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hpark\Desktop\"/>
    </mc:Choice>
  </mc:AlternateContent>
  <bookViews>
    <workbookView xWindow="0" yWindow="0" windowWidth="28770" windowHeight="10665"/>
  </bookViews>
  <sheets>
    <sheet name="조달청" sheetId="3" r:id="rId1"/>
    <sheet name="한국전력공사" sheetId="2" r:id="rId2"/>
    <sheet name="서울주택도시공사" sheetId="4" r:id="rId3"/>
    <sheet name="한국토지주택공사" sheetId="5" r:id="rId4"/>
  </sheets>
  <definedNames>
    <definedName name="_xlnm._FilterDatabase" localSheetId="2" hidden="1">서울주택도시공사!$A$1:$H$1</definedName>
    <definedName name="_xlnm._FilterDatabase" localSheetId="0" hidden="1">조달청!$A$1:$J$1</definedName>
    <definedName name="_xlnm._FilterDatabase" localSheetId="1" hidden="1">한국전력공사!$A$1:$M$1854</definedName>
    <definedName name="_xlnm._FilterDatabase" localSheetId="3" hidden="1">한국토지주택공사!$A$1:$H$1</definedName>
    <definedName name="_xlnm.Print_Area" localSheetId="1">한국전력공사!$B$1:$K$1856</definedName>
    <definedName name="공종" localSheetId="2">#REF!</definedName>
    <definedName name="공종" localSheetId="1">한국전력공사!$E$1857:$E$1868</definedName>
    <definedName name="공종" localSheetId="3">#REF!</definedName>
    <definedName name="공종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0" i="5" l="1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A19" i="4" l="1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2" i="4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2" i="3"/>
  <c r="J1854" i="2" l="1"/>
  <c r="A1854" i="2"/>
  <c r="J1853" i="2"/>
  <c r="A1853" i="2"/>
  <c r="J1852" i="2"/>
  <c r="A1852" i="2"/>
  <c r="J1851" i="2"/>
  <c r="A1851" i="2"/>
  <c r="J1850" i="2"/>
  <c r="A1850" i="2"/>
  <c r="J1849" i="2"/>
  <c r="A1849" i="2"/>
  <c r="J1848" i="2"/>
  <c r="A1848" i="2"/>
  <c r="J1847" i="2"/>
  <c r="A1847" i="2"/>
  <c r="J1846" i="2"/>
  <c r="A1846" i="2"/>
  <c r="J1845" i="2"/>
  <c r="A1845" i="2"/>
  <c r="J1844" i="2"/>
  <c r="A1844" i="2"/>
  <c r="J1843" i="2"/>
  <c r="A1843" i="2"/>
  <c r="J1842" i="2"/>
  <c r="A1842" i="2"/>
  <c r="J1841" i="2"/>
  <c r="A1841" i="2"/>
  <c r="J1840" i="2"/>
  <c r="A1840" i="2"/>
  <c r="J1839" i="2"/>
  <c r="A1839" i="2"/>
  <c r="J1838" i="2"/>
  <c r="A1838" i="2"/>
  <c r="J1837" i="2"/>
  <c r="A1837" i="2"/>
  <c r="J1836" i="2"/>
  <c r="A1836" i="2"/>
  <c r="J1835" i="2"/>
  <c r="A1835" i="2"/>
  <c r="J1834" i="2"/>
  <c r="A1834" i="2"/>
  <c r="J1833" i="2"/>
  <c r="A1833" i="2"/>
  <c r="J1832" i="2"/>
  <c r="A1832" i="2"/>
  <c r="J1831" i="2"/>
  <c r="A1831" i="2"/>
  <c r="G1830" i="2"/>
  <c r="J1830" i="2" s="1"/>
  <c r="A1830" i="2"/>
  <c r="J1829" i="2"/>
  <c r="G1829" i="2"/>
  <c r="A1829" i="2"/>
  <c r="G1828" i="2"/>
  <c r="J1828" i="2" s="1"/>
  <c r="A1828" i="2"/>
  <c r="J1827" i="2"/>
  <c r="A1827" i="2"/>
  <c r="J1826" i="2"/>
  <c r="A1826" i="2"/>
  <c r="J1825" i="2"/>
  <c r="A1825" i="2"/>
  <c r="J1824" i="2"/>
  <c r="A1824" i="2"/>
  <c r="J1823" i="2"/>
  <c r="A1823" i="2"/>
  <c r="J1822" i="2"/>
  <c r="A1822" i="2"/>
  <c r="J1821" i="2"/>
  <c r="A1821" i="2"/>
  <c r="J1820" i="2"/>
  <c r="A1820" i="2"/>
  <c r="J1819" i="2"/>
  <c r="A1819" i="2"/>
  <c r="J1818" i="2"/>
  <c r="A1818" i="2"/>
  <c r="J1817" i="2"/>
  <c r="A1817" i="2"/>
  <c r="J1816" i="2"/>
  <c r="A1816" i="2"/>
  <c r="J1815" i="2"/>
  <c r="A1815" i="2"/>
  <c r="J1814" i="2"/>
  <c r="A1814" i="2"/>
  <c r="J1813" i="2"/>
  <c r="A1813" i="2"/>
  <c r="J1812" i="2"/>
  <c r="A1812" i="2"/>
  <c r="J1811" i="2"/>
  <c r="A1811" i="2"/>
  <c r="J1810" i="2"/>
  <c r="A1810" i="2"/>
  <c r="J1809" i="2"/>
  <c r="A1809" i="2"/>
  <c r="J1808" i="2"/>
  <c r="A1808" i="2"/>
  <c r="J1807" i="2"/>
  <c r="A1807" i="2"/>
  <c r="J1806" i="2"/>
  <c r="A1806" i="2"/>
  <c r="J1805" i="2"/>
  <c r="A1805" i="2"/>
  <c r="J1804" i="2"/>
  <c r="A1804" i="2"/>
  <c r="J1803" i="2"/>
  <c r="A1803" i="2"/>
  <c r="J1802" i="2"/>
  <c r="A1802" i="2"/>
  <c r="G1801" i="2"/>
  <c r="J1801" i="2" s="1"/>
  <c r="A1801" i="2"/>
  <c r="J1800" i="2"/>
  <c r="A1800" i="2"/>
  <c r="J1799" i="2"/>
  <c r="A1799" i="2"/>
  <c r="A1798" i="2"/>
  <c r="I1797" i="2"/>
  <c r="H1797" i="2"/>
  <c r="G1797" i="2"/>
  <c r="A1797" i="2"/>
  <c r="I1796" i="2"/>
  <c r="H1796" i="2"/>
  <c r="G1796" i="2"/>
  <c r="A1796" i="2"/>
  <c r="I1795" i="2"/>
  <c r="H1795" i="2"/>
  <c r="G1795" i="2"/>
  <c r="A1795" i="2"/>
  <c r="J1794" i="2"/>
  <c r="A1794" i="2"/>
  <c r="J1793" i="2"/>
  <c r="A1793" i="2"/>
  <c r="J1792" i="2"/>
  <c r="A1792" i="2"/>
  <c r="I1791" i="2"/>
  <c r="H1791" i="2"/>
  <c r="G1791" i="2"/>
  <c r="A1791" i="2"/>
  <c r="J1790" i="2"/>
  <c r="A1790" i="2"/>
  <c r="I1789" i="2"/>
  <c r="H1789" i="2"/>
  <c r="G1789" i="2"/>
  <c r="A1789" i="2"/>
  <c r="J1788" i="2"/>
  <c r="A1788" i="2"/>
  <c r="J1787" i="2"/>
  <c r="A1787" i="2"/>
  <c r="J1786" i="2"/>
  <c r="A1786" i="2"/>
  <c r="J1785" i="2"/>
  <c r="A1785" i="2"/>
  <c r="J1784" i="2"/>
  <c r="A1784" i="2"/>
  <c r="J1783" i="2"/>
  <c r="A1783" i="2"/>
  <c r="J1782" i="2"/>
  <c r="A1782" i="2"/>
  <c r="J1781" i="2"/>
  <c r="A1781" i="2"/>
  <c r="J1780" i="2"/>
  <c r="A1780" i="2"/>
  <c r="J1779" i="2"/>
  <c r="A1779" i="2"/>
  <c r="J1778" i="2"/>
  <c r="A1778" i="2"/>
  <c r="J1777" i="2"/>
  <c r="A1777" i="2"/>
  <c r="J1776" i="2"/>
  <c r="A1776" i="2"/>
  <c r="J1775" i="2"/>
  <c r="A1775" i="2"/>
  <c r="J1774" i="2"/>
  <c r="A1774" i="2"/>
  <c r="J1773" i="2"/>
  <c r="A1773" i="2"/>
  <c r="A1772" i="2"/>
  <c r="A1771" i="2"/>
  <c r="A1770" i="2"/>
  <c r="A1769" i="2"/>
  <c r="A1768" i="2"/>
  <c r="A1767" i="2"/>
  <c r="A1766" i="2"/>
  <c r="A1765" i="2"/>
  <c r="J1764" i="2"/>
  <c r="A1764" i="2"/>
  <c r="J1763" i="2"/>
  <c r="A1763" i="2"/>
  <c r="J1762" i="2"/>
  <c r="A1762" i="2"/>
  <c r="J1761" i="2"/>
  <c r="A1761" i="2"/>
  <c r="J1760" i="2"/>
  <c r="A1760" i="2"/>
  <c r="J1759" i="2"/>
  <c r="A1759" i="2"/>
  <c r="A1758" i="2"/>
  <c r="A1757" i="2"/>
  <c r="A1756" i="2"/>
  <c r="A1755" i="2"/>
  <c r="A1754" i="2"/>
  <c r="A1753" i="2"/>
  <c r="J1752" i="2"/>
  <c r="A1752" i="2"/>
  <c r="J1751" i="2"/>
  <c r="A1751" i="2"/>
  <c r="J1750" i="2"/>
  <c r="A1750" i="2"/>
  <c r="J1749" i="2"/>
  <c r="A1749" i="2"/>
  <c r="J1748" i="2"/>
  <c r="A1748" i="2"/>
  <c r="J1747" i="2"/>
  <c r="A1747" i="2"/>
  <c r="J1746" i="2"/>
  <c r="A1746" i="2"/>
  <c r="J1745" i="2"/>
  <c r="A1745" i="2"/>
  <c r="J1744" i="2"/>
  <c r="A1744" i="2"/>
  <c r="J1743" i="2"/>
  <c r="A1743" i="2"/>
  <c r="J1742" i="2"/>
  <c r="A1742" i="2"/>
  <c r="J1741" i="2"/>
  <c r="A1741" i="2"/>
  <c r="J1740" i="2"/>
  <c r="A1740" i="2"/>
  <c r="J1739" i="2"/>
  <c r="A1739" i="2"/>
  <c r="J1738" i="2"/>
  <c r="A1738" i="2"/>
  <c r="J1737" i="2"/>
  <c r="A1737" i="2"/>
  <c r="J1736" i="2"/>
  <c r="A1736" i="2"/>
  <c r="J1735" i="2"/>
  <c r="A1735" i="2"/>
  <c r="J1734" i="2"/>
  <c r="A1734" i="2"/>
  <c r="J1733" i="2"/>
  <c r="A1733" i="2"/>
  <c r="J1732" i="2"/>
  <c r="A1732" i="2"/>
  <c r="J1731" i="2"/>
  <c r="A1731" i="2"/>
  <c r="J1730" i="2"/>
  <c r="A1730" i="2"/>
  <c r="J1729" i="2"/>
  <c r="A1729" i="2"/>
  <c r="J1728" i="2"/>
  <c r="A1728" i="2"/>
  <c r="J1727" i="2"/>
  <c r="A1727" i="2"/>
  <c r="J1726" i="2"/>
  <c r="A1726" i="2"/>
  <c r="J1725" i="2"/>
  <c r="A1725" i="2"/>
  <c r="J1724" i="2"/>
  <c r="A1724" i="2"/>
  <c r="J1723" i="2"/>
  <c r="A1723" i="2"/>
  <c r="J1722" i="2"/>
  <c r="A1722" i="2"/>
  <c r="J1721" i="2"/>
  <c r="A1721" i="2"/>
  <c r="J1720" i="2"/>
  <c r="A1720" i="2"/>
  <c r="J1719" i="2"/>
  <c r="A1719" i="2"/>
  <c r="J1718" i="2"/>
  <c r="A1718" i="2"/>
  <c r="J1717" i="2"/>
  <c r="A1717" i="2"/>
  <c r="J1716" i="2"/>
  <c r="A1716" i="2"/>
  <c r="J1715" i="2"/>
  <c r="A1715" i="2"/>
  <c r="J1714" i="2"/>
  <c r="A1714" i="2"/>
  <c r="J1713" i="2"/>
  <c r="A1713" i="2"/>
  <c r="J1712" i="2"/>
  <c r="A1712" i="2"/>
  <c r="J1711" i="2"/>
  <c r="A1711" i="2"/>
  <c r="A1710" i="2"/>
  <c r="A1709" i="2"/>
  <c r="A1708" i="2"/>
  <c r="A1707" i="2"/>
  <c r="A1706" i="2"/>
  <c r="A1705" i="2"/>
  <c r="A1704" i="2"/>
  <c r="A1703" i="2"/>
  <c r="A1702" i="2"/>
  <c r="A1701" i="2"/>
  <c r="A1700" i="2"/>
  <c r="A1699" i="2"/>
  <c r="A1698" i="2"/>
  <c r="A1697" i="2"/>
  <c r="J1696" i="2"/>
  <c r="A1696" i="2"/>
  <c r="J1695" i="2"/>
  <c r="A1695" i="2"/>
  <c r="J1694" i="2"/>
  <c r="A1694" i="2"/>
  <c r="J1693" i="2"/>
  <c r="A1693" i="2"/>
  <c r="J1692" i="2"/>
  <c r="A1692" i="2"/>
  <c r="J1691" i="2"/>
  <c r="A1691" i="2"/>
  <c r="G1690" i="2"/>
  <c r="J1690" i="2" s="1"/>
  <c r="A1690" i="2"/>
  <c r="J1689" i="2"/>
  <c r="A1689" i="2"/>
  <c r="A1688" i="2"/>
  <c r="A1687" i="2"/>
  <c r="J1686" i="2"/>
  <c r="A1686" i="2"/>
  <c r="A1685" i="2"/>
  <c r="J1684" i="2"/>
  <c r="A1684" i="2"/>
  <c r="J1683" i="2"/>
  <c r="A1683" i="2"/>
  <c r="J1682" i="2"/>
  <c r="A1682" i="2"/>
  <c r="A1681" i="2"/>
  <c r="J1680" i="2"/>
  <c r="A1680" i="2"/>
  <c r="A1679" i="2"/>
  <c r="A1678" i="2"/>
  <c r="A1677" i="2"/>
  <c r="J1676" i="2"/>
  <c r="A1676" i="2"/>
  <c r="J1675" i="2"/>
  <c r="A1675" i="2"/>
  <c r="J1674" i="2"/>
  <c r="A1674" i="2"/>
  <c r="J1673" i="2"/>
  <c r="A1673" i="2"/>
  <c r="J1672" i="2"/>
  <c r="A1672" i="2"/>
  <c r="J1671" i="2"/>
  <c r="A1671" i="2"/>
  <c r="J1670" i="2"/>
  <c r="A1670" i="2"/>
  <c r="J1669" i="2"/>
  <c r="A1669" i="2"/>
  <c r="J1668" i="2"/>
  <c r="A1668" i="2"/>
  <c r="J1667" i="2"/>
  <c r="A1667" i="2"/>
  <c r="J1666" i="2"/>
  <c r="A1666" i="2"/>
  <c r="J1665" i="2"/>
  <c r="A1665" i="2"/>
  <c r="J1664" i="2"/>
  <c r="A1664" i="2"/>
  <c r="J1663" i="2"/>
  <c r="A1663" i="2"/>
  <c r="J1662" i="2"/>
  <c r="A1662" i="2"/>
  <c r="J1661" i="2"/>
  <c r="A1661" i="2"/>
  <c r="J1660" i="2"/>
  <c r="A1660" i="2"/>
  <c r="J1659" i="2"/>
  <c r="A1659" i="2"/>
  <c r="J1658" i="2"/>
  <c r="A1658" i="2"/>
  <c r="J1657" i="2"/>
  <c r="A1657" i="2"/>
  <c r="J1656" i="2"/>
  <c r="A1656" i="2"/>
  <c r="J1655" i="2"/>
  <c r="A1655" i="2"/>
  <c r="J1654" i="2"/>
  <c r="A1654" i="2"/>
  <c r="J1653" i="2"/>
  <c r="A1653" i="2"/>
  <c r="J1652" i="2"/>
  <c r="A1652" i="2"/>
  <c r="J1651" i="2"/>
  <c r="A1651" i="2"/>
  <c r="J1650" i="2"/>
  <c r="A1650" i="2"/>
  <c r="J1649" i="2"/>
  <c r="A1649" i="2"/>
  <c r="J1648" i="2"/>
  <c r="A1648" i="2"/>
  <c r="J1647" i="2"/>
  <c r="A1647" i="2"/>
  <c r="J1646" i="2"/>
  <c r="A1646" i="2"/>
  <c r="J1645" i="2"/>
  <c r="A1645" i="2"/>
  <c r="J1644" i="2"/>
  <c r="A1644" i="2"/>
  <c r="J1643" i="2"/>
  <c r="A1643" i="2"/>
  <c r="J1642" i="2"/>
  <c r="A1642" i="2"/>
  <c r="J1641" i="2"/>
  <c r="A1641" i="2"/>
  <c r="J1640" i="2"/>
  <c r="A1640" i="2"/>
  <c r="J1639" i="2"/>
  <c r="A1639" i="2"/>
  <c r="J1638" i="2"/>
  <c r="A1638" i="2"/>
  <c r="J1637" i="2"/>
  <c r="A1637" i="2"/>
  <c r="J1636" i="2"/>
  <c r="A1636" i="2"/>
  <c r="J1635" i="2"/>
  <c r="A1635" i="2"/>
  <c r="J1634" i="2"/>
  <c r="A1634" i="2"/>
  <c r="J1633" i="2"/>
  <c r="A1633" i="2"/>
  <c r="J1632" i="2"/>
  <c r="A1632" i="2"/>
  <c r="J1631" i="2"/>
  <c r="A1631" i="2"/>
  <c r="J1630" i="2"/>
  <c r="A1630" i="2"/>
  <c r="J1629" i="2"/>
  <c r="A1629" i="2"/>
  <c r="J1628" i="2"/>
  <c r="A1628" i="2"/>
  <c r="J1627" i="2"/>
  <c r="A1627" i="2"/>
  <c r="A1626" i="2"/>
  <c r="J1625" i="2"/>
  <c r="A1625" i="2"/>
  <c r="J1624" i="2"/>
  <c r="A1624" i="2"/>
  <c r="J1623" i="2"/>
  <c r="A1623" i="2"/>
  <c r="J1622" i="2"/>
  <c r="A1622" i="2"/>
  <c r="J1621" i="2"/>
  <c r="A1621" i="2"/>
  <c r="J1620" i="2"/>
  <c r="A1620" i="2"/>
  <c r="J1619" i="2"/>
  <c r="A1619" i="2"/>
  <c r="A1618" i="2"/>
  <c r="J1617" i="2"/>
  <c r="A1617" i="2"/>
  <c r="J1616" i="2"/>
  <c r="A1616" i="2"/>
  <c r="J1615" i="2"/>
  <c r="A1615" i="2"/>
  <c r="J1614" i="2"/>
  <c r="A1614" i="2"/>
  <c r="A1613" i="2"/>
  <c r="A1612" i="2"/>
  <c r="J1611" i="2"/>
  <c r="A1611" i="2"/>
  <c r="J1610" i="2"/>
  <c r="A1610" i="2"/>
  <c r="A1609" i="2"/>
  <c r="J1608" i="2"/>
  <c r="A1608" i="2"/>
  <c r="J1607" i="2"/>
  <c r="A1607" i="2"/>
  <c r="A1606" i="2"/>
  <c r="A1605" i="2"/>
  <c r="J1604" i="2"/>
  <c r="A1604" i="2"/>
  <c r="J1603" i="2"/>
  <c r="A1603" i="2"/>
  <c r="J1602" i="2"/>
  <c r="A1602" i="2"/>
  <c r="J1601" i="2"/>
  <c r="A1601" i="2"/>
  <c r="J1600" i="2"/>
  <c r="A1600" i="2"/>
  <c r="J1599" i="2"/>
  <c r="A1599" i="2"/>
  <c r="J1598" i="2"/>
  <c r="A1598" i="2"/>
  <c r="J1597" i="2"/>
  <c r="A1597" i="2"/>
  <c r="J1596" i="2"/>
  <c r="A1596" i="2"/>
  <c r="J1595" i="2"/>
  <c r="A1595" i="2"/>
  <c r="A1594" i="2"/>
  <c r="A1593" i="2"/>
  <c r="A1592" i="2"/>
  <c r="J1591" i="2"/>
  <c r="A1591" i="2"/>
  <c r="J1590" i="2"/>
  <c r="A1590" i="2"/>
  <c r="J1589" i="2"/>
  <c r="A1589" i="2"/>
  <c r="J1588" i="2"/>
  <c r="A1588" i="2"/>
  <c r="J1587" i="2"/>
  <c r="A1587" i="2"/>
  <c r="J1586" i="2"/>
  <c r="A1586" i="2"/>
  <c r="J1585" i="2"/>
  <c r="A1585" i="2"/>
  <c r="J1584" i="2"/>
  <c r="A1584" i="2"/>
  <c r="J1583" i="2"/>
  <c r="A1583" i="2"/>
  <c r="J1582" i="2"/>
  <c r="A1582" i="2"/>
  <c r="J1581" i="2"/>
  <c r="A1581" i="2"/>
  <c r="J1580" i="2"/>
  <c r="A1580" i="2"/>
  <c r="J1579" i="2"/>
  <c r="A1579" i="2"/>
  <c r="J1578" i="2"/>
  <c r="A1578" i="2"/>
  <c r="J1577" i="2"/>
  <c r="A1577" i="2"/>
  <c r="J1576" i="2"/>
  <c r="A1576" i="2"/>
  <c r="J1575" i="2"/>
  <c r="A1575" i="2"/>
  <c r="J1574" i="2"/>
  <c r="A1574" i="2"/>
  <c r="J1573" i="2"/>
  <c r="A1573" i="2"/>
  <c r="J1572" i="2"/>
  <c r="A1572" i="2"/>
  <c r="J1571" i="2"/>
  <c r="A1571" i="2"/>
  <c r="J1570" i="2"/>
  <c r="A1570" i="2"/>
  <c r="J1569" i="2"/>
  <c r="A1569" i="2"/>
  <c r="J1568" i="2"/>
  <c r="A1568" i="2"/>
  <c r="J1567" i="2"/>
  <c r="A1567" i="2"/>
  <c r="J1566" i="2"/>
  <c r="A1566" i="2"/>
  <c r="J1565" i="2"/>
  <c r="A1565" i="2"/>
  <c r="J1564" i="2"/>
  <c r="A1564" i="2"/>
  <c r="J1563" i="2"/>
  <c r="A1563" i="2"/>
  <c r="J1562" i="2"/>
  <c r="A1562" i="2"/>
  <c r="J1561" i="2"/>
  <c r="A1561" i="2"/>
  <c r="J1560" i="2"/>
  <c r="A1560" i="2"/>
  <c r="J1559" i="2"/>
  <c r="A1559" i="2"/>
  <c r="J1558" i="2"/>
  <c r="A1558" i="2"/>
  <c r="J1557" i="2"/>
  <c r="A1557" i="2"/>
  <c r="J1556" i="2"/>
  <c r="A1556" i="2"/>
  <c r="J1555" i="2"/>
  <c r="A1555" i="2"/>
  <c r="J1554" i="2"/>
  <c r="A1554" i="2"/>
  <c r="J1553" i="2"/>
  <c r="A1553" i="2"/>
  <c r="J1552" i="2"/>
  <c r="A1552" i="2"/>
  <c r="J1551" i="2"/>
  <c r="A1551" i="2"/>
  <c r="J1550" i="2"/>
  <c r="A1550" i="2"/>
  <c r="J1549" i="2"/>
  <c r="A1549" i="2"/>
  <c r="J1548" i="2"/>
  <c r="A1548" i="2"/>
  <c r="J1547" i="2"/>
  <c r="A1547" i="2"/>
  <c r="J1546" i="2"/>
  <c r="A1546" i="2"/>
  <c r="J1545" i="2"/>
  <c r="A1545" i="2"/>
  <c r="J1544" i="2"/>
  <c r="A1544" i="2"/>
  <c r="J1543" i="2"/>
  <c r="A1543" i="2"/>
  <c r="J1542" i="2"/>
  <c r="A1542" i="2"/>
  <c r="J1541" i="2"/>
  <c r="A1541" i="2"/>
  <c r="J1540" i="2"/>
  <c r="A1540" i="2"/>
  <c r="J1539" i="2"/>
  <c r="A1539" i="2"/>
  <c r="J1538" i="2"/>
  <c r="A1538" i="2"/>
  <c r="J1537" i="2"/>
  <c r="A1537" i="2"/>
  <c r="J1536" i="2"/>
  <c r="A1536" i="2"/>
  <c r="J1535" i="2"/>
  <c r="A1535" i="2"/>
  <c r="J1534" i="2"/>
  <c r="A1534" i="2"/>
  <c r="J1533" i="2"/>
  <c r="A1533" i="2"/>
  <c r="J1532" i="2"/>
  <c r="A1532" i="2"/>
  <c r="J1531" i="2"/>
  <c r="A1531" i="2"/>
  <c r="J1530" i="2"/>
  <c r="A1530" i="2"/>
  <c r="J1529" i="2"/>
  <c r="A1529" i="2"/>
  <c r="J1528" i="2"/>
  <c r="A1528" i="2"/>
  <c r="J1527" i="2"/>
  <c r="A1527" i="2"/>
  <c r="J1526" i="2"/>
  <c r="A1526" i="2"/>
  <c r="J1525" i="2"/>
  <c r="A1525" i="2"/>
  <c r="J1524" i="2"/>
  <c r="A1524" i="2"/>
  <c r="J1523" i="2"/>
  <c r="A1523" i="2"/>
  <c r="J1522" i="2"/>
  <c r="A1522" i="2"/>
  <c r="J1521" i="2"/>
  <c r="A1521" i="2"/>
  <c r="J1520" i="2"/>
  <c r="A1520" i="2"/>
  <c r="J1519" i="2"/>
  <c r="A1519" i="2"/>
  <c r="J1518" i="2"/>
  <c r="A1518" i="2"/>
  <c r="H1517" i="2"/>
  <c r="G1517" i="2"/>
  <c r="J1517" i="2" s="1"/>
  <c r="A1517" i="2"/>
  <c r="J1516" i="2"/>
  <c r="A1516" i="2"/>
  <c r="J1515" i="2"/>
  <c r="A1515" i="2"/>
  <c r="J1514" i="2"/>
  <c r="A1514" i="2"/>
  <c r="J1513" i="2"/>
  <c r="A1513" i="2"/>
  <c r="J1512" i="2"/>
  <c r="A1512" i="2"/>
  <c r="J1511" i="2"/>
  <c r="A1511" i="2"/>
  <c r="J1510" i="2"/>
  <c r="A1510" i="2"/>
  <c r="J1509" i="2"/>
  <c r="A1509" i="2"/>
  <c r="J1508" i="2"/>
  <c r="A1508" i="2"/>
  <c r="J1507" i="2"/>
  <c r="A1507" i="2"/>
  <c r="J1506" i="2"/>
  <c r="A1506" i="2"/>
  <c r="J1505" i="2"/>
  <c r="A1505" i="2"/>
  <c r="J1504" i="2"/>
  <c r="A1504" i="2"/>
  <c r="J1503" i="2"/>
  <c r="A1503" i="2"/>
  <c r="J1502" i="2"/>
  <c r="A1502" i="2"/>
  <c r="J1501" i="2"/>
  <c r="A1501" i="2"/>
  <c r="J1500" i="2"/>
  <c r="A1500" i="2"/>
  <c r="J1499" i="2"/>
  <c r="A1499" i="2"/>
  <c r="J1498" i="2"/>
  <c r="A1498" i="2"/>
  <c r="A1497" i="2"/>
  <c r="A1496" i="2"/>
  <c r="A1495" i="2"/>
  <c r="A1494" i="2"/>
  <c r="A1493" i="2"/>
  <c r="J1492" i="2"/>
  <c r="A1492" i="2"/>
  <c r="J1491" i="2"/>
  <c r="A1491" i="2"/>
  <c r="J1490" i="2"/>
  <c r="A1490" i="2"/>
  <c r="J1489" i="2"/>
  <c r="A1489" i="2"/>
  <c r="A1488" i="2"/>
  <c r="A1487" i="2"/>
  <c r="A1486" i="2"/>
  <c r="A1485" i="2"/>
  <c r="A1484" i="2"/>
  <c r="A1483" i="2"/>
  <c r="A1482" i="2"/>
  <c r="A1481" i="2"/>
  <c r="A1480" i="2"/>
  <c r="A1479" i="2"/>
  <c r="A1478" i="2"/>
  <c r="J1477" i="2"/>
  <c r="A1477" i="2"/>
  <c r="J1476" i="2"/>
  <c r="A1476" i="2"/>
  <c r="J1475" i="2"/>
  <c r="A1475" i="2"/>
  <c r="J1474" i="2"/>
  <c r="A1474" i="2"/>
  <c r="J1473" i="2"/>
  <c r="A1473" i="2"/>
  <c r="J1472" i="2"/>
  <c r="A1472" i="2"/>
  <c r="J1471" i="2"/>
  <c r="A1471" i="2"/>
  <c r="J1470" i="2"/>
  <c r="A1470" i="2"/>
  <c r="J1469" i="2"/>
  <c r="A1469" i="2"/>
  <c r="J1468" i="2"/>
  <c r="A1468" i="2"/>
  <c r="J1467" i="2"/>
  <c r="A1467" i="2"/>
  <c r="J1466" i="2"/>
  <c r="A1466" i="2"/>
  <c r="J1465" i="2"/>
  <c r="A1465" i="2"/>
  <c r="J1464" i="2"/>
  <c r="A1464" i="2"/>
  <c r="J1463" i="2"/>
  <c r="A1463" i="2"/>
  <c r="J1462" i="2"/>
  <c r="A1462" i="2"/>
  <c r="J1461" i="2"/>
  <c r="A1461" i="2"/>
  <c r="J1460" i="2"/>
  <c r="A1460" i="2"/>
  <c r="J1459" i="2"/>
  <c r="A1459" i="2"/>
  <c r="J1458" i="2"/>
  <c r="A1458" i="2"/>
  <c r="J1457" i="2"/>
  <c r="A1457" i="2"/>
  <c r="J1456" i="2"/>
  <c r="A1456" i="2"/>
  <c r="J1455" i="2"/>
  <c r="A1455" i="2"/>
  <c r="J1454" i="2"/>
  <c r="A1454" i="2"/>
  <c r="J1453" i="2"/>
  <c r="A1453" i="2"/>
  <c r="J1452" i="2"/>
  <c r="A1452" i="2"/>
  <c r="J1451" i="2"/>
  <c r="A1451" i="2"/>
  <c r="J1450" i="2"/>
  <c r="A1450" i="2"/>
  <c r="J1449" i="2"/>
  <c r="A1449" i="2"/>
  <c r="J1448" i="2"/>
  <c r="A1448" i="2"/>
  <c r="J1447" i="2"/>
  <c r="A1447" i="2"/>
  <c r="J1446" i="2"/>
  <c r="A1446" i="2"/>
  <c r="J1445" i="2"/>
  <c r="A1445" i="2"/>
  <c r="J1444" i="2"/>
  <c r="A1444" i="2"/>
  <c r="J1443" i="2"/>
  <c r="A1443" i="2"/>
  <c r="J1442" i="2"/>
  <c r="A1442" i="2"/>
  <c r="J1441" i="2"/>
  <c r="A1441" i="2"/>
  <c r="J1440" i="2"/>
  <c r="A1440" i="2"/>
  <c r="J1439" i="2"/>
  <c r="A1439" i="2"/>
  <c r="J1438" i="2"/>
  <c r="A1438" i="2"/>
  <c r="J1437" i="2"/>
  <c r="A1437" i="2"/>
  <c r="J1436" i="2"/>
  <c r="A1436" i="2"/>
  <c r="J1435" i="2"/>
  <c r="A1435" i="2"/>
  <c r="J1434" i="2"/>
  <c r="A1434" i="2"/>
  <c r="J1433" i="2"/>
  <c r="A1433" i="2"/>
  <c r="J1432" i="2"/>
  <c r="A1432" i="2"/>
  <c r="J1431" i="2"/>
  <c r="A1431" i="2"/>
  <c r="J1430" i="2"/>
  <c r="A1430" i="2"/>
  <c r="J1429" i="2"/>
  <c r="A1429" i="2"/>
  <c r="J1428" i="2"/>
  <c r="A1428" i="2"/>
  <c r="J1427" i="2"/>
  <c r="A1427" i="2"/>
  <c r="J1426" i="2"/>
  <c r="A1426" i="2"/>
  <c r="J1425" i="2"/>
  <c r="A1425" i="2"/>
  <c r="J1424" i="2"/>
  <c r="A1424" i="2"/>
  <c r="J1423" i="2"/>
  <c r="A1423" i="2"/>
  <c r="J1422" i="2"/>
  <c r="A1422" i="2"/>
  <c r="J1421" i="2"/>
  <c r="A1421" i="2"/>
  <c r="J1420" i="2"/>
  <c r="A1420" i="2"/>
  <c r="J1419" i="2"/>
  <c r="A1419" i="2"/>
  <c r="J1418" i="2"/>
  <c r="A1418" i="2"/>
  <c r="J1417" i="2"/>
  <c r="A1417" i="2"/>
  <c r="J1416" i="2"/>
  <c r="A1416" i="2"/>
  <c r="J1415" i="2"/>
  <c r="A1415" i="2"/>
  <c r="J1414" i="2"/>
  <c r="A1414" i="2"/>
  <c r="J1413" i="2"/>
  <c r="A1413" i="2"/>
  <c r="J1412" i="2"/>
  <c r="A1412" i="2"/>
  <c r="J1411" i="2"/>
  <c r="A1411" i="2"/>
  <c r="J1410" i="2"/>
  <c r="A1410" i="2"/>
  <c r="J1409" i="2"/>
  <c r="A1409" i="2"/>
  <c r="J1408" i="2"/>
  <c r="A1408" i="2"/>
  <c r="J1407" i="2"/>
  <c r="A1407" i="2"/>
  <c r="J1406" i="2"/>
  <c r="A1406" i="2"/>
  <c r="J1405" i="2"/>
  <c r="A1405" i="2"/>
  <c r="J1404" i="2"/>
  <c r="A1404" i="2"/>
  <c r="J1403" i="2"/>
  <c r="A1403" i="2"/>
  <c r="J1402" i="2"/>
  <c r="A1402" i="2"/>
  <c r="J1401" i="2"/>
  <c r="A1401" i="2"/>
  <c r="J1400" i="2"/>
  <c r="A1400" i="2"/>
  <c r="J1399" i="2"/>
  <c r="A1399" i="2"/>
  <c r="J1398" i="2"/>
  <c r="A1398" i="2"/>
  <c r="J1397" i="2"/>
  <c r="A1397" i="2"/>
  <c r="J1396" i="2"/>
  <c r="A1396" i="2"/>
  <c r="J1395" i="2"/>
  <c r="A1395" i="2"/>
  <c r="J1394" i="2"/>
  <c r="A1394" i="2"/>
  <c r="J1393" i="2"/>
  <c r="A1393" i="2"/>
  <c r="J1392" i="2"/>
  <c r="A1392" i="2"/>
  <c r="J1391" i="2"/>
  <c r="A1391" i="2"/>
  <c r="J1390" i="2"/>
  <c r="A1390" i="2"/>
  <c r="J1389" i="2"/>
  <c r="A1389" i="2"/>
  <c r="J1388" i="2"/>
  <c r="A1388" i="2"/>
  <c r="J1387" i="2"/>
  <c r="A1387" i="2"/>
  <c r="J1386" i="2"/>
  <c r="A1386" i="2"/>
  <c r="J1385" i="2"/>
  <c r="A1385" i="2"/>
  <c r="J1384" i="2"/>
  <c r="A1384" i="2"/>
  <c r="J1383" i="2"/>
  <c r="A1383" i="2"/>
  <c r="J1382" i="2"/>
  <c r="A1382" i="2"/>
  <c r="J1381" i="2"/>
  <c r="A1381" i="2"/>
  <c r="J1380" i="2"/>
  <c r="A1380" i="2"/>
  <c r="J1379" i="2"/>
  <c r="A1379" i="2"/>
  <c r="J1378" i="2"/>
  <c r="A1378" i="2"/>
  <c r="J1377" i="2"/>
  <c r="A1377" i="2"/>
  <c r="J1376" i="2"/>
  <c r="A1376" i="2"/>
  <c r="J1375" i="2"/>
  <c r="A1375" i="2"/>
  <c r="J1374" i="2"/>
  <c r="A1374" i="2"/>
  <c r="J1373" i="2"/>
  <c r="A1373" i="2"/>
  <c r="J1372" i="2"/>
  <c r="A1372" i="2"/>
  <c r="J1371" i="2"/>
  <c r="A1371" i="2"/>
  <c r="J1370" i="2"/>
  <c r="A1370" i="2"/>
  <c r="J1369" i="2"/>
  <c r="A1369" i="2"/>
  <c r="J1368" i="2"/>
  <c r="A1368" i="2"/>
  <c r="J1367" i="2"/>
  <c r="A1367" i="2"/>
  <c r="J1366" i="2"/>
  <c r="A1366" i="2"/>
  <c r="J1365" i="2"/>
  <c r="A1365" i="2"/>
  <c r="J1364" i="2"/>
  <c r="A1364" i="2"/>
  <c r="J1363" i="2"/>
  <c r="A1363" i="2"/>
  <c r="J1362" i="2"/>
  <c r="A1362" i="2"/>
  <c r="J1361" i="2"/>
  <c r="A1361" i="2"/>
  <c r="J1360" i="2"/>
  <c r="A1360" i="2"/>
  <c r="J1359" i="2"/>
  <c r="A1359" i="2"/>
  <c r="J1358" i="2"/>
  <c r="A1358" i="2"/>
  <c r="J1357" i="2"/>
  <c r="A1357" i="2"/>
  <c r="J1356" i="2"/>
  <c r="A1356" i="2"/>
  <c r="J1355" i="2"/>
  <c r="A1355" i="2"/>
  <c r="J1354" i="2"/>
  <c r="A1354" i="2"/>
  <c r="J1353" i="2"/>
  <c r="A1353" i="2"/>
  <c r="J1352" i="2"/>
  <c r="A1352" i="2"/>
  <c r="J1351" i="2"/>
  <c r="A1351" i="2"/>
  <c r="J1350" i="2"/>
  <c r="A1350" i="2"/>
  <c r="J1349" i="2"/>
  <c r="A1349" i="2"/>
  <c r="J1348" i="2"/>
  <c r="A1348" i="2"/>
  <c r="J1347" i="2"/>
  <c r="A1347" i="2"/>
  <c r="J1346" i="2"/>
  <c r="A1346" i="2"/>
  <c r="J1345" i="2"/>
  <c r="A1345" i="2"/>
  <c r="J1344" i="2"/>
  <c r="A1344" i="2"/>
  <c r="J1343" i="2"/>
  <c r="A1343" i="2"/>
  <c r="J1342" i="2"/>
  <c r="A1342" i="2"/>
  <c r="J1341" i="2"/>
  <c r="A1341" i="2"/>
  <c r="J1340" i="2"/>
  <c r="A1340" i="2"/>
  <c r="J1339" i="2"/>
  <c r="A1339" i="2"/>
  <c r="J1338" i="2"/>
  <c r="A1338" i="2"/>
  <c r="J1337" i="2"/>
  <c r="A1337" i="2"/>
  <c r="J1336" i="2"/>
  <c r="A1336" i="2"/>
  <c r="J1335" i="2"/>
  <c r="A1335" i="2"/>
  <c r="J1334" i="2"/>
  <c r="A1334" i="2"/>
  <c r="J1333" i="2"/>
  <c r="A1333" i="2"/>
  <c r="J1332" i="2"/>
  <c r="A1332" i="2"/>
  <c r="J1331" i="2"/>
  <c r="A1331" i="2"/>
  <c r="J1330" i="2"/>
  <c r="A1330" i="2"/>
  <c r="J1329" i="2"/>
  <c r="A1329" i="2"/>
  <c r="J1328" i="2"/>
  <c r="A1328" i="2"/>
  <c r="J1327" i="2"/>
  <c r="A1327" i="2"/>
  <c r="J1326" i="2"/>
  <c r="A1326" i="2"/>
  <c r="J1325" i="2"/>
  <c r="A1325" i="2"/>
  <c r="J1324" i="2"/>
  <c r="A1324" i="2"/>
  <c r="J1323" i="2"/>
  <c r="A1323" i="2"/>
  <c r="J1322" i="2"/>
  <c r="A1322" i="2"/>
  <c r="J1321" i="2"/>
  <c r="A1321" i="2"/>
  <c r="J1320" i="2"/>
  <c r="A1320" i="2"/>
  <c r="J1319" i="2"/>
  <c r="A1319" i="2"/>
  <c r="J1318" i="2"/>
  <c r="A1318" i="2"/>
  <c r="J1317" i="2"/>
  <c r="A1317" i="2"/>
  <c r="J1316" i="2"/>
  <c r="A1316" i="2"/>
  <c r="J1315" i="2"/>
  <c r="A1315" i="2"/>
  <c r="J1314" i="2"/>
  <c r="A1314" i="2"/>
  <c r="J1313" i="2"/>
  <c r="A1313" i="2"/>
  <c r="J1312" i="2"/>
  <c r="A1312" i="2"/>
  <c r="J1311" i="2"/>
  <c r="A1311" i="2"/>
  <c r="J1310" i="2"/>
  <c r="A1310" i="2"/>
  <c r="J1309" i="2"/>
  <c r="A1309" i="2"/>
  <c r="J1308" i="2"/>
  <c r="A1308" i="2"/>
  <c r="J1307" i="2"/>
  <c r="A1307" i="2"/>
  <c r="J1306" i="2"/>
  <c r="A1306" i="2"/>
  <c r="J1305" i="2"/>
  <c r="A1305" i="2"/>
  <c r="J1304" i="2"/>
  <c r="A1304" i="2"/>
  <c r="J1303" i="2"/>
  <c r="A1303" i="2"/>
  <c r="A1302" i="2"/>
  <c r="A1301" i="2"/>
  <c r="A1300" i="2"/>
  <c r="A1299" i="2"/>
  <c r="A1298" i="2"/>
  <c r="A1297" i="2"/>
  <c r="A1296" i="2"/>
  <c r="A1295" i="2"/>
  <c r="A1294" i="2"/>
  <c r="A1293" i="2"/>
  <c r="A1292" i="2"/>
  <c r="A1291" i="2"/>
  <c r="A1290" i="2"/>
  <c r="A1289" i="2"/>
  <c r="A1288" i="2"/>
  <c r="A1287" i="2"/>
  <c r="A1286" i="2"/>
  <c r="A1285" i="2"/>
  <c r="A1284" i="2"/>
  <c r="A1283" i="2"/>
  <c r="A1282" i="2"/>
  <c r="A1281" i="2"/>
  <c r="A1280" i="2"/>
  <c r="A1279" i="2"/>
  <c r="A1278" i="2"/>
  <c r="A1277" i="2"/>
  <c r="A1276" i="2"/>
  <c r="A1275" i="2"/>
  <c r="A1274" i="2"/>
  <c r="A1273" i="2"/>
  <c r="A1272" i="2"/>
  <c r="A1271" i="2"/>
  <c r="A1270" i="2"/>
  <c r="A1269" i="2"/>
  <c r="A1268" i="2"/>
  <c r="A1267" i="2"/>
  <c r="A1266" i="2"/>
  <c r="A1265" i="2"/>
  <c r="A1264" i="2"/>
  <c r="A1263" i="2"/>
  <c r="A1262" i="2"/>
  <c r="A1261" i="2"/>
  <c r="A1260" i="2"/>
  <c r="A1259" i="2"/>
  <c r="A1258" i="2"/>
  <c r="A1257" i="2"/>
  <c r="A1256" i="2"/>
  <c r="A1255" i="2"/>
  <c r="A1254" i="2"/>
  <c r="A1253" i="2"/>
  <c r="A1252" i="2"/>
  <c r="A1251" i="2"/>
  <c r="A1250" i="2"/>
  <c r="A1249" i="2"/>
  <c r="A1248" i="2"/>
  <c r="A1247" i="2"/>
  <c r="A1246" i="2"/>
  <c r="A1245" i="2"/>
  <c r="A1244" i="2"/>
  <c r="A1243" i="2"/>
  <c r="A1242" i="2"/>
  <c r="A1241" i="2"/>
  <c r="A1240" i="2"/>
  <c r="A1239" i="2"/>
  <c r="A1238" i="2"/>
  <c r="A1237" i="2"/>
  <c r="A1236" i="2"/>
  <c r="A1235" i="2"/>
  <c r="A1234" i="2"/>
  <c r="A1233" i="2"/>
  <c r="A1232" i="2"/>
  <c r="A1231" i="2"/>
  <c r="A1230" i="2"/>
  <c r="A1229" i="2"/>
  <c r="A1228" i="2"/>
  <c r="A1227" i="2"/>
  <c r="A1226" i="2"/>
  <c r="A1225" i="2"/>
  <c r="A1224" i="2"/>
  <c r="A1223" i="2"/>
  <c r="A1222" i="2"/>
  <c r="A1221" i="2"/>
  <c r="A1220" i="2"/>
  <c r="A1219" i="2"/>
  <c r="A1218" i="2"/>
  <c r="A1217" i="2"/>
  <c r="A1216" i="2"/>
  <c r="A1215" i="2"/>
  <c r="A1214" i="2"/>
  <c r="A1213" i="2"/>
  <c r="A1212" i="2"/>
  <c r="A1211" i="2"/>
  <c r="A1210" i="2"/>
  <c r="A1209" i="2"/>
  <c r="A1208" i="2"/>
  <c r="A1207" i="2"/>
  <c r="A1206" i="2"/>
  <c r="A1205" i="2"/>
  <c r="A1204" i="2"/>
  <c r="A1203" i="2"/>
  <c r="A1202" i="2"/>
  <c r="A1201" i="2"/>
  <c r="A1200" i="2"/>
  <c r="A1199" i="2"/>
  <c r="A1198" i="2"/>
  <c r="A1197" i="2"/>
  <c r="A1196" i="2"/>
  <c r="A1195" i="2"/>
  <c r="A1194" i="2"/>
  <c r="A1193" i="2"/>
  <c r="A1192" i="2"/>
  <c r="A1191" i="2"/>
  <c r="A1190" i="2"/>
  <c r="A1189" i="2"/>
  <c r="A1188" i="2"/>
  <c r="A1187" i="2"/>
  <c r="A1186" i="2"/>
  <c r="A1185" i="2"/>
  <c r="A1184" i="2"/>
  <c r="A1183" i="2"/>
  <c r="A1182" i="2"/>
  <c r="A1181" i="2"/>
  <c r="A1180" i="2"/>
  <c r="A1179" i="2"/>
  <c r="A1178" i="2"/>
  <c r="A1177" i="2"/>
  <c r="A1176" i="2"/>
  <c r="J1175" i="2"/>
  <c r="A1175" i="2"/>
  <c r="J1174" i="2"/>
  <c r="A1174" i="2"/>
  <c r="J1173" i="2"/>
  <c r="A1173" i="2"/>
  <c r="J1172" i="2"/>
  <c r="A1172" i="2"/>
  <c r="J1171" i="2"/>
  <c r="A1171" i="2"/>
  <c r="J1170" i="2"/>
  <c r="A1170" i="2"/>
  <c r="J1169" i="2"/>
  <c r="A1169" i="2"/>
  <c r="J1168" i="2"/>
  <c r="A1168" i="2"/>
  <c r="J1167" i="2"/>
  <c r="A1167" i="2"/>
  <c r="J1166" i="2"/>
  <c r="A1166" i="2"/>
  <c r="J1165" i="2"/>
  <c r="A1165" i="2"/>
  <c r="J1164" i="2"/>
  <c r="A1164" i="2"/>
  <c r="J1163" i="2"/>
  <c r="A1163" i="2"/>
  <c r="J1162" i="2"/>
  <c r="A1162" i="2"/>
  <c r="J1161" i="2"/>
  <c r="A1161" i="2"/>
  <c r="J1160" i="2"/>
  <c r="A1160" i="2"/>
  <c r="J1159" i="2"/>
  <c r="A1159" i="2"/>
  <c r="J1158" i="2"/>
  <c r="A1158" i="2"/>
  <c r="J1157" i="2"/>
  <c r="A1157" i="2"/>
  <c r="J1156" i="2"/>
  <c r="A1156" i="2"/>
  <c r="J1155" i="2"/>
  <c r="A1155" i="2"/>
  <c r="J1154" i="2"/>
  <c r="A1154" i="2"/>
  <c r="J1153" i="2"/>
  <c r="A1153" i="2"/>
  <c r="J1152" i="2"/>
  <c r="A1152" i="2"/>
  <c r="J1151" i="2"/>
  <c r="A1151" i="2"/>
  <c r="A1150" i="2"/>
  <c r="A1149" i="2"/>
  <c r="J1148" i="2"/>
  <c r="A1148" i="2"/>
  <c r="J1147" i="2"/>
  <c r="A1147" i="2"/>
  <c r="A1146" i="2"/>
  <c r="A1145" i="2"/>
  <c r="A1144" i="2"/>
  <c r="A1143" i="2"/>
  <c r="J1142" i="2"/>
  <c r="A1142" i="2"/>
  <c r="J1141" i="2"/>
  <c r="A1141" i="2"/>
  <c r="J1140" i="2"/>
  <c r="A1140" i="2"/>
  <c r="J1139" i="2"/>
  <c r="A1139" i="2"/>
  <c r="A1138" i="2"/>
  <c r="J1137" i="2"/>
  <c r="A1137" i="2"/>
  <c r="J1136" i="2"/>
  <c r="A1136" i="2"/>
  <c r="J1135" i="2"/>
  <c r="A1135" i="2"/>
  <c r="A1134" i="2"/>
  <c r="A1133" i="2"/>
  <c r="A1132" i="2"/>
  <c r="J1131" i="2"/>
  <c r="A1131" i="2"/>
  <c r="J1130" i="2"/>
  <c r="A1130" i="2"/>
  <c r="J1129" i="2"/>
  <c r="A1129" i="2"/>
  <c r="A1128" i="2"/>
  <c r="A1127" i="2"/>
  <c r="J1126" i="2"/>
  <c r="A1126" i="2"/>
  <c r="J1125" i="2"/>
  <c r="A1125" i="2"/>
  <c r="A1124" i="2"/>
  <c r="J1123" i="2"/>
  <c r="A1123" i="2"/>
  <c r="J1122" i="2"/>
  <c r="A1122" i="2"/>
  <c r="J1121" i="2"/>
  <c r="A1121" i="2"/>
  <c r="J1120" i="2"/>
  <c r="A1120" i="2"/>
  <c r="A1119" i="2"/>
  <c r="A1118" i="2"/>
  <c r="A1117" i="2"/>
  <c r="A1116" i="2"/>
  <c r="J1115" i="2"/>
  <c r="A1115" i="2"/>
  <c r="J1114" i="2"/>
  <c r="A1114" i="2"/>
  <c r="J1113" i="2"/>
  <c r="A1113" i="2"/>
  <c r="J1112" i="2"/>
  <c r="A1112" i="2"/>
  <c r="J1111" i="2"/>
  <c r="A1111" i="2"/>
  <c r="J1110" i="2"/>
  <c r="A1110" i="2"/>
  <c r="J1109" i="2"/>
  <c r="A1109" i="2"/>
  <c r="J1108" i="2"/>
  <c r="A1108" i="2"/>
  <c r="J1107" i="2"/>
  <c r="A1107" i="2"/>
  <c r="J1106" i="2"/>
  <c r="A1106" i="2"/>
  <c r="J1105" i="2"/>
  <c r="A1105" i="2"/>
  <c r="J1104" i="2"/>
  <c r="A1104" i="2"/>
  <c r="J1103" i="2"/>
  <c r="A1103" i="2"/>
  <c r="J1102" i="2"/>
  <c r="A1102" i="2"/>
  <c r="J1101" i="2"/>
  <c r="A1101" i="2"/>
  <c r="J1100" i="2"/>
  <c r="A1100" i="2"/>
  <c r="J1099" i="2"/>
  <c r="A1099" i="2"/>
  <c r="J1098" i="2"/>
  <c r="A1098" i="2"/>
  <c r="J1097" i="2"/>
  <c r="A1097" i="2"/>
  <c r="J1096" i="2"/>
  <c r="A1096" i="2"/>
  <c r="J1095" i="2"/>
  <c r="A1095" i="2"/>
  <c r="J1094" i="2"/>
  <c r="A1094" i="2"/>
  <c r="J1093" i="2"/>
  <c r="A1093" i="2"/>
  <c r="J1092" i="2"/>
  <c r="A1092" i="2"/>
  <c r="J1091" i="2"/>
  <c r="A1091" i="2"/>
  <c r="J1090" i="2"/>
  <c r="A1090" i="2"/>
  <c r="J1089" i="2"/>
  <c r="A1089" i="2"/>
  <c r="J1088" i="2"/>
  <c r="A1088" i="2"/>
  <c r="J1087" i="2"/>
  <c r="A1087" i="2"/>
  <c r="J1086" i="2"/>
  <c r="A1086" i="2"/>
  <c r="J1085" i="2"/>
  <c r="A1085" i="2"/>
  <c r="J1084" i="2"/>
  <c r="A1084" i="2"/>
  <c r="J1083" i="2"/>
  <c r="A1083" i="2"/>
  <c r="J1082" i="2"/>
  <c r="A1082" i="2"/>
  <c r="J1081" i="2"/>
  <c r="A1081" i="2"/>
  <c r="J1080" i="2"/>
  <c r="A1080" i="2"/>
  <c r="J1079" i="2"/>
  <c r="A1079" i="2"/>
  <c r="J1078" i="2"/>
  <c r="A1078" i="2"/>
  <c r="J1077" i="2"/>
  <c r="A1077" i="2"/>
  <c r="J1076" i="2"/>
  <c r="A1076" i="2"/>
  <c r="J1075" i="2"/>
  <c r="A1075" i="2"/>
  <c r="J1074" i="2"/>
  <c r="A1074" i="2"/>
  <c r="J1073" i="2"/>
  <c r="A1073" i="2"/>
  <c r="J1072" i="2"/>
  <c r="A1072" i="2"/>
  <c r="J1071" i="2"/>
  <c r="A1071" i="2"/>
  <c r="J1070" i="2"/>
  <c r="A1070" i="2"/>
  <c r="J1069" i="2"/>
  <c r="A1069" i="2"/>
  <c r="J1068" i="2"/>
  <c r="A1068" i="2"/>
  <c r="J1067" i="2"/>
  <c r="A1067" i="2"/>
  <c r="J1066" i="2"/>
  <c r="A1066" i="2"/>
  <c r="J1065" i="2"/>
  <c r="A1065" i="2"/>
  <c r="J1064" i="2"/>
  <c r="A1064" i="2"/>
  <c r="J1063" i="2"/>
  <c r="A1063" i="2"/>
  <c r="J1062" i="2"/>
  <c r="A1062" i="2"/>
  <c r="J1061" i="2"/>
  <c r="A1061" i="2"/>
  <c r="J1060" i="2"/>
  <c r="A1060" i="2"/>
  <c r="J1059" i="2"/>
  <c r="A1059" i="2"/>
  <c r="J1058" i="2"/>
  <c r="A1058" i="2"/>
  <c r="J1057" i="2"/>
  <c r="A1057" i="2"/>
  <c r="J1056" i="2"/>
  <c r="A1056" i="2"/>
  <c r="J1055" i="2"/>
  <c r="A1055" i="2"/>
  <c r="J1054" i="2"/>
  <c r="A1054" i="2"/>
  <c r="J1053" i="2"/>
  <c r="A1053" i="2"/>
  <c r="J1052" i="2"/>
  <c r="A1052" i="2"/>
  <c r="J1051" i="2"/>
  <c r="A1051" i="2"/>
  <c r="J1050" i="2"/>
  <c r="A1050" i="2"/>
  <c r="J1049" i="2"/>
  <c r="A1049" i="2"/>
  <c r="J1048" i="2"/>
  <c r="A1048" i="2"/>
  <c r="J1047" i="2"/>
  <c r="A1047" i="2"/>
  <c r="J1046" i="2"/>
  <c r="A1046" i="2"/>
  <c r="J1045" i="2"/>
  <c r="A1045" i="2"/>
  <c r="A1044" i="2"/>
  <c r="A1043" i="2"/>
  <c r="J1042" i="2"/>
  <c r="A1042" i="2"/>
  <c r="A1041" i="2"/>
  <c r="A1040" i="2"/>
  <c r="A1039" i="2"/>
  <c r="A1038" i="2"/>
  <c r="A1037" i="2"/>
  <c r="J1036" i="2"/>
  <c r="A1036" i="2"/>
  <c r="J1035" i="2"/>
  <c r="A1035" i="2"/>
  <c r="J1034" i="2"/>
  <c r="A1034" i="2"/>
  <c r="J1033" i="2"/>
  <c r="A1033" i="2"/>
  <c r="J1032" i="2"/>
  <c r="A1032" i="2"/>
  <c r="A1031" i="2"/>
  <c r="A1030" i="2"/>
  <c r="A1029" i="2"/>
  <c r="A1028" i="2"/>
  <c r="J1027" i="2"/>
  <c r="A1027" i="2"/>
  <c r="J1026" i="2"/>
  <c r="A1026" i="2"/>
  <c r="A1025" i="2"/>
  <c r="A1024" i="2"/>
  <c r="A1023" i="2"/>
  <c r="A1022" i="2"/>
  <c r="J1021" i="2"/>
  <c r="A1021" i="2"/>
  <c r="A1020" i="2"/>
  <c r="J1019" i="2"/>
  <c r="A1019" i="2"/>
  <c r="A1018" i="2"/>
  <c r="J1017" i="2"/>
  <c r="A1017" i="2"/>
  <c r="J1016" i="2"/>
  <c r="A1016" i="2"/>
  <c r="J1015" i="2"/>
  <c r="A1015" i="2"/>
  <c r="J1014" i="2"/>
  <c r="A1014" i="2"/>
  <c r="A1013" i="2"/>
  <c r="A1012" i="2"/>
  <c r="J1011" i="2"/>
  <c r="A1011" i="2"/>
  <c r="J1010" i="2"/>
  <c r="A1010" i="2"/>
  <c r="A1009" i="2"/>
  <c r="J1008" i="2"/>
  <c r="A1008" i="2"/>
  <c r="J1007" i="2"/>
  <c r="A1007" i="2"/>
  <c r="J1006" i="2"/>
  <c r="A1006" i="2"/>
  <c r="J1005" i="2"/>
  <c r="A1005" i="2"/>
  <c r="J1004" i="2"/>
  <c r="A1004" i="2"/>
  <c r="J1003" i="2"/>
  <c r="A1003" i="2"/>
  <c r="J1002" i="2"/>
  <c r="A1002" i="2"/>
  <c r="J1001" i="2"/>
  <c r="A1001" i="2"/>
  <c r="J1000" i="2"/>
  <c r="A1000" i="2"/>
  <c r="J999" i="2"/>
  <c r="A999" i="2"/>
  <c r="J998" i="2"/>
  <c r="A998" i="2"/>
  <c r="J997" i="2"/>
  <c r="A997" i="2"/>
  <c r="J996" i="2"/>
  <c r="A996" i="2"/>
  <c r="J995" i="2"/>
  <c r="A995" i="2"/>
  <c r="J994" i="2"/>
  <c r="A994" i="2"/>
  <c r="J993" i="2"/>
  <c r="A993" i="2"/>
  <c r="J992" i="2"/>
  <c r="A992" i="2"/>
  <c r="J991" i="2"/>
  <c r="A991" i="2"/>
  <c r="J990" i="2"/>
  <c r="A990" i="2"/>
  <c r="J989" i="2"/>
  <c r="A989" i="2"/>
  <c r="J988" i="2"/>
  <c r="A988" i="2"/>
  <c r="J987" i="2"/>
  <c r="A987" i="2"/>
  <c r="J986" i="2"/>
  <c r="A986" i="2"/>
  <c r="J985" i="2"/>
  <c r="A985" i="2"/>
  <c r="J984" i="2"/>
  <c r="A984" i="2"/>
  <c r="J983" i="2"/>
  <c r="A983" i="2"/>
  <c r="J982" i="2"/>
  <c r="A982" i="2"/>
  <c r="J981" i="2"/>
  <c r="A981" i="2"/>
  <c r="J980" i="2"/>
  <c r="A980" i="2"/>
  <c r="J979" i="2"/>
  <c r="A979" i="2"/>
  <c r="J978" i="2"/>
  <c r="A978" i="2"/>
  <c r="J977" i="2"/>
  <c r="A977" i="2"/>
  <c r="J976" i="2"/>
  <c r="A976" i="2"/>
  <c r="J975" i="2"/>
  <c r="A975" i="2"/>
  <c r="J974" i="2"/>
  <c r="A974" i="2"/>
  <c r="J973" i="2"/>
  <c r="A973" i="2"/>
  <c r="J972" i="2"/>
  <c r="A972" i="2"/>
  <c r="J971" i="2"/>
  <c r="A971" i="2"/>
  <c r="J970" i="2"/>
  <c r="A970" i="2"/>
  <c r="J969" i="2"/>
  <c r="A969" i="2"/>
  <c r="J968" i="2"/>
  <c r="A968" i="2"/>
  <c r="J967" i="2"/>
  <c r="A967" i="2"/>
  <c r="J966" i="2"/>
  <c r="A966" i="2"/>
  <c r="J965" i="2"/>
  <c r="A965" i="2"/>
  <c r="J964" i="2"/>
  <c r="A964" i="2"/>
  <c r="J963" i="2"/>
  <c r="A963" i="2"/>
  <c r="J962" i="2"/>
  <c r="A962" i="2"/>
  <c r="J961" i="2"/>
  <c r="A961" i="2"/>
  <c r="J960" i="2"/>
  <c r="A960" i="2"/>
  <c r="J959" i="2"/>
  <c r="A959" i="2"/>
  <c r="J958" i="2"/>
  <c r="A958" i="2"/>
  <c r="J957" i="2"/>
  <c r="A957" i="2"/>
  <c r="J956" i="2"/>
  <c r="A956" i="2"/>
  <c r="J955" i="2"/>
  <c r="A955" i="2"/>
  <c r="J954" i="2"/>
  <c r="A954" i="2"/>
  <c r="J953" i="2"/>
  <c r="A953" i="2"/>
  <c r="J952" i="2"/>
  <c r="A952" i="2"/>
  <c r="J951" i="2"/>
  <c r="A951" i="2"/>
  <c r="J950" i="2"/>
  <c r="A950" i="2"/>
  <c r="J949" i="2"/>
  <c r="A949" i="2"/>
  <c r="J948" i="2"/>
  <c r="A948" i="2"/>
  <c r="J947" i="2"/>
  <c r="A947" i="2"/>
  <c r="J946" i="2"/>
  <c r="A946" i="2"/>
  <c r="J945" i="2"/>
  <c r="A945" i="2"/>
  <c r="J944" i="2"/>
  <c r="A944" i="2"/>
  <c r="J943" i="2"/>
  <c r="A943" i="2"/>
  <c r="J942" i="2"/>
  <c r="A942" i="2"/>
  <c r="J941" i="2"/>
  <c r="A941" i="2"/>
  <c r="J940" i="2"/>
  <c r="A940" i="2"/>
  <c r="J939" i="2"/>
  <c r="A939" i="2"/>
  <c r="J938" i="2"/>
  <c r="A938" i="2"/>
  <c r="J937" i="2"/>
  <c r="A937" i="2"/>
  <c r="J936" i="2"/>
  <c r="A936" i="2"/>
  <c r="J935" i="2"/>
  <c r="A935" i="2"/>
  <c r="J934" i="2"/>
  <c r="A934" i="2"/>
  <c r="J933" i="2"/>
  <c r="A933" i="2"/>
  <c r="J932" i="2"/>
  <c r="A932" i="2"/>
  <c r="J931" i="2"/>
  <c r="A931" i="2"/>
  <c r="J930" i="2"/>
  <c r="A930" i="2"/>
  <c r="J929" i="2"/>
  <c r="A929" i="2"/>
  <c r="J928" i="2"/>
  <c r="A928" i="2"/>
  <c r="J927" i="2"/>
  <c r="A927" i="2"/>
  <c r="J926" i="2"/>
  <c r="A926" i="2"/>
  <c r="J925" i="2"/>
  <c r="A925" i="2"/>
  <c r="J924" i="2"/>
  <c r="A924" i="2"/>
  <c r="J923" i="2"/>
  <c r="A923" i="2"/>
  <c r="J922" i="2"/>
  <c r="A922" i="2"/>
  <c r="J921" i="2"/>
  <c r="A921" i="2"/>
  <c r="J920" i="2"/>
  <c r="A920" i="2"/>
  <c r="J919" i="2"/>
  <c r="A919" i="2"/>
  <c r="J918" i="2"/>
  <c r="A918" i="2"/>
  <c r="J917" i="2"/>
  <c r="A917" i="2"/>
  <c r="J916" i="2"/>
  <c r="A916" i="2"/>
  <c r="J915" i="2"/>
  <c r="A915" i="2"/>
  <c r="J914" i="2"/>
  <c r="A914" i="2"/>
  <c r="J913" i="2"/>
  <c r="A913" i="2"/>
  <c r="A912" i="2"/>
  <c r="A911" i="2"/>
  <c r="H910" i="2"/>
  <c r="G910" i="2"/>
  <c r="J910" i="2" s="1"/>
  <c r="A910" i="2"/>
  <c r="H909" i="2"/>
  <c r="G909" i="2"/>
  <c r="J909" i="2" s="1"/>
  <c r="A909" i="2"/>
  <c r="J908" i="2"/>
  <c r="A908" i="2"/>
  <c r="J907" i="2"/>
  <c r="A907" i="2"/>
  <c r="J906" i="2"/>
  <c r="A906" i="2"/>
  <c r="J905" i="2"/>
  <c r="A905" i="2"/>
  <c r="J904" i="2"/>
  <c r="A904" i="2"/>
  <c r="J903" i="2"/>
  <c r="A903" i="2"/>
  <c r="J902" i="2"/>
  <c r="A902" i="2"/>
  <c r="J901" i="2"/>
  <c r="A901" i="2"/>
  <c r="J900" i="2"/>
  <c r="A900" i="2"/>
  <c r="J899" i="2"/>
  <c r="A899" i="2"/>
  <c r="J898" i="2"/>
  <c r="A898" i="2"/>
  <c r="J897" i="2"/>
  <c r="A897" i="2"/>
  <c r="J896" i="2"/>
  <c r="A896" i="2"/>
  <c r="J895" i="2"/>
  <c r="A895" i="2"/>
  <c r="J894" i="2"/>
  <c r="A894" i="2"/>
  <c r="J893" i="2"/>
  <c r="A893" i="2"/>
  <c r="J892" i="2"/>
  <c r="A892" i="2"/>
  <c r="J891" i="2"/>
  <c r="A891" i="2"/>
  <c r="J890" i="2"/>
  <c r="A890" i="2"/>
  <c r="J889" i="2"/>
  <c r="A889" i="2"/>
  <c r="J888" i="2"/>
  <c r="A888" i="2"/>
  <c r="J887" i="2"/>
  <c r="A887" i="2"/>
  <c r="J886" i="2"/>
  <c r="A886" i="2"/>
  <c r="J885" i="2"/>
  <c r="A885" i="2"/>
  <c r="J884" i="2"/>
  <c r="A884" i="2"/>
  <c r="J883" i="2"/>
  <c r="A883" i="2"/>
  <c r="J882" i="2"/>
  <c r="A882" i="2"/>
  <c r="J881" i="2"/>
  <c r="A881" i="2"/>
  <c r="J880" i="2"/>
  <c r="A880" i="2"/>
  <c r="A879" i="2"/>
  <c r="A878" i="2"/>
  <c r="A877" i="2"/>
  <c r="J876" i="2"/>
  <c r="A876" i="2"/>
  <c r="J875" i="2"/>
  <c r="A875" i="2"/>
  <c r="G874" i="2"/>
  <c r="J874" i="2" s="1"/>
  <c r="A874" i="2"/>
  <c r="J873" i="2"/>
  <c r="A873" i="2"/>
  <c r="J872" i="2"/>
  <c r="A872" i="2"/>
  <c r="J871" i="2"/>
  <c r="A871" i="2"/>
  <c r="J870" i="2"/>
  <c r="A870" i="2"/>
  <c r="G869" i="2"/>
  <c r="J869" i="2" s="1"/>
  <c r="A869" i="2"/>
  <c r="J868" i="2"/>
  <c r="A868" i="2"/>
  <c r="J867" i="2"/>
  <c r="A867" i="2"/>
  <c r="J866" i="2"/>
  <c r="A866" i="2"/>
  <c r="A865" i="2"/>
  <c r="A864" i="2"/>
  <c r="A863" i="2"/>
  <c r="A862" i="2"/>
  <c r="A861" i="2"/>
  <c r="A860" i="2"/>
  <c r="A859" i="2"/>
  <c r="A858" i="2"/>
  <c r="J857" i="2"/>
  <c r="A857" i="2"/>
  <c r="A856" i="2"/>
  <c r="A855" i="2"/>
  <c r="A854" i="2"/>
  <c r="J853" i="2"/>
  <c r="A853" i="2"/>
  <c r="J852" i="2"/>
  <c r="A852" i="2"/>
  <c r="A851" i="2"/>
  <c r="A850" i="2"/>
  <c r="A849" i="2"/>
  <c r="A848" i="2"/>
  <c r="J847" i="2"/>
  <c r="A847" i="2"/>
  <c r="J846" i="2"/>
  <c r="A846" i="2"/>
  <c r="J845" i="2"/>
  <c r="A845" i="2"/>
  <c r="J844" i="2"/>
  <c r="A844" i="2"/>
  <c r="A843" i="2"/>
  <c r="A842" i="2"/>
  <c r="J841" i="2"/>
  <c r="A841" i="2"/>
  <c r="A840" i="2"/>
  <c r="J839" i="2"/>
  <c r="A839" i="2"/>
  <c r="J838" i="2"/>
  <c r="A838" i="2"/>
  <c r="J837" i="2"/>
  <c r="A837" i="2"/>
  <c r="A836" i="2"/>
  <c r="A835" i="2"/>
  <c r="J834" i="2"/>
  <c r="A834" i="2"/>
  <c r="J833" i="2"/>
  <c r="A833" i="2"/>
  <c r="A832" i="2"/>
  <c r="J831" i="2"/>
  <c r="A831" i="2"/>
  <c r="J830" i="2"/>
  <c r="A830" i="2"/>
  <c r="J829" i="2"/>
  <c r="A829" i="2"/>
  <c r="J828" i="2"/>
  <c r="A828" i="2"/>
  <c r="J827" i="2"/>
  <c r="A827" i="2"/>
  <c r="J826" i="2"/>
  <c r="A826" i="2"/>
  <c r="J825" i="2"/>
  <c r="A825" i="2"/>
  <c r="J824" i="2"/>
  <c r="A824" i="2"/>
  <c r="J823" i="2"/>
  <c r="A823" i="2"/>
  <c r="J822" i="2"/>
  <c r="A822" i="2"/>
  <c r="J821" i="2"/>
  <c r="A821" i="2"/>
  <c r="J820" i="2"/>
  <c r="A820" i="2"/>
  <c r="J819" i="2"/>
  <c r="A819" i="2"/>
  <c r="J818" i="2"/>
  <c r="A818" i="2"/>
  <c r="J817" i="2"/>
  <c r="A817" i="2"/>
  <c r="J816" i="2"/>
  <c r="A816" i="2"/>
  <c r="J815" i="2"/>
  <c r="A815" i="2"/>
  <c r="J814" i="2"/>
  <c r="A814" i="2"/>
  <c r="J813" i="2"/>
  <c r="A813" i="2"/>
  <c r="J812" i="2"/>
  <c r="A812" i="2"/>
  <c r="J811" i="2"/>
  <c r="A811" i="2"/>
  <c r="J810" i="2"/>
  <c r="A810" i="2"/>
  <c r="J809" i="2"/>
  <c r="A809" i="2"/>
  <c r="J808" i="2"/>
  <c r="A808" i="2"/>
  <c r="J807" i="2"/>
  <c r="A807" i="2"/>
  <c r="A806" i="2"/>
  <c r="J805" i="2"/>
  <c r="A805" i="2"/>
  <c r="J804" i="2"/>
  <c r="A804" i="2"/>
  <c r="J803" i="2"/>
  <c r="A803" i="2"/>
  <c r="J802" i="2"/>
  <c r="A802" i="2"/>
  <c r="J801" i="2"/>
  <c r="A801" i="2"/>
  <c r="J800" i="2"/>
  <c r="A800" i="2"/>
  <c r="J799" i="2"/>
  <c r="A799" i="2"/>
  <c r="J798" i="2"/>
  <c r="A798" i="2"/>
  <c r="J797" i="2"/>
  <c r="A797" i="2"/>
  <c r="J796" i="2"/>
  <c r="A796" i="2"/>
  <c r="J795" i="2"/>
  <c r="A795" i="2"/>
  <c r="J794" i="2"/>
  <c r="A794" i="2"/>
  <c r="J793" i="2"/>
  <c r="A793" i="2"/>
  <c r="J792" i="2"/>
  <c r="A792" i="2"/>
  <c r="J791" i="2"/>
  <c r="A791" i="2"/>
  <c r="A790" i="2"/>
  <c r="A789" i="2"/>
  <c r="A788" i="2"/>
  <c r="J787" i="2"/>
  <c r="A787" i="2"/>
  <c r="J786" i="2"/>
  <c r="A786" i="2"/>
  <c r="J785" i="2"/>
  <c r="A785" i="2"/>
  <c r="A784" i="2"/>
  <c r="J783" i="2"/>
  <c r="A783" i="2"/>
  <c r="J782" i="2"/>
  <c r="A782" i="2"/>
  <c r="J781" i="2"/>
  <c r="A781" i="2"/>
  <c r="J780" i="2"/>
  <c r="A780" i="2"/>
  <c r="J779" i="2"/>
  <c r="A779" i="2"/>
  <c r="J778" i="2"/>
  <c r="A778" i="2"/>
  <c r="J777" i="2"/>
  <c r="A777" i="2"/>
  <c r="J776" i="2"/>
  <c r="A776" i="2"/>
  <c r="J775" i="2"/>
  <c r="A775" i="2"/>
  <c r="J774" i="2"/>
  <c r="A774" i="2"/>
  <c r="J773" i="2"/>
  <c r="A773" i="2"/>
  <c r="A772" i="2"/>
  <c r="J771" i="2"/>
  <c r="A771" i="2"/>
  <c r="J770" i="2"/>
  <c r="A770" i="2"/>
  <c r="J769" i="2"/>
  <c r="A769" i="2"/>
  <c r="J768" i="2"/>
  <c r="A768" i="2"/>
  <c r="J767" i="2"/>
  <c r="A767" i="2"/>
  <c r="J766" i="2"/>
  <c r="A766" i="2"/>
  <c r="J765" i="2"/>
  <c r="A765" i="2"/>
  <c r="J764" i="2"/>
  <c r="A764" i="2"/>
  <c r="J763" i="2"/>
  <c r="A763" i="2"/>
  <c r="J762" i="2"/>
  <c r="A762" i="2"/>
  <c r="J761" i="2"/>
  <c r="A761" i="2"/>
  <c r="J760" i="2"/>
  <c r="A760" i="2"/>
  <c r="J759" i="2"/>
  <c r="A759" i="2"/>
  <c r="J758" i="2"/>
  <c r="A758" i="2"/>
  <c r="J757" i="2"/>
  <c r="A757" i="2"/>
  <c r="J756" i="2"/>
  <c r="A756" i="2"/>
  <c r="J755" i="2"/>
  <c r="A755" i="2"/>
  <c r="J754" i="2"/>
  <c r="A754" i="2"/>
  <c r="J753" i="2"/>
  <c r="A753" i="2"/>
  <c r="J752" i="2"/>
  <c r="A752" i="2"/>
  <c r="J751" i="2"/>
  <c r="A751" i="2"/>
  <c r="J750" i="2"/>
  <c r="A750" i="2"/>
  <c r="J749" i="2"/>
  <c r="A749" i="2"/>
  <c r="J748" i="2"/>
  <c r="A748" i="2"/>
  <c r="J747" i="2"/>
  <c r="A747" i="2"/>
  <c r="J746" i="2"/>
  <c r="A746" i="2"/>
  <c r="J745" i="2"/>
  <c r="A745" i="2"/>
  <c r="J744" i="2"/>
  <c r="A744" i="2"/>
  <c r="J743" i="2"/>
  <c r="A743" i="2"/>
  <c r="J742" i="2"/>
  <c r="A742" i="2"/>
  <c r="J741" i="2"/>
  <c r="A741" i="2"/>
  <c r="J740" i="2"/>
  <c r="A740" i="2"/>
  <c r="J739" i="2"/>
  <c r="A739" i="2"/>
  <c r="J738" i="2"/>
  <c r="A738" i="2"/>
  <c r="J737" i="2"/>
  <c r="A737" i="2"/>
  <c r="J736" i="2"/>
  <c r="A736" i="2"/>
  <c r="J735" i="2"/>
  <c r="A735" i="2"/>
  <c r="J734" i="2"/>
  <c r="A734" i="2"/>
  <c r="J733" i="2"/>
  <c r="A733" i="2"/>
  <c r="J732" i="2"/>
  <c r="A732" i="2"/>
  <c r="J731" i="2"/>
  <c r="A731" i="2"/>
  <c r="J730" i="2"/>
  <c r="A730" i="2"/>
  <c r="J729" i="2"/>
  <c r="A729" i="2"/>
  <c r="J728" i="2"/>
  <c r="A728" i="2"/>
  <c r="J727" i="2"/>
  <c r="A727" i="2"/>
  <c r="J726" i="2"/>
  <c r="A726" i="2"/>
  <c r="A725" i="2"/>
  <c r="J724" i="2"/>
  <c r="A724" i="2"/>
  <c r="J723" i="2"/>
  <c r="A723" i="2"/>
  <c r="J722" i="2"/>
  <c r="A722" i="2"/>
  <c r="J721" i="2"/>
  <c r="A721" i="2"/>
  <c r="A720" i="2"/>
  <c r="J719" i="2"/>
  <c r="A719" i="2"/>
  <c r="J718" i="2"/>
  <c r="A718" i="2"/>
  <c r="J717" i="2"/>
  <c r="A717" i="2"/>
  <c r="J716" i="2"/>
  <c r="A716" i="2"/>
  <c r="J715" i="2"/>
  <c r="A715" i="2"/>
  <c r="J714" i="2"/>
  <c r="A714" i="2"/>
  <c r="J713" i="2"/>
  <c r="A713" i="2"/>
  <c r="J712" i="2"/>
  <c r="A712" i="2"/>
  <c r="A711" i="2"/>
  <c r="I710" i="2"/>
  <c r="J710" i="2" s="1"/>
  <c r="H710" i="2"/>
  <c r="G710" i="2"/>
  <c r="A710" i="2"/>
  <c r="J709" i="2"/>
  <c r="A709" i="2"/>
  <c r="J708" i="2"/>
  <c r="A708" i="2"/>
  <c r="J707" i="2"/>
  <c r="A707" i="2"/>
  <c r="J706" i="2"/>
  <c r="A706" i="2"/>
  <c r="J705" i="2"/>
  <c r="A705" i="2"/>
  <c r="J704" i="2"/>
  <c r="A704" i="2"/>
  <c r="J703" i="2"/>
  <c r="A703" i="2"/>
  <c r="J702" i="2"/>
  <c r="A702" i="2"/>
  <c r="J701" i="2"/>
  <c r="A701" i="2"/>
  <c r="J700" i="2"/>
  <c r="A700" i="2"/>
  <c r="J699" i="2"/>
  <c r="A699" i="2"/>
  <c r="J698" i="2"/>
  <c r="A698" i="2"/>
  <c r="J697" i="2"/>
  <c r="A697" i="2"/>
  <c r="J696" i="2"/>
  <c r="A696" i="2"/>
  <c r="J695" i="2"/>
  <c r="A695" i="2"/>
  <c r="J694" i="2"/>
  <c r="A694" i="2"/>
  <c r="J693" i="2"/>
  <c r="A693" i="2"/>
  <c r="J692" i="2"/>
  <c r="A692" i="2"/>
  <c r="J691" i="2"/>
  <c r="A691" i="2"/>
  <c r="J690" i="2"/>
  <c r="A690" i="2"/>
  <c r="J689" i="2"/>
  <c r="A689" i="2"/>
  <c r="J688" i="2"/>
  <c r="A688" i="2"/>
  <c r="J687" i="2"/>
  <c r="A687" i="2"/>
  <c r="J686" i="2"/>
  <c r="A686" i="2"/>
  <c r="J685" i="2"/>
  <c r="A685" i="2"/>
  <c r="A684" i="2"/>
  <c r="J683" i="2"/>
  <c r="A683" i="2"/>
  <c r="J682" i="2"/>
  <c r="A682" i="2"/>
  <c r="J681" i="2"/>
  <c r="A681" i="2"/>
  <c r="J680" i="2"/>
  <c r="A680" i="2"/>
  <c r="A679" i="2"/>
  <c r="J678" i="2"/>
  <c r="A678" i="2"/>
  <c r="J677" i="2"/>
  <c r="A677" i="2"/>
  <c r="J676" i="2"/>
  <c r="A676" i="2"/>
  <c r="J675" i="2"/>
  <c r="A675" i="2"/>
  <c r="J674" i="2"/>
  <c r="A674" i="2"/>
  <c r="J673" i="2"/>
  <c r="A673" i="2"/>
  <c r="J672" i="2"/>
  <c r="A672" i="2"/>
  <c r="J671" i="2"/>
  <c r="A671" i="2"/>
  <c r="A670" i="2"/>
  <c r="I669" i="2"/>
  <c r="H669" i="2"/>
  <c r="G669" i="2"/>
  <c r="A669" i="2"/>
  <c r="J668" i="2"/>
  <c r="A668" i="2"/>
  <c r="J667" i="2"/>
  <c r="A667" i="2"/>
  <c r="J666" i="2"/>
  <c r="A666" i="2"/>
  <c r="J665" i="2"/>
  <c r="A665" i="2"/>
  <c r="J664" i="2"/>
  <c r="A664" i="2"/>
  <c r="J663" i="2"/>
  <c r="A663" i="2"/>
  <c r="J662" i="2"/>
  <c r="A662" i="2"/>
  <c r="J661" i="2"/>
  <c r="A661" i="2"/>
  <c r="J660" i="2"/>
  <c r="A660" i="2"/>
  <c r="J659" i="2"/>
  <c r="A659" i="2"/>
  <c r="J658" i="2"/>
  <c r="A658" i="2"/>
  <c r="J657" i="2"/>
  <c r="A657" i="2"/>
  <c r="J656" i="2"/>
  <c r="A656" i="2"/>
  <c r="J655" i="2"/>
  <c r="A655" i="2"/>
  <c r="J654" i="2"/>
  <c r="A654" i="2"/>
  <c r="J653" i="2"/>
  <c r="A653" i="2"/>
  <c r="J652" i="2"/>
  <c r="A652" i="2"/>
  <c r="J651" i="2"/>
  <c r="A651" i="2"/>
  <c r="J650" i="2"/>
  <c r="A650" i="2"/>
  <c r="A649" i="2"/>
  <c r="A648" i="2"/>
  <c r="J647" i="2"/>
  <c r="A647" i="2"/>
  <c r="J646" i="2"/>
  <c r="A646" i="2"/>
  <c r="J645" i="2"/>
  <c r="A645" i="2"/>
  <c r="A644" i="2"/>
  <c r="J643" i="2"/>
  <c r="A643" i="2"/>
  <c r="J642" i="2"/>
  <c r="A642" i="2"/>
  <c r="J641" i="2"/>
  <c r="A641" i="2"/>
  <c r="J640" i="2"/>
  <c r="A640" i="2"/>
  <c r="J639" i="2"/>
  <c r="A639" i="2"/>
  <c r="A638" i="2"/>
  <c r="J637" i="2"/>
  <c r="A637" i="2"/>
  <c r="J636" i="2"/>
  <c r="A636" i="2"/>
  <c r="J635" i="2"/>
  <c r="A635" i="2"/>
  <c r="J634" i="2"/>
  <c r="A634" i="2"/>
  <c r="J633" i="2"/>
  <c r="A633" i="2"/>
  <c r="J632" i="2"/>
  <c r="A632" i="2"/>
  <c r="J631" i="2"/>
  <c r="A631" i="2"/>
  <c r="J630" i="2"/>
  <c r="A630" i="2"/>
  <c r="J629" i="2"/>
  <c r="A629" i="2"/>
  <c r="J628" i="2"/>
  <c r="A628" i="2"/>
  <c r="J627" i="2"/>
  <c r="A627" i="2"/>
  <c r="J626" i="2"/>
  <c r="A626" i="2"/>
  <c r="J625" i="2"/>
  <c r="A625" i="2"/>
  <c r="J624" i="2"/>
  <c r="A624" i="2"/>
  <c r="J623" i="2"/>
  <c r="A623" i="2"/>
  <c r="J622" i="2"/>
  <c r="A622" i="2"/>
  <c r="J621" i="2"/>
  <c r="A621" i="2"/>
  <c r="G620" i="2"/>
  <c r="J620" i="2" s="1"/>
  <c r="A620" i="2"/>
  <c r="J619" i="2"/>
  <c r="A619" i="2"/>
  <c r="J618" i="2"/>
  <c r="A618" i="2"/>
  <c r="J617" i="2"/>
  <c r="A617" i="2"/>
  <c r="J616" i="2"/>
  <c r="A616" i="2"/>
  <c r="J615" i="2"/>
  <c r="A615" i="2"/>
  <c r="J614" i="2"/>
  <c r="A614" i="2"/>
  <c r="G613" i="2"/>
  <c r="J613" i="2" s="1"/>
  <c r="A613" i="2"/>
  <c r="A612" i="2"/>
  <c r="A611" i="2"/>
  <c r="A610" i="2"/>
  <c r="J609" i="2"/>
  <c r="A609" i="2"/>
  <c r="J608" i="2"/>
  <c r="A608" i="2"/>
  <c r="J607" i="2"/>
  <c r="A607" i="2"/>
  <c r="G606" i="2"/>
  <c r="J606" i="2" s="1"/>
  <c r="A606" i="2"/>
  <c r="J605" i="2"/>
  <c r="H605" i="2"/>
  <c r="G605" i="2"/>
  <c r="A605" i="2"/>
  <c r="J604" i="2"/>
  <c r="H604" i="2"/>
  <c r="G604" i="2"/>
  <c r="A604" i="2"/>
  <c r="J603" i="2"/>
  <c r="A603" i="2"/>
  <c r="J602" i="2"/>
  <c r="A602" i="2"/>
  <c r="J601" i="2"/>
  <c r="A601" i="2"/>
  <c r="J600" i="2"/>
  <c r="A600" i="2"/>
  <c r="A599" i="2"/>
  <c r="J598" i="2"/>
  <c r="A598" i="2"/>
  <c r="J597" i="2"/>
  <c r="A597" i="2"/>
  <c r="J596" i="2"/>
  <c r="A596" i="2"/>
  <c r="J595" i="2"/>
  <c r="A595" i="2"/>
  <c r="J594" i="2"/>
  <c r="A594" i="2"/>
  <c r="A593" i="2"/>
  <c r="A592" i="2"/>
  <c r="A591" i="2"/>
  <c r="A590" i="2"/>
  <c r="J589" i="2"/>
  <c r="A589" i="2"/>
  <c r="J588" i="2"/>
  <c r="A588" i="2"/>
  <c r="A587" i="2"/>
  <c r="A586" i="2"/>
  <c r="A585" i="2"/>
  <c r="A584" i="2"/>
  <c r="J583" i="2"/>
  <c r="A583" i="2"/>
  <c r="J582" i="2"/>
  <c r="A582" i="2"/>
  <c r="A581" i="2"/>
  <c r="A580" i="2"/>
  <c r="A579" i="2"/>
  <c r="A578" i="2"/>
  <c r="A577" i="2"/>
  <c r="A576" i="2"/>
  <c r="A575" i="2"/>
  <c r="A574" i="2"/>
  <c r="A573" i="2"/>
  <c r="A572" i="2"/>
  <c r="A571" i="2"/>
  <c r="A570" i="2"/>
  <c r="A569" i="2"/>
  <c r="A568" i="2"/>
  <c r="A567" i="2"/>
  <c r="A566" i="2"/>
  <c r="A565" i="2"/>
  <c r="A564" i="2"/>
  <c r="A563" i="2"/>
  <c r="A562" i="2"/>
  <c r="J561" i="2"/>
  <c r="A561" i="2"/>
  <c r="J560" i="2"/>
  <c r="A560" i="2"/>
  <c r="J559" i="2"/>
  <c r="A559" i="2"/>
  <c r="J558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45" i="2"/>
  <c r="A544" i="2"/>
  <c r="A543" i="2"/>
  <c r="A542" i="2"/>
  <c r="A541" i="2"/>
  <c r="A540" i="2"/>
  <c r="A539" i="2"/>
  <c r="A538" i="2"/>
  <c r="A537" i="2"/>
  <c r="J536" i="2"/>
  <c r="A536" i="2"/>
  <c r="A535" i="2"/>
  <c r="A534" i="2"/>
  <c r="A533" i="2"/>
  <c r="A532" i="2"/>
  <c r="A531" i="2"/>
  <c r="A530" i="2"/>
  <c r="A529" i="2"/>
  <c r="A528" i="2"/>
  <c r="A527" i="2"/>
  <c r="A526" i="2"/>
  <c r="A525" i="2"/>
  <c r="A524" i="2"/>
  <c r="A523" i="2"/>
  <c r="A522" i="2"/>
  <c r="J521" i="2"/>
  <c r="A521" i="2"/>
  <c r="J520" i="2"/>
  <c r="A520" i="2"/>
  <c r="J519" i="2"/>
  <c r="A519" i="2"/>
  <c r="A518" i="2"/>
  <c r="A517" i="2"/>
  <c r="A516" i="2"/>
  <c r="A515" i="2"/>
  <c r="A514" i="2"/>
  <c r="A513" i="2"/>
  <c r="A512" i="2"/>
  <c r="A511" i="2"/>
  <c r="A510" i="2"/>
  <c r="A509" i="2"/>
  <c r="A508" i="2"/>
  <c r="A507" i="2"/>
  <c r="A506" i="2"/>
  <c r="A505" i="2"/>
  <c r="A504" i="2"/>
  <c r="A503" i="2"/>
  <c r="A502" i="2"/>
  <c r="A501" i="2"/>
  <c r="A500" i="2"/>
  <c r="A499" i="2"/>
  <c r="A498" i="2"/>
  <c r="A497" i="2"/>
  <c r="A496" i="2"/>
  <c r="A495" i="2"/>
  <c r="A494" i="2"/>
  <c r="A493" i="2"/>
  <c r="A492" i="2"/>
  <c r="A491" i="2"/>
  <c r="A490" i="2"/>
  <c r="A489" i="2"/>
  <c r="A488" i="2"/>
  <c r="A487" i="2"/>
  <c r="A486" i="2"/>
  <c r="A485" i="2"/>
  <c r="A484" i="2"/>
  <c r="A483" i="2"/>
  <c r="A482" i="2"/>
  <c r="J481" i="2"/>
  <c r="A481" i="2"/>
  <c r="A480" i="2"/>
  <c r="A479" i="2"/>
  <c r="A478" i="2"/>
  <c r="A477" i="2"/>
  <c r="A476" i="2"/>
  <c r="A475" i="2"/>
  <c r="A474" i="2"/>
  <c r="A473" i="2"/>
  <c r="A472" i="2"/>
  <c r="A471" i="2"/>
  <c r="A470" i="2"/>
  <c r="A469" i="2"/>
  <c r="A468" i="2"/>
  <c r="A467" i="2"/>
  <c r="J466" i="2"/>
  <c r="A466" i="2"/>
  <c r="J465" i="2"/>
  <c r="A465" i="2"/>
  <c r="J464" i="2"/>
  <c r="A464" i="2"/>
  <c r="J463" i="2"/>
  <c r="A463" i="2"/>
  <c r="A462" i="2"/>
  <c r="A461" i="2"/>
  <c r="A460" i="2"/>
  <c r="A459" i="2"/>
  <c r="A458" i="2"/>
  <c r="A457" i="2"/>
  <c r="A456" i="2"/>
  <c r="A455" i="2"/>
  <c r="A454" i="2"/>
  <c r="A453" i="2"/>
  <c r="J452" i="2"/>
  <c r="A452" i="2"/>
  <c r="A451" i="2"/>
  <c r="A450" i="2"/>
  <c r="A449" i="2"/>
  <c r="A448" i="2"/>
  <c r="A447" i="2"/>
  <c r="A446" i="2"/>
  <c r="A445" i="2"/>
  <c r="A444" i="2"/>
  <c r="A443" i="2"/>
  <c r="A442" i="2"/>
  <c r="A441" i="2"/>
  <c r="A440" i="2"/>
  <c r="J439" i="2"/>
  <c r="A439" i="2"/>
  <c r="J438" i="2"/>
  <c r="A438" i="2"/>
  <c r="J437" i="2"/>
  <c r="A437" i="2"/>
  <c r="J436" i="2"/>
  <c r="A436" i="2"/>
  <c r="J435" i="2"/>
  <c r="A435" i="2"/>
  <c r="J434" i="2"/>
  <c r="A434" i="2"/>
  <c r="J433" i="2"/>
  <c r="A433" i="2"/>
  <c r="J432" i="2"/>
  <c r="A432" i="2"/>
  <c r="J431" i="2"/>
  <c r="A431" i="2"/>
  <c r="J430" i="2"/>
  <c r="A430" i="2"/>
  <c r="J429" i="2"/>
  <c r="A429" i="2"/>
  <c r="J428" i="2"/>
  <c r="A428" i="2"/>
  <c r="J427" i="2"/>
  <c r="A427" i="2"/>
  <c r="J426" i="2"/>
  <c r="A426" i="2"/>
  <c r="J425" i="2"/>
  <c r="A425" i="2"/>
  <c r="J424" i="2"/>
  <c r="A424" i="2"/>
  <c r="J423" i="2"/>
  <c r="A423" i="2"/>
  <c r="J422" i="2"/>
  <c r="A422" i="2"/>
  <c r="I421" i="2"/>
  <c r="J421" i="2" s="1"/>
  <c r="A421" i="2"/>
  <c r="J420" i="2"/>
  <c r="A420" i="2"/>
  <c r="J419" i="2"/>
  <c r="A419" i="2"/>
  <c r="J418" i="2"/>
  <c r="A418" i="2"/>
  <c r="J417" i="2"/>
  <c r="A417" i="2"/>
  <c r="J416" i="2"/>
  <c r="A416" i="2"/>
  <c r="J415" i="2"/>
  <c r="A415" i="2"/>
  <c r="J414" i="2"/>
  <c r="A414" i="2"/>
  <c r="J413" i="2"/>
  <c r="A413" i="2"/>
  <c r="J412" i="2"/>
  <c r="A412" i="2"/>
  <c r="J411" i="2"/>
  <c r="A411" i="2"/>
  <c r="J410" i="2"/>
  <c r="A410" i="2"/>
  <c r="J409" i="2"/>
  <c r="A409" i="2"/>
  <c r="J408" i="2"/>
  <c r="A408" i="2"/>
  <c r="J407" i="2"/>
  <c r="A407" i="2"/>
  <c r="J406" i="2"/>
  <c r="A406" i="2"/>
  <c r="J405" i="2"/>
  <c r="A405" i="2"/>
  <c r="J404" i="2"/>
  <c r="A404" i="2"/>
  <c r="J403" i="2"/>
  <c r="A403" i="2"/>
  <c r="J402" i="2"/>
  <c r="A402" i="2"/>
  <c r="J401" i="2"/>
  <c r="A401" i="2"/>
  <c r="J400" i="2"/>
  <c r="A400" i="2"/>
  <c r="J399" i="2"/>
  <c r="A399" i="2"/>
  <c r="J398" i="2"/>
  <c r="A398" i="2"/>
  <c r="J397" i="2"/>
  <c r="A397" i="2"/>
  <c r="J396" i="2"/>
  <c r="A396" i="2"/>
  <c r="J395" i="2"/>
  <c r="A395" i="2"/>
  <c r="J394" i="2"/>
  <c r="A394" i="2"/>
  <c r="J393" i="2"/>
  <c r="A393" i="2"/>
  <c r="J392" i="2"/>
  <c r="A392" i="2"/>
  <c r="J391" i="2"/>
  <c r="A391" i="2"/>
  <c r="J390" i="2"/>
  <c r="A390" i="2"/>
  <c r="J389" i="2"/>
  <c r="A389" i="2"/>
  <c r="J388" i="2"/>
  <c r="A388" i="2"/>
  <c r="J387" i="2"/>
  <c r="A387" i="2"/>
  <c r="J386" i="2"/>
  <c r="A386" i="2"/>
  <c r="J385" i="2"/>
  <c r="A385" i="2"/>
  <c r="J384" i="2"/>
  <c r="A384" i="2"/>
  <c r="J383" i="2"/>
  <c r="A383" i="2"/>
  <c r="J382" i="2"/>
  <c r="A382" i="2"/>
  <c r="J381" i="2"/>
  <c r="A381" i="2"/>
  <c r="J380" i="2"/>
  <c r="A380" i="2"/>
  <c r="J379" i="2"/>
  <c r="A379" i="2"/>
  <c r="J378" i="2"/>
  <c r="A378" i="2"/>
  <c r="J377" i="2"/>
  <c r="A377" i="2"/>
  <c r="J376" i="2"/>
  <c r="A376" i="2"/>
  <c r="A375" i="2"/>
  <c r="J374" i="2"/>
  <c r="A374" i="2"/>
  <c r="J373" i="2"/>
  <c r="A373" i="2"/>
  <c r="J372" i="2"/>
  <c r="A372" i="2"/>
  <c r="J371" i="2"/>
  <c r="A371" i="2"/>
  <c r="J370" i="2"/>
  <c r="A370" i="2"/>
  <c r="J369" i="2"/>
  <c r="A369" i="2"/>
  <c r="J368" i="2"/>
  <c r="A368" i="2"/>
  <c r="J367" i="2"/>
  <c r="A367" i="2"/>
  <c r="J366" i="2"/>
  <c r="A366" i="2"/>
  <c r="J365" i="2"/>
  <c r="A365" i="2"/>
  <c r="J364" i="2"/>
  <c r="A364" i="2"/>
  <c r="J363" i="2"/>
  <c r="A363" i="2"/>
  <c r="J362" i="2"/>
  <c r="A362" i="2"/>
  <c r="J361" i="2"/>
  <c r="A361" i="2"/>
  <c r="J360" i="2"/>
  <c r="A360" i="2"/>
  <c r="J359" i="2"/>
  <c r="A359" i="2"/>
  <c r="J358" i="2"/>
  <c r="A358" i="2"/>
  <c r="J357" i="2"/>
  <c r="A357" i="2"/>
  <c r="J356" i="2"/>
  <c r="A356" i="2"/>
  <c r="J355" i="2"/>
  <c r="A355" i="2"/>
  <c r="J354" i="2"/>
  <c r="A354" i="2"/>
  <c r="J353" i="2"/>
  <c r="A353" i="2"/>
  <c r="J352" i="2"/>
  <c r="A352" i="2"/>
  <c r="J351" i="2"/>
  <c r="A351" i="2"/>
  <c r="J350" i="2"/>
  <c r="A350" i="2"/>
  <c r="J349" i="2"/>
  <c r="A349" i="2"/>
  <c r="J348" i="2"/>
  <c r="A348" i="2"/>
  <c r="J347" i="2"/>
  <c r="A347" i="2"/>
  <c r="J346" i="2"/>
  <c r="A346" i="2"/>
  <c r="J345" i="2"/>
  <c r="A345" i="2"/>
  <c r="J344" i="2"/>
  <c r="A344" i="2"/>
  <c r="J343" i="2"/>
  <c r="A343" i="2"/>
  <c r="J342" i="2"/>
  <c r="A342" i="2"/>
  <c r="J341" i="2"/>
  <c r="A341" i="2"/>
  <c r="J340" i="2"/>
  <c r="A340" i="2"/>
  <c r="J339" i="2"/>
  <c r="A339" i="2"/>
  <c r="J338" i="2"/>
  <c r="A338" i="2"/>
  <c r="J337" i="2"/>
  <c r="A337" i="2"/>
  <c r="J336" i="2"/>
  <c r="A336" i="2"/>
  <c r="J335" i="2"/>
  <c r="A335" i="2"/>
  <c r="J334" i="2"/>
  <c r="A334" i="2"/>
  <c r="J333" i="2"/>
  <c r="A333" i="2"/>
  <c r="J332" i="2"/>
  <c r="A332" i="2"/>
  <c r="J331" i="2"/>
  <c r="A331" i="2"/>
  <c r="J330" i="2"/>
  <c r="A330" i="2"/>
  <c r="J329" i="2"/>
  <c r="A329" i="2"/>
  <c r="J328" i="2"/>
  <c r="A328" i="2"/>
  <c r="J327" i="2"/>
  <c r="A327" i="2"/>
  <c r="J326" i="2"/>
  <c r="A326" i="2"/>
  <c r="J325" i="2"/>
  <c r="A325" i="2"/>
  <c r="J324" i="2"/>
  <c r="A324" i="2"/>
  <c r="J323" i="2"/>
  <c r="A323" i="2"/>
  <c r="J322" i="2"/>
  <c r="A322" i="2"/>
  <c r="J321" i="2"/>
  <c r="A321" i="2"/>
  <c r="J320" i="2"/>
  <c r="A320" i="2"/>
  <c r="J319" i="2"/>
  <c r="A319" i="2"/>
  <c r="J318" i="2"/>
  <c r="A318" i="2"/>
  <c r="J317" i="2"/>
  <c r="A317" i="2"/>
  <c r="J316" i="2"/>
  <c r="A316" i="2"/>
  <c r="J315" i="2"/>
  <c r="A315" i="2"/>
  <c r="J314" i="2"/>
  <c r="A314" i="2"/>
  <c r="J313" i="2"/>
  <c r="A313" i="2"/>
  <c r="J312" i="2"/>
  <c r="A312" i="2"/>
  <c r="J311" i="2"/>
  <c r="A311" i="2"/>
  <c r="J310" i="2"/>
  <c r="A310" i="2"/>
  <c r="J309" i="2"/>
  <c r="A309" i="2"/>
  <c r="J308" i="2"/>
  <c r="A308" i="2"/>
  <c r="J307" i="2"/>
  <c r="A307" i="2"/>
  <c r="J306" i="2"/>
  <c r="A306" i="2"/>
  <c r="J305" i="2"/>
  <c r="A305" i="2"/>
  <c r="J304" i="2"/>
  <c r="A304" i="2"/>
  <c r="J303" i="2"/>
  <c r="A303" i="2"/>
  <c r="J302" i="2"/>
  <c r="A302" i="2"/>
  <c r="J301" i="2"/>
  <c r="A301" i="2"/>
  <c r="J300" i="2"/>
  <c r="A300" i="2"/>
  <c r="J299" i="2"/>
  <c r="A299" i="2"/>
  <c r="J298" i="2"/>
  <c r="A298" i="2"/>
  <c r="J297" i="2"/>
  <c r="A297" i="2"/>
  <c r="J296" i="2"/>
  <c r="A296" i="2"/>
  <c r="J295" i="2"/>
  <c r="A295" i="2"/>
  <c r="J294" i="2"/>
  <c r="A294" i="2"/>
  <c r="J293" i="2"/>
  <c r="A293" i="2"/>
  <c r="J292" i="2"/>
  <c r="A292" i="2"/>
  <c r="J291" i="2"/>
  <c r="A291" i="2"/>
  <c r="J290" i="2"/>
  <c r="A290" i="2"/>
  <c r="J289" i="2"/>
  <c r="A289" i="2"/>
  <c r="J288" i="2"/>
  <c r="A288" i="2"/>
  <c r="J287" i="2"/>
  <c r="A287" i="2"/>
  <c r="J286" i="2"/>
  <c r="A286" i="2"/>
  <c r="J285" i="2"/>
  <c r="A285" i="2"/>
  <c r="J284" i="2"/>
  <c r="A284" i="2"/>
  <c r="J283" i="2"/>
  <c r="A283" i="2"/>
  <c r="J282" i="2"/>
  <c r="A282" i="2"/>
  <c r="J281" i="2"/>
  <c r="A281" i="2"/>
  <c r="J280" i="2"/>
  <c r="A280" i="2"/>
  <c r="J279" i="2"/>
  <c r="A279" i="2"/>
  <c r="J278" i="2"/>
  <c r="A278" i="2"/>
  <c r="J277" i="2"/>
  <c r="A277" i="2"/>
  <c r="J276" i="2"/>
  <c r="A276" i="2"/>
  <c r="J275" i="2"/>
  <c r="A275" i="2"/>
  <c r="J274" i="2"/>
  <c r="A274" i="2"/>
  <c r="J273" i="2"/>
  <c r="A273" i="2"/>
  <c r="J272" i="2"/>
  <c r="A272" i="2"/>
  <c r="J271" i="2"/>
  <c r="A271" i="2"/>
  <c r="J270" i="2"/>
  <c r="A270" i="2"/>
  <c r="J269" i="2"/>
  <c r="A269" i="2"/>
  <c r="J268" i="2"/>
  <c r="A268" i="2"/>
  <c r="J267" i="2"/>
  <c r="A267" i="2"/>
  <c r="J266" i="2"/>
  <c r="A266" i="2"/>
  <c r="J265" i="2"/>
  <c r="A265" i="2"/>
  <c r="J264" i="2"/>
  <c r="A264" i="2"/>
  <c r="J263" i="2"/>
  <c r="A263" i="2"/>
  <c r="J262" i="2"/>
  <c r="A262" i="2"/>
  <c r="J261" i="2"/>
  <c r="A261" i="2"/>
  <c r="J260" i="2"/>
  <c r="A260" i="2"/>
  <c r="J259" i="2"/>
  <c r="A259" i="2"/>
  <c r="J258" i="2"/>
  <c r="A258" i="2"/>
  <c r="J257" i="2"/>
  <c r="A257" i="2"/>
  <c r="J256" i="2"/>
  <c r="A256" i="2"/>
  <c r="J255" i="2"/>
  <c r="A255" i="2"/>
  <c r="J254" i="2"/>
  <c r="A254" i="2"/>
  <c r="J253" i="2"/>
  <c r="A253" i="2"/>
  <c r="J252" i="2"/>
  <c r="A252" i="2"/>
  <c r="J251" i="2"/>
  <c r="A251" i="2"/>
  <c r="J250" i="2"/>
  <c r="A250" i="2"/>
  <c r="J249" i="2"/>
  <c r="A249" i="2"/>
  <c r="J248" i="2"/>
  <c r="A248" i="2"/>
  <c r="J247" i="2"/>
  <c r="A247" i="2"/>
  <c r="J246" i="2"/>
  <c r="A246" i="2"/>
  <c r="J245" i="2"/>
  <c r="A245" i="2"/>
  <c r="J244" i="2"/>
  <c r="A244" i="2"/>
  <c r="J243" i="2"/>
  <c r="A243" i="2"/>
  <c r="J242" i="2"/>
  <c r="A242" i="2"/>
  <c r="J241" i="2"/>
  <c r="A241" i="2"/>
  <c r="J240" i="2"/>
  <c r="A240" i="2"/>
  <c r="J239" i="2"/>
  <c r="A239" i="2"/>
  <c r="J238" i="2"/>
  <c r="A238" i="2"/>
  <c r="J237" i="2"/>
  <c r="A237" i="2"/>
  <c r="J236" i="2"/>
  <c r="A236" i="2"/>
  <c r="J235" i="2"/>
  <c r="A235" i="2"/>
  <c r="J234" i="2"/>
  <c r="A234" i="2"/>
  <c r="J233" i="2"/>
  <c r="A233" i="2"/>
  <c r="J232" i="2"/>
  <c r="A232" i="2"/>
  <c r="J231" i="2"/>
  <c r="A231" i="2"/>
  <c r="J230" i="2"/>
  <c r="A230" i="2"/>
  <c r="J229" i="2"/>
  <c r="A229" i="2"/>
  <c r="J228" i="2"/>
  <c r="A228" i="2"/>
  <c r="J227" i="2"/>
  <c r="A227" i="2"/>
  <c r="J226" i="2"/>
  <c r="A226" i="2"/>
  <c r="J225" i="2"/>
  <c r="A225" i="2"/>
  <c r="J224" i="2"/>
  <c r="A224" i="2"/>
  <c r="J223" i="2"/>
  <c r="A223" i="2"/>
  <c r="J222" i="2"/>
  <c r="A222" i="2"/>
  <c r="J221" i="2"/>
  <c r="A221" i="2"/>
  <c r="J220" i="2"/>
  <c r="A220" i="2"/>
  <c r="J219" i="2"/>
  <c r="A219" i="2"/>
  <c r="J218" i="2"/>
  <c r="A218" i="2"/>
  <c r="J217" i="2"/>
  <c r="A217" i="2"/>
  <c r="J216" i="2"/>
  <c r="A216" i="2"/>
  <c r="J215" i="2"/>
  <c r="A215" i="2"/>
  <c r="J214" i="2"/>
  <c r="A214" i="2"/>
  <c r="J213" i="2"/>
  <c r="A213" i="2"/>
  <c r="J212" i="2"/>
  <c r="A212" i="2"/>
  <c r="J211" i="2"/>
  <c r="A211" i="2"/>
  <c r="J210" i="2"/>
  <c r="A210" i="2"/>
  <c r="J209" i="2"/>
  <c r="A209" i="2"/>
  <c r="J208" i="2"/>
  <c r="A208" i="2"/>
  <c r="J207" i="2"/>
  <c r="A207" i="2"/>
  <c r="J206" i="2"/>
  <c r="A206" i="2"/>
  <c r="J205" i="2"/>
  <c r="A205" i="2"/>
  <c r="J204" i="2"/>
  <c r="A204" i="2"/>
  <c r="J203" i="2"/>
  <c r="A203" i="2"/>
  <c r="J202" i="2"/>
  <c r="A202" i="2"/>
  <c r="J201" i="2"/>
  <c r="A201" i="2"/>
  <c r="J200" i="2"/>
  <c r="A200" i="2"/>
  <c r="J199" i="2"/>
  <c r="A199" i="2"/>
  <c r="J198" i="2"/>
  <c r="A198" i="2"/>
  <c r="J197" i="2"/>
  <c r="A197" i="2"/>
  <c r="J196" i="2"/>
  <c r="A196" i="2"/>
  <c r="J195" i="2"/>
  <c r="A195" i="2"/>
  <c r="J194" i="2"/>
  <c r="A194" i="2"/>
  <c r="J193" i="2"/>
  <c r="A193" i="2"/>
  <c r="J192" i="2"/>
  <c r="A192" i="2"/>
  <c r="J191" i="2"/>
  <c r="A191" i="2"/>
  <c r="J190" i="2"/>
  <c r="A190" i="2"/>
  <c r="J189" i="2"/>
  <c r="A189" i="2"/>
  <c r="J188" i="2"/>
  <c r="A188" i="2"/>
  <c r="J187" i="2"/>
  <c r="A187" i="2"/>
  <c r="J186" i="2"/>
  <c r="A186" i="2"/>
  <c r="J185" i="2"/>
  <c r="A185" i="2"/>
  <c r="J184" i="2"/>
  <c r="A184" i="2"/>
  <c r="J183" i="2"/>
  <c r="A183" i="2"/>
  <c r="J182" i="2"/>
  <c r="A182" i="2"/>
  <c r="J181" i="2"/>
  <c r="A181" i="2"/>
  <c r="J180" i="2"/>
  <c r="A180" i="2"/>
  <c r="J179" i="2"/>
  <c r="A179" i="2"/>
  <c r="J178" i="2"/>
  <c r="A178" i="2"/>
  <c r="J177" i="2"/>
  <c r="A177" i="2"/>
  <c r="J176" i="2"/>
  <c r="A176" i="2"/>
  <c r="J175" i="2"/>
  <c r="A175" i="2"/>
  <c r="J174" i="2"/>
  <c r="A174" i="2"/>
  <c r="J173" i="2"/>
  <c r="A173" i="2"/>
  <c r="J172" i="2"/>
  <c r="A172" i="2"/>
  <c r="J171" i="2"/>
  <c r="A171" i="2"/>
  <c r="J170" i="2"/>
  <c r="A170" i="2"/>
  <c r="J169" i="2"/>
  <c r="A169" i="2"/>
  <c r="J168" i="2"/>
  <c r="A168" i="2"/>
  <c r="J167" i="2"/>
  <c r="A167" i="2"/>
  <c r="J166" i="2"/>
  <c r="A166" i="2"/>
  <c r="J165" i="2"/>
  <c r="A165" i="2"/>
  <c r="J164" i="2"/>
  <c r="A164" i="2"/>
  <c r="J163" i="2"/>
  <c r="A163" i="2"/>
  <c r="J162" i="2"/>
  <c r="A162" i="2"/>
  <c r="J161" i="2"/>
  <c r="A161" i="2"/>
  <c r="J160" i="2"/>
  <c r="A160" i="2"/>
  <c r="J159" i="2"/>
  <c r="A159" i="2"/>
  <c r="J158" i="2"/>
  <c r="A158" i="2"/>
  <c r="J157" i="2"/>
  <c r="A157" i="2"/>
  <c r="J156" i="2"/>
  <c r="A156" i="2"/>
  <c r="J155" i="2"/>
  <c r="A155" i="2"/>
  <c r="J154" i="2"/>
  <c r="A154" i="2"/>
  <c r="J153" i="2"/>
  <c r="A153" i="2"/>
  <c r="A152" i="2"/>
  <c r="J151" i="2"/>
  <c r="A151" i="2"/>
  <c r="J150" i="2"/>
  <c r="A150" i="2"/>
  <c r="J149" i="2"/>
  <c r="A149" i="2"/>
  <c r="I148" i="2"/>
  <c r="J148" i="2" s="1"/>
  <c r="A148" i="2"/>
  <c r="J147" i="2"/>
  <c r="A147" i="2"/>
  <c r="J146" i="2"/>
  <c r="A146" i="2"/>
  <c r="J145" i="2"/>
  <c r="A145" i="2"/>
  <c r="J144" i="2"/>
  <c r="A144" i="2"/>
  <c r="J143" i="2"/>
  <c r="A143" i="2"/>
  <c r="J142" i="2"/>
  <c r="A142" i="2"/>
  <c r="J141" i="2"/>
  <c r="A141" i="2"/>
  <c r="J140" i="2"/>
  <c r="A140" i="2"/>
  <c r="J139" i="2"/>
  <c r="A139" i="2"/>
  <c r="A138" i="2"/>
  <c r="A137" i="2"/>
  <c r="A136" i="2"/>
  <c r="J135" i="2"/>
  <c r="A135" i="2"/>
  <c r="J134" i="2"/>
  <c r="A134" i="2"/>
  <c r="J133" i="2"/>
  <c r="A133" i="2"/>
  <c r="J132" i="2"/>
  <c r="A132" i="2"/>
  <c r="J131" i="2"/>
  <c r="A131" i="2"/>
  <c r="J130" i="2"/>
  <c r="A130" i="2"/>
  <c r="J129" i="2"/>
  <c r="A129" i="2"/>
  <c r="J128" i="2"/>
  <c r="A128" i="2"/>
  <c r="J127" i="2"/>
  <c r="A127" i="2"/>
  <c r="J126" i="2"/>
  <c r="A126" i="2"/>
  <c r="J125" i="2"/>
  <c r="A125" i="2"/>
  <c r="A124" i="2"/>
  <c r="A123" i="2"/>
  <c r="A122" i="2"/>
  <c r="J121" i="2"/>
  <c r="A121" i="2"/>
  <c r="J120" i="2"/>
  <c r="A120" i="2"/>
  <c r="J119" i="2"/>
  <c r="A119" i="2"/>
  <c r="J118" i="2"/>
  <c r="A118" i="2"/>
  <c r="I117" i="2"/>
  <c r="J117" i="2" s="1"/>
  <c r="A117" i="2"/>
  <c r="J116" i="2"/>
  <c r="A116" i="2"/>
  <c r="J115" i="2"/>
  <c r="A115" i="2"/>
  <c r="J114" i="2"/>
  <c r="A114" i="2"/>
  <c r="J113" i="2"/>
  <c r="A113" i="2"/>
  <c r="J112" i="2"/>
  <c r="A112" i="2"/>
  <c r="J111" i="2"/>
  <c r="A111" i="2"/>
  <c r="J110" i="2"/>
  <c r="A110" i="2"/>
  <c r="J109" i="2"/>
  <c r="A109" i="2"/>
  <c r="J108" i="2"/>
  <c r="A108" i="2"/>
  <c r="J107" i="2"/>
  <c r="A107" i="2"/>
  <c r="J106" i="2"/>
  <c r="A106" i="2"/>
  <c r="J105" i="2"/>
  <c r="A105" i="2"/>
  <c r="J104" i="2"/>
  <c r="A104" i="2"/>
  <c r="J103" i="2"/>
  <c r="A103" i="2"/>
  <c r="J102" i="2"/>
  <c r="A102" i="2"/>
  <c r="J101" i="2"/>
  <c r="A101" i="2"/>
  <c r="A100" i="2"/>
  <c r="A99" i="2"/>
  <c r="J98" i="2"/>
  <c r="A98" i="2"/>
  <c r="J97" i="2"/>
  <c r="A97" i="2"/>
  <c r="J96" i="2"/>
  <c r="A96" i="2"/>
  <c r="J95" i="2"/>
  <c r="A95" i="2"/>
  <c r="J94" i="2"/>
  <c r="A94" i="2"/>
  <c r="J93" i="2"/>
  <c r="A93" i="2"/>
  <c r="J92" i="2"/>
  <c r="A92" i="2"/>
  <c r="A91" i="2"/>
  <c r="J90" i="2"/>
  <c r="A90" i="2"/>
  <c r="J89" i="2"/>
  <c r="A89" i="2"/>
  <c r="J88" i="2"/>
  <c r="A88" i="2"/>
  <c r="J87" i="2"/>
  <c r="A87" i="2"/>
  <c r="J86" i="2"/>
  <c r="A86" i="2"/>
  <c r="J85" i="2"/>
  <c r="A85" i="2"/>
  <c r="J84" i="2"/>
  <c r="A84" i="2"/>
  <c r="A83" i="2"/>
  <c r="J82" i="2"/>
  <c r="A82" i="2"/>
  <c r="J81" i="2"/>
  <c r="A81" i="2"/>
  <c r="A80" i="2"/>
  <c r="J79" i="2"/>
  <c r="A79" i="2"/>
  <c r="J78" i="2"/>
  <c r="A78" i="2"/>
  <c r="J77" i="2"/>
  <c r="A77" i="2"/>
  <c r="J76" i="2"/>
  <c r="A76" i="2"/>
  <c r="J75" i="2"/>
  <c r="A75" i="2"/>
  <c r="J74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J58" i="2"/>
  <c r="A58" i="2"/>
  <c r="J57" i="2"/>
  <c r="A57" i="2"/>
  <c r="J56" i="2"/>
  <c r="A56" i="2"/>
  <c r="J55" i="2"/>
  <c r="A55" i="2"/>
  <c r="J54" i="2"/>
  <c r="A54" i="2"/>
  <c r="J53" i="2"/>
  <c r="A53" i="2"/>
  <c r="J52" i="2"/>
  <c r="A52" i="2"/>
  <c r="J51" i="2"/>
  <c r="A51" i="2"/>
  <c r="J50" i="2"/>
  <c r="A50" i="2"/>
  <c r="A49" i="2"/>
  <c r="J48" i="2"/>
  <c r="A48" i="2"/>
  <c r="J47" i="2"/>
  <c r="A47" i="2"/>
  <c r="J46" i="2"/>
  <c r="A46" i="2"/>
  <c r="J45" i="2"/>
  <c r="A45" i="2"/>
  <c r="J44" i="2"/>
  <c r="A44" i="2"/>
  <c r="J43" i="2"/>
  <c r="A43" i="2"/>
  <c r="J42" i="2"/>
  <c r="A42" i="2"/>
  <c r="J41" i="2"/>
  <c r="A41" i="2"/>
  <c r="J40" i="2"/>
  <c r="A40" i="2"/>
  <c r="J39" i="2"/>
  <c r="A39" i="2"/>
  <c r="J38" i="2"/>
  <c r="A38" i="2"/>
  <c r="J37" i="2"/>
  <c r="A37" i="2"/>
  <c r="J36" i="2"/>
  <c r="A36" i="2"/>
  <c r="J35" i="2"/>
  <c r="A35" i="2"/>
  <c r="J34" i="2"/>
  <c r="A34" i="2"/>
  <c r="A33" i="2"/>
  <c r="J32" i="2"/>
  <c r="A32" i="2"/>
  <c r="J31" i="2"/>
  <c r="A31" i="2"/>
  <c r="J30" i="2"/>
  <c r="A30" i="2"/>
  <c r="J29" i="2"/>
  <c r="A29" i="2"/>
  <c r="J28" i="2"/>
  <c r="A28" i="2"/>
  <c r="J27" i="2"/>
  <c r="A27" i="2"/>
  <c r="J26" i="2"/>
  <c r="A26" i="2"/>
  <c r="J25" i="2"/>
  <c r="A25" i="2"/>
  <c r="J24" i="2"/>
  <c r="A24" i="2"/>
  <c r="J23" i="2"/>
  <c r="A23" i="2"/>
  <c r="J22" i="2"/>
  <c r="A22" i="2"/>
  <c r="J21" i="2"/>
  <c r="A21" i="2"/>
  <c r="J20" i="2"/>
  <c r="A20" i="2"/>
  <c r="J19" i="2"/>
  <c r="A19" i="2"/>
  <c r="J18" i="2"/>
  <c r="A18" i="2"/>
  <c r="J17" i="2"/>
  <c r="A17" i="2"/>
  <c r="J16" i="2"/>
  <c r="A16" i="2"/>
  <c r="J15" i="2"/>
  <c r="A15" i="2"/>
  <c r="A14" i="2"/>
  <c r="A13" i="2"/>
  <c r="A12" i="2"/>
  <c r="A11" i="2"/>
  <c r="J10" i="2"/>
  <c r="A10" i="2"/>
  <c r="J9" i="2"/>
  <c r="A9" i="2"/>
  <c r="J8" i="2"/>
  <c r="A8" i="2"/>
  <c r="J7" i="2"/>
  <c r="A7" i="2"/>
  <c r="J6" i="2"/>
  <c r="A6" i="2"/>
  <c r="J5" i="2"/>
  <c r="A5" i="2"/>
  <c r="J4" i="2"/>
  <c r="A4" i="2"/>
  <c r="J3" i="2"/>
  <c r="A3" i="2"/>
  <c r="J2" i="2"/>
  <c r="A2" i="2"/>
  <c r="J669" i="2" l="1"/>
</calcChain>
</file>

<file path=xl/sharedStrings.xml><?xml version="1.0" encoding="utf-8"?>
<sst xmlns="http://schemas.openxmlformats.org/spreadsheetml/2006/main" count="44434" uniqueCount="7259">
  <si>
    <t>순번</t>
    <phoneticPr fontId="5" type="noConversion"/>
  </si>
  <si>
    <t>처(실)명
1차사업소명</t>
    <phoneticPr fontId="5" type="noConversion"/>
  </si>
  <si>
    <t>2차사업소명</t>
    <phoneticPr fontId="5" type="noConversion"/>
  </si>
  <si>
    <t>발주월</t>
    <phoneticPr fontId="5" type="noConversion"/>
  </si>
  <si>
    <t>공사명</t>
    <phoneticPr fontId="5" type="noConversion"/>
  </si>
  <si>
    <t>공종</t>
    <phoneticPr fontId="5" type="noConversion"/>
  </si>
  <si>
    <t>도급공사비</t>
    <phoneticPr fontId="5" type="noConversion"/>
  </si>
  <si>
    <t>사급자재비</t>
    <phoneticPr fontId="5" type="noConversion"/>
  </si>
  <si>
    <t>기타</t>
    <phoneticPr fontId="5" type="noConversion"/>
  </si>
  <si>
    <t>계</t>
    <phoneticPr fontId="5" type="noConversion"/>
  </si>
  <si>
    <t>비고</t>
    <phoneticPr fontId="5" type="noConversion"/>
  </si>
  <si>
    <t>계약방법</t>
    <phoneticPr fontId="5" type="noConversion"/>
  </si>
  <si>
    <t>서울본부</t>
    <phoneticPr fontId="5" type="noConversion"/>
  </si>
  <si>
    <t>경영지원부</t>
    <phoneticPr fontId="5" type="noConversion"/>
  </si>
  <si>
    <t>4월</t>
    <phoneticPr fontId="5" type="noConversion"/>
  </si>
  <si>
    <t>노원도봉지사 냉동기 교체공사</t>
    <phoneticPr fontId="5" type="noConversion"/>
  </si>
  <si>
    <t>기타</t>
  </si>
  <si>
    <t>사옥/부동산</t>
  </si>
  <si>
    <t>경쟁</t>
    <phoneticPr fontId="5" type="noConversion"/>
  </si>
  <si>
    <t>경기북부지역본부</t>
    <phoneticPr fontId="5" type="noConversion"/>
  </si>
  <si>
    <t>구리전력지사</t>
    <phoneticPr fontId="5" type="noConversion"/>
  </si>
  <si>
    <t>1월</t>
  </si>
  <si>
    <t>미금S/S #3Sh.R 고장복구 수송로보강공사(토건부)</t>
  </si>
  <si>
    <t>경기본부</t>
    <phoneticPr fontId="5" type="noConversion"/>
  </si>
  <si>
    <t>전력사업처</t>
    <phoneticPr fontId="5" type="noConversion"/>
  </si>
  <si>
    <t>3월</t>
  </si>
  <si>
    <t>평택 진위3 일반산업단지 포장복구공사</t>
    <phoneticPr fontId="5" type="noConversion"/>
  </si>
  <si>
    <t>배전</t>
  </si>
  <si>
    <t>경쟁</t>
  </si>
  <si>
    <t>평택 진위3 일반산업단지 압입공사</t>
    <phoneticPr fontId="5" type="noConversion"/>
  </si>
  <si>
    <t>충북본부</t>
    <phoneticPr fontId="5" type="noConversion"/>
  </si>
  <si>
    <t>배전운영부</t>
    <phoneticPr fontId="5" type="noConversion"/>
  </si>
  <si>
    <t>배전지능화공사</t>
  </si>
  <si>
    <t>수의</t>
  </si>
  <si>
    <t>대전세종충남본부</t>
  </si>
  <si>
    <t>대덕유성지사</t>
  </si>
  <si>
    <t>지상기기 미관개선 공사</t>
  </si>
  <si>
    <t>배전</t>
    <phoneticPr fontId="5" type="noConversion"/>
  </si>
  <si>
    <t>배전건설부</t>
  </si>
  <si>
    <t>6월</t>
  </si>
  <si>
    <t>세종시 6-3생활권 배전관로설치 도통시험</t>
  </si>
  <si>
    <t>대구본부</t>
    <phoneticPr fontId="5" type="noConversion"/>
  </si>
  <si>
    <t>동대구지사</t>
    <phoneticPr fontId="5" type="noConversion"/>
  </si>
  <si>
    <t>2019년 동대구지사 수목전지공사(동구)</t>
    <phoneticPr fontId="5" type="noConversion"/>
  </si>
  <si>
    <t>경쟁</t>
    <phoneticPr fontId="5" type="noConversion"/>
  </si>
  <si>
    <t>2019년 동대구지사 수목전지공사(수성구)</t>
    <phoneticPr fontId="5" type="noConversion"/>
  </si>
  <si>
    <t>경북본부</t>
    <phoneticPr fontId="5" type="noConversion"/>
  </si>
  <si>
    <t>영양지사</t>
    <phoneticPr fontId="5" type="noConversion"/>
  </si>
  <si>
    <t>2월</t>
    <phoneticPr fontId="5" type="noConversion"/>
  </si>
  <si>
    <t>영양 신재생연계 2회선 인출공사 도통시험</t>
    <phoneticPr fontId="5" type="noConversion"/>
  </si>
  <si>
    <t>5월</t>
    <phoneticPr fontId="5" type="noConversion"/>
  </si>
  <si>
    <t>영양 신재생연계 1회선 인출공사 도통시험</t>
    <phoneticPr fontId="5" type="noConversion"/>
  </si>
  <si>
    <t>경남본부</t>
    <phoneticPr fontId="5" type="noConversion"/>
  </si>
  <si>
    <t>배전건설부</t>
    <phoneticPr fontId="5" type="noConversion"/>
  </si>
  <si>
    <t>하동군 시가지 4구간 지중화공사 포장공사</t>
    <phoneticPr fontId="5" type="noConversion"/>
  </si>
  <si>
    <t>기타</t>
    <phoneticPr fontId="5" type="noConversion"/>
  </si>
  <si>
    <t>3월</t>
    <phoneticPr fontId="5" type="noConversion"/>
  </si>
  <si>
    <t>하동S/S 고전지역 신재생 연계공사 포장공사</t>
    <phoneticPr fontId="5" type="noConversion"/>
  </si>
  <si>
    <t>토건운영부</t>
    <phoneticPr fontId="5" type="noConversion"/>
  </si>
  <si>
    <t>경남본부 사옥 1호기 보일러 교체공사</t>
    <phoneticPr fontId="5" type="noConversion"/>
  </si>
  <si>
    <t>시설관리</t>
  </si>
  <si>
    <t>경남본부</t>
    <phoneticPr fontId="5" type="noConversion"/>
  </si>
  <si>
    <t>토건운영부</t>
    <phoneticPr fontId="5" type="noConversion"/>
  </si>
  <si>
    <t>3월</t>
    <phoneticPr fontId="5" type="noConversion"/>
  </si>
  <si>
    <t>경남본부 사옥 2호기 냉동기 교체공사</t>
    <phoneticPr fontId="5" type="noConversion"/>
  </si>
  <si>
    <t>경남본부 설비자동제어시스템 교체공사</t>
    <phoneticPr fontId="5" type="noConversion"/>
  </si>
  <si>
    <t>시설관리</t>
    <phoneticPr fontId="5" type="noConversion"/>
  </si>
  <si>
    <t>부산울산본부</t>
    <phoneticPr fontId="5" type="noConversion"/>
  </si>
  <si>
    <t>북부산지사</t>
    <phoneticPr fontId="5" type="noConversion"/>
  </si>
  <si>
    <t>19년 북부산지사 지상기기 보수보강 공사</t>
    <phoneticPr fontId="5" type="noConversion"/>
  </si>
  <si>
    <t>1월</t>
    <phoneticPr fontId="5" type="noConversion"/>
  </si>
  <si>
    <t>19년 북부산지사 배전지능화기기대상 다목적차폐막 설치공사</t>
    <phoneticPr fontId="5" type="noConversion"/>
  </si>
  <si>
    <t>경인건설본부</t>
    <phoneticPr fontId="5" type="noConversion"/>
  </si>
  <si>
    <t>직할</t>
    <phoneticPr fontId="5" type="noConversion"/>
  </si>
  <si>
    <t>신송전상생도로 및 전기공급시설(신가평인출2차 HVDC)공사</t>
    <phoneticPr fontId="5" type="noConversion"/>
  </si>
  <si>
    <t>경인건설본부</t>
  </si>
  <si>
    <t>경기건설지사</t>
  </si>
  <si>
    <t>봉담분기 전력구 전기설비공사</t>
  </si>
  <si>
    <t>154kV 고덕분기 전력구 운영시스템 설치공사</t>
  </si>
  <si>
    <t>고덕-동평택 전력구 전기설비공사</t>
  </si>
  <si>
    <t>경영지원처</t>
    <phoneticPr fontId="5" type="noConversion"/>
  </si>
  <si>
    <t>경영지원부</t>
    <phoneticPr fontId="5" type="noConversion"/>
  </si>
  <si>
    <t>2월</t>
  </si>
  <si>
    <t>어린이집증축전기공사</t>
    <phoneticPr fontId="5" type="noConversion"/>
  </si>
  <si>
    <t>재경시설관리부</t>
    <phoneticPr fontId="5" type="noConversion"/>
  </si>
  <si>
    <t>승강기 계획예방정비 공사</t>
  </si>
  <si>
    <t>4월</t>
  </si>
  <si>
    <t>한전아트센터 수배전반설비 교체</t>
    <phoneticPr fontId="5" type="noConversion"/>
  </si>
  <si>
    <t>공조기코일교체</t>
    <phoneticPr fontId="5" type="noConversion"/>
  </si>
  <si>
    <t>5월</t>
  </si>
  <si>
    <t>한전아트센터 LED 교체공사</t>
    <phoneticPr fontId="5" type="noConversion"/>
  </si>
  <si>
    <t>7월</t>
  </si>
  <si>
    <t>전력연구원</t>
    <phoneticPr fontId="5" type="noConversion"/>
  </si>
  <si>
    <t>수배전반 교체공사</t>
    <phoneticPr fontId="5" type="noConversion"/>
  </si>
  <si>
    <t>발전설비 열성능진단용 계측기 설치 및 철거 공사</t>
    <phoneticPr fontId="5" type="noConversion"/>
  </si>
  <si>
    <t>연구개발</t>
  </si>
  <si>
    <t>시험동 냉난방시설 설치</t>
    <phoneticPr fontId="5" type="noConversion"/>
  </si>
  <si>
    <t>2019년 사택환경개선 전기공사</t>
    <phoneticPr fontId="5" type="noConversion"/>
  </si>
  <si>
    <t>정문 보도블럭 환경개선공사</t>
    <phoneticPr fontId="5" type="noConversion"/>
  </si>
  <si>
    <t>8월</t>
  </si>
  <si>
    <t>원형지 내 수목교체 조성공사</t>
    <phoneticPr fontId="5" type="noConversion"/>
  </si>
  <si>
    <t>원내 노후 분전반 및 MCC반 교체공사</t>
    <phoneticPr fontId="5" type="noConversion"/>
  </si>
  <si>
    <t>설비진단처</t>
    <phoneticPr fontId="5" type="noConversion"/>
  </si>
  <si>
    <t>진단기획부</t>
    <phoneticPr fontId="5" type="noConversion"/>
  </si>
  <si>
    <t>SF6정제설비 철거 이전 및 설치</t>
    <phoneticPr fontId="5" type="noConversion"/>
  </si>
  <si>
    <t>기후변화대응처</t>
  </si>
  <si>
    <t>도서전력실</t>
  </si>
  <si>
    <t>도서발전소 미세먼지 저감시설 설계기술 용역</t>
    <phoneticPr fontId="5" type="noConversion"/>
  </si>
  <si>
    <t>6월</t>
    <phoneticPr fontId="5" type="noConversion"/>
  </si>
  <si>
    <t>도서발전소 미세먼지 저감시설 구축 시행</t>
    <phoneticPr fontId="5" type="noConversion"/>
  </si>
  <si>
    <t>서울본부</t>
    <phoneticPr fontId="5" type="noConversion"/>
  </si>
  <si>
    <t>서대문은평지사</t>
    <phoneticPr fontId="5" type="noConversion"/>
  </si>
  <si>
    <t>응암2구역 재개발 신규공사</t>
    <phoneticPr fontId="5" type="noConversion"/>
  </si>
  <si>
    <t>배전</t>
    <phoneticPr fontId="5" type="noConversion"/>
  </si>
  <si>
    <t>전력공급부</t>
    <phoneticPr fontId="5" type="noConversion"/>
  </si>
  <si>
    <t xml:space="preserve">동대문구 회기역 지중화공사 </t>
    <phoneticPr fontId="5" type="noConversion"/>
  </si>
  <si>
    <t>지중설비부</t>
    <phoneticPr fontId="5" type="noConversion"/>
  </si>
  <si>
    <t>'19년 지중배전선로 순시 위탁공사(직할)</t>
    <phoneticPr fontId="5" type="noConversion"/>
  </si>
  <si>
    <t>광진성동지사</t>
    <phoneticPr fontId="5" type="noConversion"/>
  </si>
  <si>
    <t>광진구청 군자로 보도확장 지장전주 이설공사</t>
    <phoneticPr fontId="5" type="noConversion"/>
  </si>
  <si>
    <t>광진구청 구의사거리차도확장 지상기기이설(고객+당사)</t>
    <phoneticPr fontId="5" type="noConversion"/>
  </si>
  <si>
    <t>동대문중랑지사</t>
    <phoneticPr fontId="5" type="noConversion"/>
  </si>
  <si>
    <t>장안동 연립단지 재건축 도로확장 지장전주 이설공사</t>
    <phoneticPr fontId="5" type="noConversion"/>
  </si>
  <si>
    <t>전력구내 비난연케이블교체공사</t>
    <phoneticPr fontId="5" type="noConversion"/>
  </si>
  <si>
    <t>배전운영부</t>
    <phoneticPr fontId="5" type="noConversion"/>
  </si>
  <si>
    <t>4월</t>
    <phoneticPr fontId="5" type="noConversion"/>
  </si>
  <si>
    <t>19년도 배전지능화 확충사업 단말장치 설치 및 연동시험 연간 단가계약</t>
    <phoneticPr fontId="5" type="noConversion"/>
  </si>
  <si>
    <t>강북삼성병원 7,000kW 주/예비 회선신설</t>
    <phoneticPr fontId="5" type="noConversion"/>
  </si>
  <si>
    <t>효성 오피스텔 8,000kW 주/예비 회선신설</t>
    <phoneticPr fontId="5" type="noConversion"/>
  </si>
  <si>
    <t>혜화 전화기지국 18,000kW 주선로 회선신설</t>
    <phoneticPr fontId="5" type="noConversion"/>
  </si>
  <si>
    <t>세운상가 정비사업 지중화사업(고객요청)</t>
    <phoneticPr fontId="5" type="noConversion"/>
  </si>
  <si>
    <t>노원구 덕릉로 지중화공사</t>
    <phoneticPr fontId="5" type="noConversion"/>
  </si>
  <si>
    <t>양원지구 배전간선 회선인출공사</t>
    <phoneticPr fontId="5" type="noConversion"/>
  </si>
  <si>
    <t>9월</t>
    <phoneticPr fontId="5" type="noConversion"/>
  </si>
  <si>
    <t>'19년 맨홀 청소 및 점검공사</t>
    <phoneticPr fontId="5" type="noConversion"/>
  </si>
  <si>
    <t>10월</t>
    <phoneticPr fontId="5" type="noConversion"/>
  </si>
  <si>
    <t>한국은행 10,000kW 주/예비 일반전용선로</t>
    <phoneticPr fontId="5" type="noConversion"/>
  </si>
  <si>
    <t>남대문로5가 도시환경정비사업 15,000kW 주/예비 신규공사</t>
    <phoneticPr fontId="5" type="noConversion"/>
  </si>
  <si>
    <t xml:space="preserve">10월 </t>
    <phoneticPr fontId="5" type="noConversion"/>
  </si>
  <si>
    <t>불량맨홀 보수공사</t>
    <phoneticPr fontId="5" type="noConversion"/>
  </si>
  <si>
    <t>남서울본부</t>
  </si>
  <si>
    <t>전력사업처</t>
  </si>
  <si>
    <t>19년 남서울직할 지중선로 위탁순시공사(직할)</t>
  </si>
  <si>
    <t>강서양천지사</t>
  </si>
  <si>
    <t>19년 강서양천지사 지중선로 위탁순시공사</t>
  </si>
  <si>
    <t>관악동작지사</t>
  </si>
  <si>
    <t>19년 관악동작지사 지중선로 위탁순시공사</t>
  </si>
  <si>
    <t>강동송파지사</t>
  </si>
  <si>
    <t>19년 강동송파지사 지중선로 위탁순시공사</t>
  </si>
  <si>
    <t>구로금천지사</t>
  </si>
  <si>
    <t>19년 남서울직할 지중선로 위탁순시공사(구로금천지사)</t>
  </si>
  <si>
    <t>강남지사</t>
  </si>
  <si>
    <t>19년 강남지사 지중선로 위탁순시공사</t>
  </si>
  <si>
    <t>서초지사</t>
  </si>
  <si>
    <t>19년 서초지사 지중선로 위탁순시공사</t>
  </si>
  <si>
    <t>과천지식정보타운 배전간선 설치공사(관로)</t>
  </si>
  <si>
    <t>과천지식정보타운 배전간선 설치공사(전기)</t>
  </si>
  <si>
    <t>남서울본부</t>
    <phoneticPr fontId="5" type="noConversion"/>
  </si>
  <si>
    <t>고덕 강일지구 배전간선 설치공사(관로)</t>
  </si>
  <si>
    <t>고덕 강일지구 배전간선 설치공사 1공구 케이블</t>
    <phoneticPr fontId="5" type="noConversion"/>
  </si>
  <si>
    <t>고덕 강일지구 배전간선 설치공사 2공구 케이블</t>
  </si>
  <si>
    <t>고덕 강일지구 배전간선 설치공사 3공구 케이블</t>
  </si>
  <si>
    <t>금천구 범안로 지중화공사</t>
    <phoneticPr fontId="5" type="noConversion"/>
  </si>
  <si>
    <t>19년 영등포구 양평로 지중화</t>
    <phoneticPr fontId="5" type="noConversion"/>
  </si>
  <si>
    <t>남서울본부</t>
    <phoneticPr fontId="5" type="noConversion"/>
  </si>
  <si>
    <t>전력사업처</t>
    <phoneticPr fontId="5" type="noConversion"/>
  </si>
  <si>
    <t>관악로 동측 지중화 공사</t>
    <phoneticPr fontId="5" type="noConversion"/>
  </si>
  <si>
    <t>인천본부</t>
    <phoneticPr fontId="5" type="noConversion"/>
  </si>
  <si>
    <t>송도 9공구 배전간선 설치공사(1단계_관로)</t>
    <phoneticPr fontId="5" type="noConversion"/>
  </si>
  <si>
    <t>송도 9공구 배전간선 설치공사(1단계_전기)</t>
    <phoneticPr fontId="5" type="noConversion"/>
  </si>
  <si>
    <t>시흥장현택지 배전간선 전기설치공사</t>
    <phoneticPr fontId="5" type="noConversion"/>
  </si>
  <si>
    <t>남인천지사</t>
    <phoneticPr fontId="5" type="noConversion"/>
  </si>
  <si>
    <t>소래구역 공동1BL 주택건설사업에 따른 전주이설 공사</t>
    <phoneticPr fontId="5" type="noConversion"/>
  </si>
  <si>
    <t>부천지사</t>
  </si>
  <si>
    <t>2019년 동계 수목전지공사</t>
  </si>
  <si>
    <t>김포지사</t>
    <phoneticPr fontId="5" type="noConversion"/>
  </si>
  <si>
    <t>KB데이터센터 20,000kW 신설공사</t>
    <phoneticPr fontId="5" type="noConversion"/>
  </si>
  <si>
    <t>KB데이터센터 20,000kW 신설공사 포장복구공사</t>
    <phoneticPr fontId="5" type="noConversion"/>
  </si>
  <si>
    <t>영종지사</t>
    <phoneticPr fontId="5" type="noConversion"/>
  </si>
  <si>
    <t>중구청 소2-2호선(1구간) 지장전주이설공사</t>
  </si>
  <si>
    <t xml:space="preserve">                 -  </t>
  </si>
  <si>
    <t>2월</t>
    <phoneticPr fontId="5" type="noConversion"/>
  </si>
  <si>
    <t>걸포3지구 배전간선설치공사</t>
    <phoneticPr fontId="5" type="noConversion"/>
  </si>
  <si>
    <t>대포일반산업단지 배전간선설치공사(관로)</t>
    <phoneticPr fontId="5" type="noConversion"/>
  </si>
  <si>
    <t>수의</t>
    <phoneticPr fontId="5" type="noConversion"/>
  </si>
  <si>
    <t>대포일반산업단지 배전간선설치공사(전기)</t>
    <phoneticPr fontId="5" type="noConversion"/>
  </si>
  <si>
    <t>도서지역 ABC 가공케이블 교체공사</t>
    <phoneticPr fontId="5" type="noConversion"/>
  </si>
  <si>
    <t>부천지사</t>
    <phoneticPr fontId="5" type="noConversion"/>
  </si>
  <si>
    <t>19년도 제 2권역 지중선로 위탁순시공사</t>
    <phoneticPr fontId="5" type="noConversion"/>
  </si>
  <si>
    <t>19년도 저압설비 일제점검 및 보수공사</t>
    <phoneticPr fontId="5" type="noConversion"/>
  </si>
  <si>
    <t>시흥지사</t>
    <phoneticPr fontId="5" type="noConversion"/>
  </si>
  <si>
    <t>2019년도 시흥지사 수목전지공사</t>
    <phoneticPr fontId="5" type="noConversion"/>
  </si>
  <si>
    <t>시흥지사</t>
  </si>
  <si>
    <t>대야동 아시아신탁(시흥푸르지오)신설공사</t>
  </si>
  <si>
    <t xml:space="preserve"> -   </t>
  </si>
  <si>
    <t>인천본부 제1권역 지중배전선로 위탁 순시</t>
    <phoneticPr fontId="5" type="noConversion"/>
  </si>
  <si>
    <t>군하리 문화마을 지중화공사</t>
    <phoneticPr fontId="5" type="noConversion"/>
  </si>
  <si>
    <t>서인천지사</t>
    <phoneticPr fontId="5" type="noConversion"/>
  </si>
  <si>
    <t>신현S/S 용량부족 선로확충공사</t>
    <phoneticPr fontId="5" type="noConversion"/>
  </si>
  <si>
    <t>왕산D/L 연계력 확보 선로보강공사</t>
    <phoneticPr fontId="5" type="noConversion"/>
  </si>
  <si>
    <t>백석동 수도권매립지 7,500kW 회선신설공사</t>
    <phoneticPr fontId="5" type="noConversion"/>
  </si>
  <si>
    <t>원창동 한국토지주택공사 지상기기 이설공사</t>
    <phoneticPr fontId="5" type="noConversion"/>
  </si>
  <si>
    <t>소래전력구 비난연케이블교체 2차(2회선)</t>
    <phoneticPr fontId="5" type="noConversion"/>
  </si>
  <si>
    <t>강화지사</t>
  </si>
  <si>
    <t>인천시 국지도84  전등간51외  지장전주 공사</t>
  </si>
  <si>
    <t>강화군 선두지93외 보도 지장전주 공사</t>
  </si>
  <si>
    <t>제물포지사</t>
    <phoneticPr fontId="5" type="noConversion"/>
  </si>
  <si>
    <t>남부초등학교주변 지중화공사</t>
    <phoneticPr fontId="5" type="noConversion"/>
  </si>
  <si>
    <t>서해대로 513번길 지중화공사</t>
    <phoneticPr fontId="5" type="noConversion"/>
  </si>
  <si>
    <t>인주대로 174번길 지중화공사</t>
    <phoneticPr fontId="5" type="noConversion"/>
  </si>
  <si>
    <t>홍예문로 일원 지중화공사</t>
    <phoneticPr fontId="5" type="noConversion"/>
  </si>
  <si>
    <t>가평지사</t>
    <phoneticPr fontId="5" type="noConversion"/>
  </si>
  <si>
    <t>10월</t>
  </si>
  <si>
    <t>조종 신상리 유창산업 산업용 600kW 신설공사</t>
    <phoneticPr fontId="5" type="noConversion"/>
  </si>
  <si>
    <t>남양주지사</t>
    <phoneticPr fontId="5" type="noConversion"/>
  </si>
  <si>
    <t>불량 맨홀뚜껑 보수·보강공사</t>
    <phoneticPr fontId="5" type="noConversion"/>
  </si>
  <si>
    <t>남양주 백봉지구 배전간선 설치공사</t>
    <phoneticPr fontId="5" type="noConversion"/>
  </si>
  <si>
    <t>남양주 금곡동 지중화공사</t>
    <phoneticPr fontId="5" type="noConversion"/>
  </si>
  <si>
    <t>지상변압기 활선 엘보분리 및 연결공사</t>
    <phoneticPr fontId="5" type="noConversion"/>
  </si>
  <si>
    <t>동두천지사</t>
    <phoneticPr fontId="5" type="noConversion"/>
  </si>
  <si>
    <t>2019년 동두천지사 가로수 수목전지공사</t>
    <phoneticPr fontId="5" type="noConversion"/>
  </si>
  <si>
    <t>2019년 동두천지사 일반수목 수목전지공사</t>
    <phoneticPr fontId="5" type="noConversion"/>
  </si>
  <si>
    <t>19년 가로수 수목전지 공사</t>
    <phoneticPr fontId="5" type="noConversion"/>
  </si>
  <si>
    <t xml:space="preserve">가평군 달전천 생태하천복원사업 지장전주 </t>
    <phoneticPr fontId="5" type="noConversion"/>
  </si>
  <si>
    <t>고양지사</t>
    <phoneticPr fontId="5" type="noConversion"/>
  </si>
  <si>
    <t>2019년일산공동구비난연케이블교체공사</t>
    <phoneticPr fontId="5" type="noConversion"/>
  </si>
  <si>
    <t>지중 저압설비 점검 및 누설전류 측정공사</t>
    <phoneticPr fontId="5" type="noConversion"/>
  </si>
  <si>
    <t>2019년 동두천S/S 용량부족 선로확충공사</t>
    <phoneticPr fontId="5" type="noConversion"/>
  </si>
  <si>
    <t>서울우유 신규회선인출공사</t>
    <phoneticPr fontId="5" type="noConversion"/>
  </si>
  <si>
    <t>금촌S/S 용량부족 선로확충공사 (직할)</t>
    <phoneticPr fontId="5" type="noConversion"/>
  </si>
  <si>
    <t>을지대학병원 16,400kW 신설 (용현SS)</t>
  </si>
  <si>
    <t>을지대학병원 16,400kW 신설 (녹양SS)</t>
    <phoneticPr fontId="5" type="noConversion"/>
  </si>
  <si>
    <t>백석S/S 석우D/L 용량부족 선로확충공사</t>
    <phoneticPr fontId="5" type="noConversion"/>
  </si>
  <si>
    <t>지중선로 순시위탁</t>
    <phoneticPr fontId="5" type="noConversion"/>
  </si>
  <si>
    <t>포천 신읍동 중앙로 지중화공사 도통시험</t>
    <phoneticPr fontId="5" type="noConversion"/>
  </si>
  <si>
    <t>양주 회천지구 배전관로 설치공사 도통시험</t>
    <phoneticPr fontId="5" type="noConversion"/>
  </si>
  <si>
    <t>가평 뮤직빌리지 인근 지중화공사</t>
    <phoneticPr fontId="5" type="noConversion"/>
  </si>
  <si>
    <t>가평 뮤직빌리지 인근 지중화 포장복구공사</t>
    <phoneticPr fontId="5" type="noConversion"/>
  </si>
  <si>
    <t>가평 뮤직빌리지 인근 지중화 도통시험공사</t>
    <phoneticPr fontId="5" type="noConversion"/>
  </si>
  <si>
    <t>포천지사</t>
    <phoneticPr fontId="5" type="noConversion"/>
  </si>
  <si>
    <t>궁말D/L 과부하 해소공사</t>
    <phoneticPr fontId="5" type="noConversion"/>
  </si>
  <si>
    <t>설운D/L 과부하 해소공사</t>
    <phoneticPr fontId="5" type="noConversion"/>
  </si>
  <si>
    <t>경기북부지역본부</t>
    <phoneticPr fontId="5" type="noConversion"/>
  </si>
  <si>
    <t>포천지사</t>
    <phoneticPr fontId="5" type="noConversion"/>
  </si>
  <si>
    <t>산정D/L 과부하 및 저전압 해소공사</t>
    <phoneticPr fontId="5" type="noConversion"/>
  </si>
  <si>
    <t>구읍천 수해상습지 개선공사 지장전주</t>
    <phoneticPr fontId="5" type="noConversion"/>
  </si>
  <si>
    <t>신곡동 의정부시장 지중케이블 지장이설 공사</t>
    <phoneticPr fontId="5" type="noConversion"/>
  </si>
  <si>
    <t>2019년 DAS 단말장치 설치 및 연동시험</t>
    <phoneticPr fontId="5" type="noConversion"/>
  </si>
  <si>
    <t>수의</t>
    <phoneticPr fontId="5" type="noConversion"/>
  </si>
  <si>
    <t>동두천 생연로(2차분) 지중화공사</t>
    <phoneticPr fontId="5" type="noConversion"/>
  </si>
  <si>
    <t>동두천 생연로(2차분) 포장복구공사</t>
    <phoneticPr fontId="5" type="noConversion"/>
  </si>
  <si>
    <t>파주지사</t>
    <phoneticPr fontId="5" type="noConversion"/>
  </si>
  <si>
    <t>능산D/L 용량부족 선로확충공사</t>
    <phoneticPr fontId="5" type="noConversion"/>
  </si>
  <si>
    <t>법원D/L 용량부족 선로확충공사</t>
    <phoneticPr fontId="5" type="noConversion"/>
  </si>
  <si>
    <t>전동D/L 용량부족 선로확충공사</t>
    <phoneticPr fontId="5" type="noConversion"/>
  </si>
  <si>
    <t>구리지사</t>
    <phoneticPr fontId="5" type="noConversion"/>
  </si>
  <si>
    <t>진접선 001 정거장 회선 신설 공사</t>
    <phoneticPr fontId="5" type="noConversion"/>
  </si>
  <si>
    <t>진접선 002 정거장 회선 신설 공사</t>
    <phoneticPr fontId="5" type="noConversion"/>
  </si>
  <si>
    <t>진접선 002 정거장 회선 신설 공사 포장복구공사</t>
    <phoneticPr fontId="5" type="noConversion"/>
  </si>
  <si>
    <t>남양주지사</t>
    <phoneticPr fontId="5" type="noConversion"/>
  </si>
  <si>
    <t>4월</t>
    <phoneticPr fontId="5" type="noConversion"/>
  </si>
  <si>
    <t>지상변압기 활선 누전탐사공사</t>
    <phoneticPr fontId="5" type="noConversion"/>
  </si>
  <si>
    <t>고양지사</t>
    <phoneticPr fontId="5" type="noConversion"/>
  </si>
  <si>
    <t>일산공동구 국부소화장치 설치공사</t>
    <phoneticPr fontId="5" type="noConversion"/>
  </si>
  <si>
    <t>의정부 제일시장 주변 지중화공사</t>
    <phoneticPr fontId="5" type="noConversion"/>
  </si>
  <si>
    <t>의정부 제일시장 주변 지중화 포장복구공사</t>
    <phoneticPr fontId="5" type="noConversion"/>
  </si>
  <si>
    <t>의정부 제일시장 주변 지중화 도통시험공사</t>
    <phoneticPr fontId="5" type="noConversion"/>
  </si>
  <si>
    <t>연천지사</t>
    <phoneticPr fontId="5" type="noConversion"/>
  </si>
  <si>
    <t>6월</t>
    <phoneticPr fontId="5" type="noConversion"/>
  </si>
  <si>
    <t>신재생 접속보장 절체계획사업</t>
    <phoneticPr fontId="5" type="noConversion"/>
  </si>
  <si>
    <t>고양 식사2지구 배전간선 설치공사</t>
    <phoneticPr fontId="5" type="noConversion"/>
  </si>
  <si>
    <t>동두천 지행로 지중화공사 도통시험공사</t>
    <phoneticPr fontId="5" type="noConversion"/>
  </si>
  <si>
    <t>8월</t>
    <phoneticPr fontId="5" type="noConversion"/>
  </si>
  <si>
    <t>2019년 분산형전원 종합운영시스템 설치공사</t>
    <phoneticPr fontId="5" type="noConversion"/>
  </si>
  <si>
    <t>적성산업단지 간선설치공사</t>
    <phoneticPr fontId="5" type="noConversion"/>
  </si>
  <si>
    <t>9월</t>
  </si>
  <si>
    <t>구리 검배로 지중화공사</t>
    <phoneticPr fontId="5" type="noConversion"/>
  </si>
  <si>
    <t>남양주 도농사거리 지중화공사</t>
    <phoneticPr fontId="5" type="noConversion"/>
  </si>
  <si>
    <t>9월</t>
    <phoneticPr fontId="5" type="noConversion"/>
  </si>
  <si>
    <t>동두천 생연로(2차분) 도통시험공사</t>
    <phoneticPr fontId="5" type="noConversion"/>
  </si>
  <si>
    <t>연천 은통산업단지 배전간선 설치공사</t>
    <phoneticPr fontId="5" type="noConversion"/>
  </si>
  <si>
    <t>광명지사</t>
    <phoneticPr fontId="5" type="noConversion"/>
  </si>
  <si>
    <t>지중순시 위탁공사</t>
    <phoneticPr fontId="5" type="noConversion"/>
  </si>
  <si>
    <t>배전선로 근접 수목전지공사</t>
    <phoneticPr fontId="5" type="noConversion"/>
  </si>
  <si>
    <t>경기본부</t>
  </si>
  <si>
    <t>광주지사</t>
  </si>
  <si>
    <t>장지동 이주형 건물신축 지장케이블 이설공사</t>
  </si>
  <si>
    <t>퇴촌-남종간 자전거도로 개설 지장전주</t>
  </si>
  <si>
    <t>동용인지사</t>
    <phoneticPr fontId="5" type="noConversion"/>
  </si>
  <si>
    <t>1월</t>
    <phoneticPr fontId="5" type="noConversion"/>
  </si>
  <si>
    <t>용인도시계획도로(이동)소-1-10호 도로개설</t>
    <phoneticPr fontId="5" type="noConversion"/>
  </si>
  <si>
    <t>양지리 국토관리 도로확장 지장전주</t>
  </si>
  <si>
    <t>서평택지사</t>
    <phoneticPr fontId="5" type="noConversion"/>
  </si>
  <si>
    <t>청북IC-요당IC 도로확장공사 지장전주 이설공사</t>
    <phoneticPr fontId="5" type="noConversion"/>
  </si>
  <si>
    <t>성남지사</t>
    <phoneticPr fontId="5" type="noConversion"/>
  </si>
  <si>
    <t>성현S/S인출 불량케이블 교체공사</t>
    <phoneticPr fontId="5" type="noConversion"/>
  </si>
  <si>
    <t>안산지사</t>
    <phoneticPr fontId="5" type="noConversion"/>
  </si>
  <si>
    <t>원곡연립3단지 주택재건축도로지장이설공사</t>
    <phoneticPr fontId="5" type="noConversion"/>
  </si>
  <si>
    <t>19년 안산지사 수목전지공사</t>
    <phoneticPr fontId="5" type="noConversion"/>
  </si>
  <si>
    <t>안성지사</t>
  </si>
  <si>
    <t>19년 지중순시 위탁공사(안성)</t>
  </si>
  <si>
    <t>안성지사</t>
    <phoneticPr fontId="5" type="noConversion"/>
  </si>
  <si>
    <t>종합운동장-금광호수간 안성시장 도로확포장 지장전주</t>
    <phoneticPr fontId="5" type="noConversion"/>
  </si>
  <si>
    <t>계동-중리동간 안성시장 도로확포장 지장전주</t>
    <phoneticPr fontId="5" type="noConversion"/>
  </si>
  <si>
    <t>안양지사</t>
    <phoneticPr fontId="5" type="noConversion"/>
  </si>
  <si>
    <t>2019년 배전선로 수목전지공사</t>
    <phoneticPr fontId="5" type="noConversion"/>
  </si>
  <si>
    <t>여주지사</t>
    <phoneticPr fontId="5" type="noConversion"/>
  </si>
  <si>
    <t>2019년도 가로수변 수목전지공사(여주)</t>
    <phoneticPr fontId="5" type="noConversion"/>
  </si>
  <si>
    <t>2019년 지중선로 순시 위탁공사(여주지사)</t>
    <phoneticPr fontId="5" type="noConversion"/>
  </si>
  <si>
    <t>오산지사</t>
    <phoneticPr fontId="5" type="noConversion"/>
  </si>
  <si>
    <t>금곡동 국토관리청 오산천 지장전주</t>
    <phoneticPr fontId="5" type="noConversion"/>
  </si>
  <si>
    <t>정남면 보통리 화성시장 (당하-오일간)지장전주</t>
    <phoneticPr fontId="5" type="noConversion"/>
  </si>
  <si>
    <t>팔달,인계,팔달8구역재개발 지장전주</t>
    <phoneticPr fontId="5" type="noConversion"/>
  </si>
  <si>
    <t>광주역세권 배전간선 설치공사(관로)</t>
    <phoneticPr fontId="5" type="noConversion"/>
  </si>
  <si>
    <t>광주역세권 배전간선 설치공사(전기)</t>
    <phoneticPr fontId="5" type="noConversion"/>
  </si>
  <si>
    <t>광주역세권 배전간선 설치공사(도통)</t>
    <phoneticPr fontId="5" type="noConversion"/>
  </si>
  <si>
    <t>평택지사</t>
    <phoneticPr fontId="5" type="noConversion"/>
  </si>
  <si>
    <t>고덕 2-3공구 지장전주 이설공사</t>
    <phoneticPr fontId="5" type="noConversion"/>
  </si>
  <si>
    <t>2019년 평택지사 맨홀청소 및 점검공사</t>
    <phoneticPr fontId="5" type="noConversion"/>
  </si>
  <si>
    <t>하남지사</t>
    <phoneticPr fontId="5" type="noConversion"/>
  </si>
  <si>
    <t>하남테크노밸리 U1센터 18,000KW 신설공사</t>
    <phoneticPr fontId="5" type="noConversion"/>
  </si>
  <si>
    <t>화성지사</t>
    <phoneticPr fontId="5" type="noConversion"/>
  </si>
  <si>
    <t>2019년도 배전선로 수목전지공사</t>
    <phoneticPr fontId="5" type="noConversion"/>
  </si>
  <si>
    <t>광주지사</t>
    <phoneticPr fontId="5" type="noConversion"/>
  </si>
  <si>
    <t>수양D/L 용량부족 선로확충공사</t>
    <phoneticPr fontId="5" type="noConversion"/>
  </si>
  <si>
    <t>수양D/L 용량부족 선로확충공사 포장복구공사</t>
    <phoneticPr fontId="5" type="noConversion"/>
  </si>
  <si>
    <t>송정동 송정지구 도시개발사업 지장주 이설공사(고객)</t>
  </si>
  <si>
    <t>광주역세권 도시개발사업(환지)지장주 이설공사(고객)</t>
  </si>
  <si>
    <t>고산2지구 주택진입 진입도로 지장주 이설공사(고객)</t>
  </si>
  <si>
    <t>서울지방국토관리청(오산~이천)2공구 지장전주</t>
    <phoneticPr fontId="5" type="noConversion"/>
  </si>
  <si>
    <t>서수원지사</t>
    <phoneticPr fontId="5" type="noConversion"/>
  </si>
  <si>
    <t>2019년도 지중선로 순시위탁공사</t>
    <phoneticPr fontId="5" type="noConversion"/>
  </si>
  <si>
    <t>솔개D/L~원화D/L간 선로보강공사</t>
    <phoneticPr fontId="5" type="noConversion"/>
  </si>
  <si>
    <t>2019년도 지중선로 순시위탁공사(성남)</t>
    <phoneticPr fontId="5" type="noConversion"/>
  </si>
  <si>
    <t>2019년도 지상변압기 활선엘보 분리 연결공사</t>
    <phoneticPr fontId="5" type="noConversion"/>
  </si>
  <si>
    <t>2019년 성남지사 맨홀청소 및 점검공사</t>
    <phoneticPr fontId="5" type="noConversion"/>
  </si>
  <si>
    <t>경기본부</t>
    <phoneticPr fontId="5" type="noConversion"/>
  </si>
  <si>
    <t>성남지사</t>
    <phoneticPr fontId="5" type="noConversion"/>
  </si>
  <si>
    <t>2월</t>
    <phoneticPr fontId="5" type="noConversion"/>
  </si>
  <si>
    <t>2019년 지상기기 미관개선 공사</t>
    <phoneticPr fontId="5" type="noConversion"/>
  </si>
  <si>
    <t>배전</t>
    <phoneticPr fontId="5" type="noConversion"/>
  </si>
  <si>
    <t>경쟁</t>
    <phoneticPr fontId="5" type="noConversion"/>
  </si>
  <si>
    <t>산성S/S 현대화에 따른 배전선로 정비공사</t>
  </si>
  <si>
    <t>'19년도 신규전력공급 지상변압기 활선엘보 분리연결공사</t>
    <phoneticPr fontId="5" type="noConversion"/>
  </si>
  <si>
    <t>당왕-사곡간 도로확장 지장전주</t>
  </si>
  <si>
    <t>오산지사</t>
    <phoneticPr fontId="5" type="noConversion"/>
  </si>
  <si>
    <t>동탄SS 건설에 따른 2회선 선로확충공사</t>
    <phoneticPr fontId="5" type="noConversion"/>
  </si>
  <si>
    <t>수촌SS 건설에 따른 2회선 선로확충공사</t>
    <phoneticPr fontId="5" type="noConversion"/>
  </si>
  <si>
    <t>발안SS 홍원DL 부하전환능력 보강공사</t>
    <phoneticPr fontId="5" type="noConversion"/>
  </si>
  <si>
    <t>전력사업처</t>
    <phoneticPr fontId="5" type="noConversion"/>
  </si>
  <si>
    <t>평택 모산·영신지구 배전간선 설치공사(배전)</t>
    <phoneticPr fontId="5" type="noConversion"/>
  </si>
  <si>
    <t>화성비봉지구 배전간선 설치공사(관로)</t>
    <phoneticPr fontId="5" type="noConversion"/>
  </si>
  <si>
    <t>수의</t>
    <phoneticPr fontId="5" type="noConversion"/>
  </si>
  <si>
    <t>화성비봉지구 배전간선 설치공사(전기)</t>
    <phoneticPr fontId="5" type="noConversion"/>
  </si>
  <si>
    <t>화성비봉지구 배전간선 설치공사(도통)</t>
    <phoneticPr fontId="5" type="noConversion"/>
  </si>
  <si>
    <t xml:space="preserve">광명6동삼거리-광명사거리 지중화공사 </t>
    <phoneticPr fontId="5" type="noConversion"/>
  </si>
  <si>
    <t>광명6동삼거리-광명사거리 지중화 포장복구공사</t>
    <phoneticPr fontId="5" type="noConversion"/>
  </si>
  <si>
    <t>2019년도 맨홀청소 및 점검공사</t>
    <phoneticPr fontId="5" type="noConversion"/>
  </si>
  <si>
    <t>2019년도 지중선로 순시위탁공사</t>
    <phoneticPr fontId="5" type="noConversion"/>
  </si>
  <si>
    <t>평택지사</t>
    <phoneticPr fontId="5" type="noConversion"/>
  </si>
  <si>
    <t>모산-영신 도로확장 지중화 공사</t>
    <phoneticPr fontId="5" type="noConversion"/>
  </si>
  <si>
    <t>2019년 지중배전선로 순시위탁공사</t>
    <phoneticPr fontId="5" type="noConversion"/>
  </si>
  <si>
    <t>2019년 배전선로 위해수목 전지공사</t>
    <phoneticPr fontId="5" type="noConversion"/>
  </si>
  <si>
    <t>화성지사</t>
    <phoneticPr fontId="5" type="noConversion"/>
  </si>
  <si>
    <t>송산그린시티 동서진입도로 가로등 7kW 외 17건 신설</t>
    <phoneticPr fontId="5" type="noConversion"/>
  </si>
  <si>
    <t>광명지사</t>
    <phoneticPr fontId="5" type="noConversion"/>
  </si>
  <si>
    <t>3월</t>
    <phoneticPr fontId="5" type="noConversion"/>
  </si>
  <si>
    <t>배전설비 열화상진단 용역</t>
    <phoneticPr fontId="5" type="noConversion"/>
  </si>
  <si>
    <t>실촌-만선간 도로확장 지장전주</t>
  </si>
  <si>
    <t>오포읍 능평-능평간 광주시장 도로확장 지장주(고객)</t>
  </si>
  <si>
    <t>동용인지사</t>
    <phoneticPr fontId="5" type="noConversion"/>
  </si>
  <si>
    <t>서울지방국토관리청(오산~이천)3공구 지장전주</t>
  </si>
  <si>
    <t>서수원지사</t>
    <phoneticPr fontId="5" type="noConversion"/>
  </si>
  <si>
    <t>고색동 ㈜삼호 고압 17,000kW 신설</t>
    <phoneticPr fontId="5" type="noConversion"/>
  </si>
  <si>
    <t>2018년 성남지사 맨홀뚜껑 주변보수공사</t>
    <phoneticPr fontId="5" type="noConversion"/>
  </si>
  <si>
    <t>안성지사</t>
    <phoneticPr fontId="5" type="noConversion"/>
  </si>
  <si>
    <t>남안성S/S 신설에 따른 2회선 선로확충(3년)</t>
    <phoneticPr fontId="5" type="noConversion"/>
  </si>
  <si>
    <t>공도읍 진사리 ㈜스타필드 25,500kW 신설공사</t>
    <phoneticPr fontId="5" type="noConversion"/>
  </si>
  <si>
    <t>영덕D/L 용량부족 선로확충공사</t>
    <phoneticPr fontId="5" type="noConversion"/>
  </si>
  <si>
    <t>영덕D/L 용량부족 선로확충공사 포장복구</t>
    <phoneticPr fontId="5" type="noConversion"/>
  </si>
  <si>
    <t>배전자동화분야 연간 단가계약</t>
    <phoneticPr fontId="5" type="noConversion"/>
  </si>
  <si>
    <t>분산형전원 종합운영시스템 설치공사</t>
    <phoneticPr fontId="5" type="noConversion"/>
  </si>
  <si>
    <t>평택 진위3 일반산업단지 배전간선 설치공사(배전)</t>
    <phoneticPr fontId="5" type="noConversion"/>
  </si>
  <si>
    <t>공군지능형전력망 구축사업(배전)</t>
    <phoneticPr fontId="5" type="noConversion"/>
  </si>
  <si>
    <t>공군지능형전력망 구축사업(도통)</t>
    <phoneticPr fontId="5" type="noConversion"/>
  </si>
  <si>
    <t>화성태안3지구 배전간선 설치공사(관로)</t>
    <phoneticPr fontId="5" type="noConversion"/>
  </si>
  <si>
    <t>화성태안3지구 배전간선 설치공사(전기)</t>
    <phoneticPr fontId="5" type="noConversion"/>
  </si>
  <si>
    <t>화성태안3지구 배전간선(도통)</t>
    <phoneticPr fontId="5" type="noConversion"/>
  </si>
  <si>
    <t>오산 시청사거리~자이아파트 지중화공사</t>
    <phoneticPr fontId="5" type="noConversion"/>
  </si>
  <si>
    <t>오산 시청사거리~자이아파트 지중화 포장복구공사</t>
    <phoneticPr fontId="5" type="noConversion"/>
  </si>
  <si>
    <t>팽성읍 노와-객사간 도로개설 지장전주</t>
    <phoneticPr fontId="5" type="noConversion"/>
  </si>
  <si>
    <t>평택지사</t>
  </si>
  <si>
    <t>남사S/S 송미D/L 용량부족 선로확충공사</t>
  </si>
  <si>
    <t>소사3지구 배전간선 설치공사</t>
  </si>
  <si>
    <t>19년 봉담S/S 건설에 따른 4회선 선로확충공사</t>
    <phoneticPr fontId="5" type="noConversion"/>
  </si>
  <si>
    <t xml:space="preserve">2019년 지중 저압 회선탐사 및 경로탐사 공사 </t>
    <phoneticPr fontId="5" type="noConversion"/>
  </si>
  <si>
    <t xml:space="preserve">정자동178-4 네이버 13500kW 주예비 신설 공사 </t>
    <phoneticPr fontId="5" type="noConversion"/>
  </si>
  <si>
    <t>여주지사</t>
    <phoneticPr fontId="5" type="noConversion"/>
  </si>
  <si>
    <t>건장D/L 용량부족 선로확충공사</t>
    <phoneticPr fontId="5" type="noConversion"/>
  </si>
  <si>
    <t>2019년도 맨홀청소 및 점검공사(여주)</t>
    <phoneticPr fontId="5" type="noConversion"/>
  </si>
  <si>
    <t>평택 고덕2-1공구 배전간선 설치공사(전기)</t>
    <phoneticPr fontId="5" type="noConversion"/>
  </si>
  <si>
    <t>평택 고덕2-1공구 배전간선 설치공사(관로)</t>
    <phoneticPr fontId="5" type="noConversion"/>
  </si>
  <si>
    <t>평택 고덕2-1공구 배전간선 설치공사(도통)</t>
    <phoneticPr fontId="5" type="noConversion"/>
  </si>
  <si>
    <t>평택 고덕2-2공구 배전간선 설치공사(전기)</t>
    <phoneticPr fontId="5" type="noConversion"/>
  </si>
  <si>
    <t>평택 고덕2-2공구 배전간선 설치공사(관로)</t>
    <phoneticPr fontId="5" type="noConversion"/>
  </si>
  <si>
    <t>평택 고덕2-2공구 배전간선 설치공사(도통)</t>
    <phoneticPr fontId="5" type="noConversion"/>
  </si>
  <si>
    <t>안산 다문화마을특구 지중화공사</t>
    <phoneticPr fontId="5" type="noConversion"/>
  </si>
  <si>
    <t>안산 다문화마을특구 지중화공사(도통)</t>
    <phoneticPr fontId="5" type="noConversion"/>
  </si>
  <si>
    <t>안산 다문화마을특구 지중화공사 포장복구공사</t>
    <phoneticPr fontId="5" type="noConversion"/>
  </si>
  <si>
    <t>5월</t>
    <phoneticPr fontId="5" type="noConversion"/>
  </si>
  <si>
    <t>배전설비 광학진단 용역</t>
    <phoneticPr fontId="5" type="noConversion"/>
  </si>
  <si>
    <t>배전선로 근접 수목전지공사</t>
    <phoneticPr fontId="5" type="noConversion"/>
  </si>
  <si>
    <t>맨홀 청소 및 점검용역</t>
    <phoneticPr fontId="5" type="noConversion"/>
  </si>
  <si>
    <t>서용인지사</t>
    <phoneticPr fontId="5" type="noConversion"/>
  </si>
  <si>
    <t>신갈동 주성엔지니어링 전용선로 인출공사</t>
    <phoneticPr fontId="5" type="noConversion"/>
  </si>
  <si>
    <t>남안성S/S 신설에 따른 2회선 선로확충(3년) 포장복구</t>
    <phoneticPr fontId="5" type="noConversion"/>
  </si>
  <si>
    <t>공도읍 진사리 ㈜스타필드 25,500kW 신설공사 포장복구</t>
    <phoneticPr fontId="5" type="noConversion"/>
  </si>
  <si>
    <t>화성 송산테크노파크 일반산단 배전간선설치공사</t>
    <phoneticPr fontId="5" type="noConversion"/>
  </si>
  <si>
    <t>평택 드림테크 일반산업단지 배전간선 설치공사</t>
    <phoneticPr fontId="5" type="noConversion"/>
  </si>
  <si>
    <t>경안중-신장지사거리 도로확장 지장전주(고객)</t>
  </si>
  <si>
    <t>경기본부</t>
    <phoneticPr fontId="5" type="noConversion"/>
  </si>
  <si>
    <t>서수원지사</t>
    <phoneticPr fontId="5" type="noConversion"/>
  </si>
  <si>
    <t>6월</t>
    <phoneticPr fontId="5" type="noConversion"/>
  </si>
  <si>
    <t>[고객]고색동14-35케이비부동산신탁지장전주이설공사</t>
    <phoneticPr fontId="5" type="noConversion"/>
  </si>
  <si>
    <t>배전</t>
    <phoneticPr fontId="5" type="noConversion"/>
  </si>
  <si>
    <t>경쟁</t>
    <phoneticPr fontId="5" type="noConversion"/>
  </si>
  <si>
    <t>2019년 지중저압선로 활선 누전점 색출공사</t>
    <phoneticPr fontId="5" type="noConversion"/>
  </si>
  <si>
    <t>전력사업처</t>
    <phoneticPr fontId="5" type="noConversion"/>
  </si>
  <si>
    <t>용인 역삼지구 배전간선 설치공사(관로)</t>
    <phoneticPr fontId="5" type="noConversion"/>
  </si>
  <si>
    <t>용인 역삼지구  배전간선 설치공사(전기)</t>
    <phoneticPr fontId="5" type="noConversion"/>
  </si>
  <si>
    <t>용인 역삼지구  배전간선 설치공사(도통)</t>
    <phoneticPr fontId="5" type="noConversion"/>
  </si>
  <si>
    <t>수원 장다리로 지중화공사</t>
    <phoneticPr fontId="5" type="noConversion"/>
  </si>
  <si>
    <t>7월</t>
    <phoneticPr fontId="5" type="noConversion"/>
  </si>
  <si>
    <t>판교대장 도시개발지구 배전간선(관로)</t>
    <phoneticPr fontId="5" type="noConversion"/>
  </si>
  <si>
    <t>수의</t>
    <phoneticPr fontId="5" type="noConversion"/>
  </si>
  <si>
    <t>판교대장 도시개발지구 배전간선(전기)</t>
    <phoneticPr fontId="5" type="noConversion"/>
  </si>
  <si>
    <t>성남 둔촌대로 지중화공사</t>
    <phoneticPr fontId="5" type="noConversion"/>
  </si>
  <si>
    <t>평택 고덕2-3공구 배전간선 설치공사(전기)</t>
    <phoneticPr fontId="5" type="noConversion"/>
  </si>
  <si>
    <t>평택 고덕2-3공구 배전간선 설치공사(관로)</t>
    <phoneticPr fontId="5" type="noConversion"/>
  </si>
  <si>
    <t>평택 고덕2-3공구 배전간선 설치공사(도통)</t>
    <phoneticPr fontId="5" type="noConversion"/>
  </si>
  <si>
    <t>평택 영신지구 배전간선 설치공사(배전)</t>
    <phoneticPr fontId="5" type="noConversion"/>
  </si>
  <si>
    <t>강원본부</t>
    <phoneticPr fontId="5" type="noConversion"/>
  </si>
  <si>
    <t>배전운영부</t>
    <phoneticPr fontId="5" type="noConversion"/>
  </si>
  <si>
    <t>19년도 비난연케이블 교체공사(강촌 DL)</t>
    <phoneticPr fontId="5" type="noConversion"/>
  </si>
  <si>
    <t>강원본부 직할 1지역 가로수 전지공사</t>
    <phoneticPr fontId="5" type="noConversion"/>
  </si>
  <si>
    <t>강원본부 직할 2지역 가로수 전지공사</t>
    <phoneticPr fontId="5" type="noConversion"/>
  </si>
  <si>
    <t>원주지사</t>
  </si>
  <si>
    <t>원주태장지구 국민임대주택단지 전력공급</t>
  </si>
  <si>
    <t>원주S/S 전력구 신설에 따른 인출정비공사</t>
  </si>
  <si>
    <t>영월지사</t>
    <phoneticPr fontId="5" type="noConversion"/>
  </si>
  <si>
    <t>주천리 국지도88호선 급경사지 붕괴위험 지장전주</t>
    <phoneticPr fontId="5" type="noConversion"/>
  </si>
  <si>
    <t>인제지사</t>
    <phoneticPr fontId="5" type="noConversion"/>
  </si>
  <si>
    <t>인제S/S 남전D/L 신재생 접속 해소 회선신설공사</t>
    <phoneticPr fontId="5" type="noConversion"/>
  </si>
  <si>
    <t>양구지사</t>
    <phoneticPr fontId="5" type="noConversion"/>
  </si>
  <si>
    <t>1월</t>
    <phoneticPr fontId="5" type="noConversion"/>
  </si>
  <si>
    <t>21사단13-19소초군선로추가보강공사</t>
    <phoneticPr fontId="5" type="noConversion"/>
  </si>
  <si>
    <t>동해지사</t>
    <phoneticPr fontId="5" type="noConversion"/>
  </si>
  <si>
    <t>2019년 가로수 수목전지공사</t>
    <phoneticPr fontId="5" type="noConversion"/>
  </si>
  <si>
    <t>2019년 배전지능화 단말장치 설치 및 연동시험 공사</t>
    <phoneticPr fontId="5" type="noConversion"/>
  </si>
  <si>
    <t>저압DAS 설치공사</t>
    <phoneticPr fontId="5" type="noConversion"/>
  </si>
  <si>
    <t>19년도 강원본부 지중순시 위탁공사</t>
    <phoneticPr fontId="5" type="noConversion"/>
  </si>
  <si>
    <t>19년도 PCBs 포함 및 노후 지상변압기 무정전교체공사</t>
    <phoneticPr fontId="5" type="noConversion"/>
  </si>
  <si>
    <t>배전건설부</t>
    <phoneticPr fontId="5" type="noConversion"/>
  </si>
  <si>
    <t>2월</t>
    <phoneticPr fontId="5" type="noConversion"/>
  </si>
  <si>
    <t>약사아파트~온의동입구사거리 지중화공사</t>
    <phoneticPr fontId="5" type="noConversion"/>
  </si>
  <si>
    <t>비아지50L3~L161 ABC 가공케이블 교체공사</t>
    <phoneticPr fontId="5" type="noConversion"/>
  </si>
  <si>
    <t>태백지사</t>
    <phoneticPr fontId="5" type="noConversion"/>
  </si>
  <si>
    <t>사북D/L 용량부족 선로확충공사</t>
    <phoneticPr fontId="5" type="noConversion"/>
  </si>
  <si>
    <t>문곡동 제이씨에너지 1,2호 배전용전기설비 신규공사</t>
    <phoneticPr fontId="5" type="noConversion"/>
  </si>
  <si>
    <t>3월</t>
    <phoneticPr fontId="5" type="noConversion"/>
  </si>
  <si>
    <t>춘천시 후평3동주민센터 일원 지중화공사</t>
    <phoneticPr fontId="5" type="noConversion"/>
  </si>
  <si>
    <t>강릉특별지사</t>
    <phoneticPr fontId="5" type="noConversion"/>
  </si>
  <si>
    <t>정선S/S 임계D/L 신재생접속해소 회선신설공사</t>
    <phoneticPr fontId="5" type="noConversion"/>
  </si>
  <si>
    <t>횡계S/S 대기D/L 신재생접속해소 회선신설공사</t>
    <phoneticPr fontId="5" type="noConversion"/>
  </si>
  <si>
    <t>문막,부론D/L 신재생 접속해소 회선신설</t>
  </si>
  <si>
    <t>선로간 연계력 확보 명륜,귀래,매지 D/L간</t>
  </si>
  <si>
    <t>귀래간 639~648호 취약선로 보강공사</t>
  </si>
  <si>
    <t>인제S/S 덕산D/L 인출 가공선로 보강</t>
    <phoneticPr fontId="5" type="noConversion"/>
  </si>
  <si>
    <t>고성지사</t>
    <phoneticPr fontId="5" type="noConversion"/>
  </si>
  <si>
    <t>간성S/S 구성D/L 신재생 접속해소 회선신설공사</t>
    <phoneticPr fontId="5" type="noConversion"/>
  </si>
  <si>
    <t>2019년 동해지사 맨홀청소 및 점검공사</t>
    <phoneticPr fontId="5" type="noConversion"/>
  </si>
  <si>
    <t>간성S/S 석문D/L 신재생 접속해소 회선신설공사</t>
    <phoneticPr fontId="5" type="noConversion"/>
  </si>
  <si>
    <t>남원주역세권 개발 투자선도지구 간선설치공사</t>
    <phoneticPr fontId="5" type="noConversion"/>
  </si>
  <si>
    <t>12월</t>
  </si>
  <si>
    <t>2020년 배전공가 순시위탁공사 A 지역</t>
    <phoneticPr fontId="5" type="noConversion"/>
  </si>
  <si>
    <t>2020년 배전공가 순시위탁공사 B 지역</t>
    <phoneticPr fontId="5" type="noConversion"/>
  </si>
  <si>
    <t>2020년 배전공가 순시위탁공사 C 지역</t>
    <phoneticPr fontId="5" type="noConversion"/>
  </si>
  <si>
    <t>충북본부</t>
    <phoneticPr fontId="5" type="noConversion"/>
  </si>
  <si>
    <t>2019년 충북지역본부 배전공가 순시위탁(A,B지역)</t>
  </si>
  <si>
    <t>충북본부</t>
  </si>
  <si>
    <t>진천지사</t>
  </si>
  <si>
    <t>19년 지상변압기 활선엘보연결,분리공사</t>
  </si>
  <si>
    <t>충주지사</t>
  </si>
  <si>
    <t>이천-문경 7공구 철도시설공단 지장주</t>
  </si>
  <si>
    <t>19년 충북본부 지중선로순시위탁공사</t>
  </si>
  <si>
    <t>영동지사</t>
  </si>
  <si>
    <t>영동읍 매천리 레인보우힐링타운 (지)이설공사</t>
  </si>
  <si>
    <t>신송산 변전소 대비관로 설치공사</t>
  </si>
  <si>
    <t>태안기업도시 안면S/S 초기부하 1회선 인출공사</t>
  </si>
  <si>
    <t>천안 신부문화거리 지중화</t>
  </si>
  <si>
    <t>세종시 새내로 2차 지중화공사</t>
  </si>
  <si>
    <t>서대전지사</t>
  </si>
  <si>
    <t>연산천 지방하천 정비 지장전주 이설공사</t>
  </si>
  <si>
    <t>19년도 활선 엘보분리연결공사</t>
  </si>
  <si>
    <t>서산지사</t>
  </si>
  <si>
    <t xml:space="preserve">창리D/L 신재생 접속해소 공사 </t>
  </si>
  <si>
    <t>세종지사</t>
  </si>
  <si>
    <t>도담동 충남대학병원 11,000kW 주,예비선로 신설공사</t>
  </si>
  <si>
    <t>예산지사</t>
  </si>
  <si>
    <t>광시하장대리 예산군 무한천생태하천 복원사업 지장 긴급분</t>
  </si>
  <si>
    <t>태안지사</t>
  </si>
  <si>
    <t>원북 황촌 원북영농조합 신규</t>
  </si>
  <si>
    <t>외삼-유성복합터미널 BRT연결도로 지장전주 이설공사</t>
  </si>
  <si>
    <t>세종시 첨단 S/S 1회선 인출공사</t>
  </si>
  <si>
    <t>호도-녹도간 해저배전선로건설</t>
  </si>
  <si>
    <t>부여지사</t>
  </si>
  <si>
    <t>논산S/S금강D/L 구식화지중케이블교체</t>
  </si>
  <si>
    <t>건양대학교 17.5MW 증설 주예비(을)신규공사</t>
  </si>
  <si>
    <t>덕산 고덕 IC 도로건설 지장주 대전지방국토관리청</t>
  </si>
  <si>
    <t>천안지사</t>
  </si>
  <si>
    <t>직산S/S 신설에 따른 4회선 신설공사</t>
  </si>
  <si>
    <t>서운S/S 용량부족 선로확충공사</t>
  </si>
  <si>
    <t>성남면 대화리 대전충남양돈농협 11,750kW 신규공사</t>
  </si>
  <si>
    <t>구룡동 해태HTB㈜ 20MW 증설공사</t>
  </si>
  <si>
    <t>홍성지사</t>
  </si>
  <si>
    <t>오서 DL 신재상 접속보강 공사</t>
  </si>
  <si>
    <t>공주지사</t>
  </si>
  <si>
    <t>정안 보물 ㈜애터미 5500KW 신규공사</t>
  </si>
  <si>
    <t xml:space="preserve">행복도시-공주2구간 건설 따른 대비관로 </t>
  </si>
  <si>
    <t>논산지사</t>
  </si>
  <si>
    <t>금강,등화 신재생접속공사</t>
  </si>
  <si>
    <t>당진지사</t>
    <phoneticPr fontId="5" type="noConversion"/>
  </si>
  <si>
    <t>북당진변환소 2회선신설 위치탐사용역</t>
  </si>
  <si>
    <t>당진에코파워태양광9800kw신설(배전공사)</t>
  </si>
  <si>
    <t>당진에코파워태양광9800kw신설포장복구</t>
  </si>
  <si>
    <t>당진에코파워태양광9800kw신설폐기물</t>
  </si>
  <si>
    <t>당진에코파워태양광9800kw신설감리용역</t>
  </si>
  <si>
    <t>당진에코파워태양광9800kw신설위치탐사</t>
  </si>
  <si>
    <t>한샘대교 신설 지장설비 이설공사</t>
  </si>
  <si>
    <t>불량 지상변압기 무정전교체 공사</t>
  </si>
  <si>
    <t>유성구 도룡동 ㈜대전신세계 28MW신규공사</t>
  </si>
  <si>
    <t>아산탕정지구3공구 간선설치공사</t>
  </si>
  <si>
    <t>탕정일반산업단지 관로설치공사</t>
  </si>
  <si>
    <t>세종 벤처밸리 일반산업단지 간선설치공사</t>
  </si>
  <si>
    <t>세종 스마트그린 일반산업단지 간선설치공사</t>
  </si>
  <si>
    <t>조치원 서북부 도시개발사업지구 회선인출공사</t>
  </si>
  <si>
    <t>서구 복수동 4단계 지중화공사</t>
  </si>
  <si>
    <t>천안 쌍용 17, 18길 지중화</t>
  </si>
  <si>
    <t>천안 월봉7길 지중화</t>
  </si>
  <si>
    <t>행복도시 6회선 인출공사</t>
  </si>
  <si>
    <t>보령명천지구 회선인출</t>
  </si>
  <si>
    <t>세도D/L 신재생접속보장 회선신설공사</t>
  </si>
  <si>
    <t>생태하천 복원사업 지장전주 이설공사</t>
  </si>
  <si>
    <t>서천지사</t>
  </si>
  <si>
    <t>신서천TP 변전소현대화 인출정비공사</t>
  </si>
  <si>
    <t>아산지사</t>
  </si>
  <si>
    <t xml:space="preserve">배전선로간 연계 확보를 위한 선로보강공사 </t>
  </si>
  <si>
    <t>광시하장대리 예산군 무한천생태하천 복원사업 지장</t>
  </si>
  <si>
    <t>신광간선 분산형 전원 연계 능력 확대 공사</t>
  </si>
  <si>
    <t>벽계DL ~신성 DL 부하전환능력 보강공사</t>
  </si>
  <si>
    <t>은진 시묘리 논산바이오에너지 신규공사</t>
  </si>
  <si>
    <t>태양광선로연장공사</t>
  </si>
  <si>
    <t>당진 수청2지구 단지내 간선설치</t>
  </si>
  <si>
    <t>합덕시장 지중화 공사</t>
  </si>
  <si>
    <t>아산탕정지구4공구 간선설치공사</t>
  </si>
  <si>
    <t>예산군 예산읍 예산로 지중화공사</t>
  </si>
  <si>
    <t>㈜코캄 5,000/19,000kw 증설공사</t>
  </si>
  <si>
    <t>탕정일반산업단지 간선설치공사</t>
  </si>
  <si>
    <t>세종시 6-3생활권 배전관로설치공사</t>
  </si>
  <si>
    <t>웅천일반산업단지 회선인출</t>
  </si>
  <si>
    <t>지상변압기 활선엘보 연결분리 공사</t>
  </si>
  <si>
    <t>세종시 6-4생활권 배전간선설치공사</t>
  </si>
  <si>
    <t>은행동 배전스테이션 건설공사</t>
  </si>
  <si>
    <t>행복도시 5-1지구 관로공사</t>
  </si>
  <si>
    <t>행복도시 5-1지구 케이블공사</t>
  </si>
  <si>
    <t>전북본부</t>
    <phoneticPr fontId="5" type="noConversion"/>
  </si>
  <si>
    <t>군산지사</t>
    <phoneticPr fontId="5" type="noConversion"/>
  </si>
  <si>
    <t>서군산S/S 미원D/L 외 1 연계력 확보 선로보강공사</t>
    <phoneticPr fontId="5" type="noConversion"/>
  </si>
  <si>
    <t>동군산S/S 성수D/L 선로 연계력 확충공사</t>
    <phoneticPr fontId="5" type="noConversion"/>
  </si>
  <si>
    <t>군산S/S 임피D/L 신재생연계 회선신설공사</t>
    <phoneticPr fontId="5" type="noConversion"/>
  </si>
  <si>
    <t>순창지사</t>
    <phoneticPr fontId="5" type="noConversion"/>
  </si>
  <si>
    <t>쌍치면 한국농어촌공사(종암제) 지장이설</t>
    <phoneticPr fontId="5" type="noConversion"/>
  </si>
  <si>
    <t>익산지사</t>
    <phoneticPr fontId="5" type="noConversion"/>
  </si>
  <si>
    <t>망성면 내촌리 한국농어촌공사 농(갑)673kW신설 외1건</t>
    <phoneticPr fontId="5" type="noConversion"/>
  </si>
  <si>
    <t>이리S/S 동연D/L 분산형전원 회선신설공사</t>
    <phoneticPr fontId="5" type="noConversion"/>
  </si>
  <si>
    <t>함열읍 흘산리 하경태양광(이옥심) 99kW신규 외1건</t>
    <phoneticPr fontId="5" type="noConversion"/>
  </si>
  <si>
    <t>낭산면 군도23호선 도로확포장 지장전주 이설공사</t>
    <phoneticPr fontId="5" type="noConversion"/>
  </si>
  <si>
    <t>송내마을 일원 금강사업단 (지)이설공사</t>
    <phoneticPr fontId="5" type="noConversion"/>
  </si>
  <si>
    <t>농수산도매시장 일월 경지정리 (지)이설공사</t>
    <phoneticPr fontId="5" type="noConversion"/>
  </si>
  <si>
    <t>장수지사</t>
    <phoneticPr fontId="5" type="noConversion"/>
  </si>
  <si>
    <t>장수지사 동촌간 분산형전원 접속보장 회선신설 공사</t>
    <phoneticPr fontId="5" type="noConversion"/>
  </si>
  <si>
    <t>장수지사 교동간 분산형전원 접속보장 회선신설 공사</t>
    <phoneticPr fontId="5" type="noConversion"/>
  </si>
  <si>
    <t>장수지사 오산간 분산형전원 접속보장 회선신설 공사</t>
    <phoneticPr fontId="5" type="noConversion"/>
  </si>
  <si>
    <t>전북본부</t>
    <phoneticPr fontId="5" type="noConversion"/>
  </si>
  <si>
    <t>장수지사</t>
    <phoneticPr fontId="5" type="noConversion"/>
  </si>
  <si>
    <t>장수지사 장명간 분산형전원 접속보장 회선신설 공사</t>
    <phoneticPr fontId="5" type="noConversion"/>
  </si>
  <si>
    <t>장수지사 무농간 분산형전원 접속보장 회선신설 공사</t>
    <phoneticPr fontId="5" type="noConversion"/>
  </si>
  <si>
    <t>전력공급부</t>
    <phoneticPr fontId="5" type="noConversion"/>
  </si>
  <si>
    <t>군산 디오션시티 2공구 배전관로 설치공사</t>
    <phoneticPr fontId="5" type="noConversion"/>
  </si>
  <si>
    <t>군산 디오션시티 2공구 케이블 설치공사</t>
    <phoneticPr fontId="5" type="noConversion"/>
  </si>
  <si>
    <t>탄소S/S건설에 따른 2회선 선로확충공사</t>
    <phoneticPr fontId="5" type="noConversion"/>
  </si>
  <si>
    <t>둔산D/L용량부족 선로확충공사</t>
  </si>
  <si>
    <t>정읍지사</t>
    <phoneticPr fontId="5" type="noConversion"/>
  </si>
  <si>
    <t>정주S/S 고부D/L 신재생확충 대용량 1회선 신설공사</t>
  </si>
  <si>
    <t>정주S/S 백운D/L 신재생확충 대용량 1회선 신설공사</t>
  </si>
  <si>
    <t xml:space="preserve">신정D/L 신재생 연계확충 대용량1회선 신설공사 </t>
  </si>
  <si>
    <t>신화D/L 신재생연계확충 신설공사</t>
  </si>
  <si>
    <t>은창D/L 신재생 연계확충 대용량 1회선 신설</t>
    <phoneticPr fontId="4" type="noConversion"/>
  </si>
  <si>
    <t>정주S/S 영원D/L 신재생연계확충 대용량1회선 신설공사</t>
    <phoneticPr fontId="4" type="noConversion"/>
  </si>
  <si>
    <t>진안지사</t>
    <phoneticPr fontId="5" type="noConversion"/>
  </si>
  <si>
    <t>진안S/S 소태D/L 신재생 접속보장 회선신설공사</t>
    <phoneticPr fontId="5" type="noConversion"/>
  </si>
  <si>
    <t>김제지사</t>
    <phoneticPr fontId="5" type="noConversion"/>
  </si>
  <si>
    <t>금구면 사조코리아 12,000kW증설공사</t>
    <phoneticPr fontId="5" type="noConversion"/>
  </si>
  <si>
    <t>남원지사</t>
    <phoneticPr fontId="5" type="noConversion"/>
  </si>
  <si>
    <t>신남원S/S 신기D/L 신재생접속보장 회선신설공사</t>
    <phoneticPr fontId="5" type="noConversion"/>
  </si>
  <si>
    <t>신남원S/S 행정D/L 신재생접속보장 회선신설공사</t>
    <phoneticPr fontId="5" type="noConversion"/>
  </si>
  <si>
    <t>신남원S/S 사촌D/L 신재생접속보장 회선신설공사</t>
    <phoneticPr fontId="5" type="noConversion"/>
  </si>
  <si>
    <t>신남원S/S 배덕D/L 외2 신재생접속보장 회선신설공사</t>
    <phoneticPr fontId="5" type="noConversion"/>
  </si>
  <si>
    <t>곡성S/S 도산D/L 신재생접속보장 회선신설공사</t>
    <phoneticPr fontId="5" type="noConversion"/>
  </si>
  <si>
    <t>남전주지사</t>
    <phoneticPr fontId="5" type="noConversion"/>
  </si>
  <si>
    <t>남전주S/S 남이 D/L 공급능력 부족해소 선로보강공사</t>
    <phoneticPr fontId="5" type="noConversion"/>
  </si>
  <si>
    <t>북전주S/S 예술D/L 분산형전원 계통보강공사</t>
    <phoneticPr fontId="5" type="noConversion"/>
  </si>
  <si>
    <t>완주 삼봉지구 주변도로 지중화공사</t>
    <phoneticPr fontId="5" type="noConversion"/>
  </si>
  <si>
    <t>고창지사</t>
    <phoneticPr fontId="5" type="noConversion"/>
  </si>
  <si>
    <t>고수D/L 대용량 계통보강공사</t>
    <phoneticPr fontId="5" type="noConversion"/>
  </si>
  <si>
    <t>성송D/L 대용량 계통보강공사</t>
    <phoneticPr fontId="5" type="noConversion"/>
  </si>
  <si>
    <t>시내D/L 대용량 계통보강공사</t>
    <phoneticPr fontId="5" type="noConversion"/>
  </si>
  <si>
    <t>흥농D/L 대용량 계통보강공사</t>
    <phoneticPr fontId="5" type="noConversion"/>
  </si>
  <si>
    <t>아산D/L 회선신설 공사</t>
    <phoneticPr fontId="5" type="noConversion"/>
  </si>
  <si>
    <t>온천D/L 회선신설공사</t>
    <phoneticPr fontId="5" type="noConversion"/>
  </si>
  <si>
    <t>무장D/L 회선신설공사</t>
    <phoneticPr fontId="5" type="noConversion"/>
  </si>
  <si>
    <t>군산지사</t>
    <phoneticPr fontId="5" type="noConversion"/>
  </si>
  <si>
    <t>서군산S/S 옥내화 지장 이설공사</t>
    <phoneticPr fontId="5" type="noConversion"/>
  </si>
  <si>
    <t>남원S/S 중앙D/L 신재생접속보장 회선보강공사</t>
    <phoneticPr fontId="5" type="noConversion"/>
  </si>
  <si>
    <t>남원S/S 남동D/L 신재생접속보장 회선보강공사</t>
    <phoneticPr fontId="5" type="noConversion"/>
  </si>
  <si>
    <t>남원S/S 주천D/L 신재생접속보장 회선보강공사</t>
    <phoneticPr fontId="5" type="noConversion"/>
  </si>
  <si>
    <t>신남원S/S 산동D/L 신재생접속보장 회선보강공사</t>
    <phoneticPr fontId="5" type="noConversion"/>
  </si>
  <si>
    <t>부안지사</t>
    <phoneticPr fontId="5" type="noConversion"/>
  </si>
  <si>
    <t>부안 S/S 장동D/L 신재생연계 회선신설공사(대용량)</t>
    <phoneticPr fontId="5" type="noConversion"/>
  </si>
  <si>
    <t>부안 S/S 신리D/L 신재생연계 회선신설공사(대용량)</t>
    <phoneticPr fontId="5" type="noConversion"/>
  </si>
  <si>
    <t>동전주S/S 수원D/L 분산형전원 계통보강공사</t>
    <phoneticPr fontId="5" type="noConversion"/>
  </si>
  <si>
    <t>군산 소룡동 서해로 지중화공사</t>
    <phoneticPr fontId="5" type="noConversion"/>
  </si>
  <si>
    <t>고창 무장읍성 지중화공사</t>
    <phoneticPr fontId="5" type="noConversion"/>
  </si>
  <si>
    <t>고창 천변남로 지중화공사</t>
    <phoneticPr fontId="5" type="noConversion"/>
  </si>
  <si>
    <t>순창읍 교육청사거리~경천교 지중화공사</t>
    <phoneticPr fontId="5" type="noConversion"/>
  </si>
  <si>
    <t> 신옹동간 매계간 대용량공사(수시)</t>
  </si>
  <si>
    <t>태인간92r분기 (수시) 이정임태양광99kw</t>
  </si>
  <si>
    <t>태서간연장 박산간 부하전환공사(수시)</t>
  </si>
  <si>
    <t>태감, 태인간 대용량 공사</t>
    <phoneticPr fontId="5" type="noConversion"/>
  </si>
  <si>
    <t>남원 기업은행4가~법원4가 향단로 지중화공사</t>
    <phoneticPr fontId="5" type="noConversion"/>
  </si>
  <si>
    <t>정읍 우암태평로, 쌍화차거리 지중화공사</t>
    <phoneticPr fontId="5" type="noConversion"/>
  </si>
  <si>
    <t>남원 용성초4가~구.남원역 광한북로 지중화공사</t>
    <phoneticPr fontId="5" type="noConversion"/>
  </si>
  <si>
    <t>비행장 탄약고 안전구역 확보사업 전주 철거 공사</t>
    <phoneticPr fontId="5" type="noConversion"/>
  </si>
  <si>
    <t>전주 완산구 풍남문2길 지중화공사</t>
    <phoneticPr fontId="5" type="noConversion"/>
  </si>
  <si>
    <t>군산 금동 내항2길 지중화공사</t>
    <phoneticPr fontId="5" type="noConversion"/>
  </si>
  <si>
    <t>백구면 스마트팜 9,000kW 신규공사</t>
    <phoneticPr fontId="5" type="noConversion"/>
  </si>
  <si>
    <t>백산S/S 신재생접속보장 회선신설공사(1)</t>
    <phoneticPr fontId="5" type="noConversion"/>
  </si>
  <si>
    <t>백산S/S 신재생접속보장 회선신설공사(2)</t>
    <phoneticPr fontId="5" type="noConversion"/>
  </si>
  <si>
    <t>광주전남본부</t>
  </si>
  <si>
    <t>강진지사</t>
    <phoneticPr fontId="5" type="noConversion"/>
  </si>
  <si>
    <t>2019년 광주전남지역본부 강진지사 고압A 공사</t>
  </si>
  <si>
    <t>2019년 광주전남지역본부 강진지사 고압B 공사</t>
  </si>
  <si>
    <t>2019년 광주전남지역본부 강진지사 저압공사</t>
  </si>
  <si>
    <t>고흥지사</t>
    <phoneticPr fontId="5" type="noConversion"/>
  </si>
  <si>
    <t>2019년 광주전남지역본부 고흥지사 고압A 공사</t>
  </si>
  <si>
    <t>2019년 광주전남지역본부 고흥지사 고압B 공사</t>
  </si>
  <si>
    <t>2019년 광주전남지역본부 고흥지사 고압C 공사</t>
  </si>
  <si>
    <t>2019년 광주전남지역본부 고흥지사 저압A 공사</t>
  </si>
  <si>
    <t>2019년 광주전남지역본부 고흥지사 저압B 공사</t>
  </si>
  <si>
    <t>곡성지사</t>
    <phoneticPr fontId="5" type="noConversion"/>
  </si>
  <si>
    <t>2019년 광주전남지역본부 곡성지사 고압A 공사</t>
  </si>
  <si>
    <t>2019년 광주전남지역본부 곡성지사 고압B 공사</t>
  </si>
  <si>
    <t>곡성지사</t>
    <phoneticPr fontId="5" type="noConversion"/>
  </si>
  <si>
    <t>2019년 광주전남지역본부 곡성지사 저압 공사</t>
  </si>
  <si>
    <t>광주전남본부</t>
    <phoneticPr fontId="5" type="noConversion"/>
  </si>
  <si>
    <t>광산지사</t>
  </si>
  <si>
    <t>비아S/S 과부하 부하전환능력 보강공사</t>
  </si>
  <si>
    <t>광산지사</t>
    <phoneticPr fontId="5" type="noConversion"/>
  </si>
  <si>
    <t>1월</t>
    <phoneticPr fontId="5" type="noConversion"/>
  </si>
  <si>
    <t>호남고속도로 첨단방면 연결로 개설공사 지장전주 이설공사</t>
    <phoneticPr fontId="5" type="noConversion"/>
  </si>
  <si>
    <t>2019년 광주전남지역본부 광산지사 고압A 공사</t>
  </si>
  <si>
    <t>2019년 광주전남지역본부 광산지사 고압B 공사</t>
  </si>
  <si>
    <t>2019년 광주전남지역본부 광산지사 저압A 공사</t>
  </si>
  <si>
    <t>2019년 광주전남지역본부 광산지사 저압B 공사</t>
  </si>
  <si>
    <t>2019년 광주전남지역본부 광산지사 지중 공사</t>
  </si>
  <si>
    <t>광양지사</t>
    <phoneticPr fontId="5" type="noConversion"/>
  </si>
  <si>
    <t>2019년 광주전남지역본부 광양지사 고압A 공사</t>
  </si>
  <si>
    <t>2019년 광주전남지역본부 광양지사 고압B 공사</t>
  </si>
  <si>
    <t>2019년 광주전남지역본부 광양지사 저압 공사</t>
  </si>
  <si>
    <t>구례지사</t>
    <phoneticPr fontId="5" type="noConversion"/>
  </si>
  <si>
    <t>2019년 광주전남지역본부 구례지사 고압 공사</t>
  </si>
  <si>
    <t>2019년 광주전남지역본부 구례지사 저압 공사</t>
  </si>
  <si>
    <t>나주지사</t>
    <phoneticPr fontId="5" type="noConversion"/>
  </si>
  <si>
    <t>노안D/L-월성D/L간 연계력 확보 보강공사</t>
    <phoneticPr fontId="5" type="noConversion"/>
  </si>
  <si>
    <t>나주지사</t>
  </si>
  <si>
    <t>국도255호선 강진~광주고속도로5공구 지장전주 이설</t>
  </si>
  <si>
    <t>왕곡면 덕산리 나주시장 나주~시종 도로확장지전</t>
    <phoneticPr fontId="5" type="noConversion"/>
  </si>
  <si>
    <t>다도판촌리 만봉태양광498kw외1 신설</t>
    <phoneticPr fontId="5" type="noConversion"/>
  </si>
  <si>
    <t>2019년 광주전남지역본부 나주지사 고압A 공사</t>
  </si>
  <si>
    <t>2019년 광주전남지역본부 나주지사 고압B 공사</t>
  </si>
  <si>
    <t>2019년 광주전남지역본부 나주지사 고압C 공사</t>
  </si>
  <si>
    <t>2019년 광주전남지역본부 나주지사 고압D 공사</t>
  </si>
  <si>
    <t>2019년 광주전남지역본부 나주지사 저압A 공사</t>
  </si>
  <si>
    <t>2019년 광주전남지역본부 나주지사 저압B 공사</t>
  </si>
  <si>
    <t>담양지사</t>
    <phoneticPr fontId="5" type="noConversion"/>
  </si>
  <si>
    <t>2019년 광주전남지역본부 담양지사 고압A 공사</t>
  </si>
  <si>
    <t>2019년 광주전남지역본부 담양지사 고압B 공사</t>
  </si>
  <si>
    <t>2019년 광주전남지역본부 담양지사 고압C 공사</t>
  </si>
  <si>
    <t>2019년 광주전남지역본부 담양지사 저압 공사</t>
  </si>
  <si>
    <t>목포지사</t>
    <phoneticPr fontId="5" type="noConversion"/>
  </si>
  <si>
    <t>2019년 광주전남지역본부 목포지사 고압A 공사</t>
  </si>
  <si>
    <t>2019년 광주전남지역본부 목포지사 고압B 공사</t>
  </si>
  <si>
    <t>2019년 광주전남지역본부 목포지사 고압C 공사</t>
  </si>
  <si>
    <t>2019년 광주전남지역본부 목포지사 저압공사</t>
  </si>
  <si>
    <t>무안지사</t>
    <phoneticPr fontId="5" type="noConversion"/>
  </si>
  <si>
    <t>남악S/S 일반#1 신재생 접속 회선신설공사</t>
    <phoneticPr fontId="5" type="noConversion"/>
  </si>
  <si>
    <t>2019년 광주전남지역본부 무안지사 고압A 공사</t>
  </si>
  <si>
    <t>2019년 광주전남지역본부 무안지사 고압B 공사</t>
  </si>
  <si>
    <t>2019년 광주전남지역본부 무안지사 고압C 공사</t>
  </si>
  <si>
    <t>2019년 광주전남지역본부 무안지사 저압A 공사</t>
  </si>
  <si>
    <t>2019년 광주전남지역본부 무안지사 저압B 공사</t>
  </si>
  <si>
    <t>광양 광영의암지구 간선설치공사</t>
  </si>
  <si>
    <t>배전운영부</t>
    <phoneticPr fontId="5" type="noConversion"/>
  </si>
  <si>
    <t>2019 도서 전력서비스센터(S/C) 위탁공사(여수_남면)</t>
    <phoneticPr fontId="5" type="noConversion"/>
  </si>
  <si>
    <t>2019 도서 전력서비스센터(S/C) 위탁공사(여수_화정)</t>
    <phoneticPr fontId="5" type="noConversion"/>
  </si>
  <si>
    <t>2019 도서 전력서비스센터(S/C) 위탁공사(고흥_금당)</t>
    <phoneticPr fontId="5" type="noConversion"/>
  </si>
  <si>
    <t>2019 도서 전력서비스센터(S/C) 위탁공사(완도_소안)</t>
    <phoneticPr fontId="5" type="noConversion"/>
  </si>
  <si>
    <t>2019 도서 전력서비스센터(S/C) 위탁공사(완도_청산)</t>
    <phoneticPr fontId="5" type="noConversion"/>
  </si>
  <si>
    <t>2019 도서 전력서비스센터(S/C) 위탁공사(신안_장산)</t>
    <phoneticPr fontId="5" type="noConversion"/>
  </si>
  <si>
    <t>2019 도서 전력서비스센터(S/C) 위탁공사(목포_압해)</t>
    <phoneticPr fontId="5" type="noConversion"/>
  </si>
  <si>
    <t>2019 도서 전력서비스센터(S/C) 위탁공사(고흥_나로)</t>
    <phoneticPr fontId="5" type="noConversion"/>
  </si>
  <si>
    <t>2019 도서 전력서비스센터(S/C) 위탁공사(목포_임자)</t>
    <phoneticPr fontId="5" type="noConversion"/>
  </si>
  <si>
    <t>2019 도서 전력서비스센터(S/C) 위탁공사(고흥_금산)</t>
    <phoneticPr fontId="5" type="noConversion"/>
  </si>
  <si>
    <t>2019 도서 전력서비스센터(S/C) 위탁공사(고흥_금일)</t>
    <phoneticPr fontId="5" type="noConversion"/>
  </si>
  <si>
    <t>2019 도서 전력서비스센터(S/C) 위탁공사(완도_신지)</t>
    <phoneticPr fontId="5" type="noConversion"/>
  </si>
  <si>
    <t>2019 도서 전력서비스센터(S/C) 위탁공사(완도_보길노화)</t>
    <phoneticPr fontId="5" type="noConversion"/>
  </si>
  <si>
    <t>2019 도서 전력서비스센터(S/C) 위탁공사(신안_암태자은)</t>
    <phoneticPr fontId="5" type="noConversion"/>
  </si>
  <si>
    <t>2019 도서 전력서비스센터(S/C) 위탁공사(신안_비금도초)</t>
    <phoneticPr fontId="5" type="noConversion"/>
  </si>
  <si>
    <t>2019 도서 전력서비스센터(S/C) 위탁공사(신안_하의신의)</t>
    <phoneticPr fontId="5" type="noConversion"/>
  </si>
  <si>
    <t>2019 도서 전력서비스센터(S/C) 위탁공사(목포_지도증도)</t>
    <phoneticPr fontId="5" type="noConversion"/>
  </si>
  <si>
    <t>2019 도서 전력서비스센터(S/C) 위탁공사(강진_고금)</t>
    <phoneticPr fontId="5" type="noConversion"/>
  </si>
  <si>
    <t>보성지사</t>
    <phoneticPr fontId="5" type="noConversion"/>
  </si>
  <si>
    <t>2019년 광주전남지역본부 보성지사 고압A 공사</t>
  </si>
  <si>
    <t>2019년 광주전남지역본부 보성지사 고압B 공사</t>
  </si>
  <si>
    <t>2019년 광주전남지역본부 보성지사 고압C 공사</t>
  </si>
  <si>
    <t>2019년 광주전남지역본부 보성지사 저압 공사</t>
  </si>
  <si>
    <t>서광주지사</t>
    <phoneticPr fontId="5" type="noConversion"/>
  </si>
  <si>
    <t>2019년 광주전남지역본부 서광주지사 고압A 공사</t>
  </si>
  <si>
    <t>2019년 광주전남지역본부 서광주지사 고압B 공사</t>
  </si>
  <si>
    <t>2019년 광주전남지역본부 서광주지사 저압A 공사</t>
  </si>
  <si>
    <t>2019년 광주전남지역본부 서광주지사 저압B 공사</t>
  </si>
  <si>
    <t>순천지사</t>
    <phoneticPr fontId="5" type="noConversion"/>
  </si>
  <si>
    <t>2019년 광주전남지역본부 순천지사 고압A 공사</t>
  </si>
  <si>
    <t>2019년 광주전남지역본부 순천지사 고압B 공사</t>
  </si>
  <si>
    <t>2019년 광주전남지역본부 순천지사 고압C 공사</t>
  </si>
  <si>
    <t>2019년 광주전남지역본부 순천지사 저압A 공사</t>
  </si>
  <si>
    <t>2019년 광주전남지역본부 순천지사 저압B 공사</t>
  </si>
  <si>
    <t>광주전남본부</t>
    <phoneticPr fontId="5" type="noConversion"/>
  </si>
  <si>
    <t>신안지사</t>
    <phoneticPr fontId="5" type="noConversion"/>
  </si>
  <si>
    <t>안좌E/C 구대D/L 신재생 회선신설공사</t>
    <phoneticPr fontId="5" type="noConversion"/>
  </si>
  <si>
    <t>안좌E/C 탄동, 대척D/L 신재생연계회선신설공사</t>
    <phoneticPr fontId="5" type="noConversion"/>
  </si>
  <si>
    <t>안좌E/C 자라,복호D/L 신재생연계회선신설공사</t>
    <phoneticPr fontId="5" type="noConversion"/>
  </si>
  <si>
    <t>2019년 광주전남지역본부 신안지사 고압A 공사</t>
  </si>
  <si>
    <t>2019년 광주전남지역본부 신안지사 고압B 공사</t>
  </si>
  <si>
    <t>2019년 광주전남지역본부 신안지사 고압C 공사</t>
  </si>
  <si>
    <t>2019년 광주전남지역본부 신안지사 저압공사</t>
  </si>
  <si>
    <t>여수지사</t>
    <phoneticPr fontId="5" type="noConversion"/>
  </si>
  <si>
    <t>2019년 광주전남지역본부 여수지사 고압A 공사</t>
  </si>
  <si>
    <t>2019년 광주전남지역본부 여수지사 고압B 공사</t>
  </si>
  <si>
    <t>2019년 광주전남지역본부 여수지사 고압C 공사</t>
  </si>
  <si>
    <t>2019년 광주전남지역본부 여수지사 고압D 공사</t>
  </si>
  <si>
    <t>2019년 광주전남지역본부 여수지사 저압A 공사</t>
  </si>
  <si>
    <t>2019년 광주전남지역본부 여수지사 저압B 공사</t>
  </si>
  <si>
    <t>영광지사</t>
    <phoneticPr fontId="5" type="noConversion"/>
  </si>
  <si>
    <t>2019년 광주전남지역본부 영광지사 고압A 공사</t>
  </si>
  <si>
    <t>2019년 광주전남지역본부 영광지사 고압B 공사</t>
  </si>
  <si>
    <t>2019년 광주전남지역본부 영광지사 고압C 공사</t>
  </si>
  <si>
    <t>2019년 광주전남지역본부 영광지사 저압 공사</t>
  </si>
  <si>
    <t>영암지사</t>
    <phoneticPr fontId="5" type="noConversion"/>
  </si>
  <si>
    <t>영암S/S 학산동호D/L 신재생발전 회선신설공사</t>
    <phoneticPr fontId="5" type="noConversion"/>
  </si>
  <si>
    <t>2019년 광주전남지역본부 영암지사 고압A 공사</t>
  </si>
  <si>
    <t>2019년 광주전남지역본부 영암지사 고압B 공사</t>
  </si>
  <si>
    <t>2019년 광주전남지역본부 영암지사 고압C 공사</t>
  </si>
  <si>
    <t>2019년 광주전남지역본부 영암지사 저압A 공사</t>
  </si>
  <si>
    <t>2019년 광주전남지역본부 영암지사 저압B 공사</t>
  </si>
  <si>
    <t>완도지사</t>
    <phoneticPr fontId="5" type="noConversion"/>
  </si>
  <si>
    <t>2019년 광주전남지역본부 완도지사 고압A 공사</t>
  </si>
  <si>
    <t>2019년 광주전남지역본부 완도지사 고압B 공사</t>
  </si>
  <si>
    <t>2019년 광주전남지역본부 완도지사 저압 공사</t>
  </si>
  <si>
    <t>장성지사</t>
    <phoneticPr fontId="5" type="noConversion"/>
  </si>
  <si>
    <t>2019년 광주전남지역본부 장성지사 고압A 공사</t>
  </si>
  <si>
    <t>2019년 광주전남지역본부 장성지사 고압B 공사</t>
  </si>
  <si>
    <t>2019년 광주전남지역본부 장성지사 고압C 공사</t>
  </si>
  <si>
    <t>2019년 광주전남지역본부 장성지사 저압공사</t>
  </si>
  <si>
    <t>장흥지사</t>
    <phoneticPr fontId="5" type="noConversion"/>
  </si>
  <si>
    <t>2019년 광주전남지역본부 장흥지사 고압A 공사</t>
  </si>
  <si>
    <t>2019년 광주전남지역본부 장흥지사 고압B 공사</t>
  </si>
  <si>
    <t>2019년 광주전남지역본부 장흥지사 고압C 공사</t>
  </si>
  <si>
    <t>2019년 광주전남지역본부 장흥지사 저압공사</t>
  </si>
  <si>
    <t>전력공급부</t>
    <phoneticPr fontId="5" type="noConversion"/>
  </si>
  <si>
    <t>2019년 광주전남지역본부 직할 고압A 공사</t>
  </si>
  <si>
    <t>2019년 광주전남지역본부 직할 고압B 공사</t>
  </si>
  <si>
    <t>2019년 광주전남지역본부 직할 고압C 공사</t>
  </si>
  <si>
    <t>2019년 광주전남지역본부 직할 저압A 공사</t>
  </si>
  <si>
    <t>2019년 광주전남지역본부 직할 저압B 공사</t>
  </si>
  <si>
    <t>진도지사</t>
    <phoneticPr fontId="5" type="noConversion"/>
  </si>
  <si>
    <t>금갑 철주 안전성 검토 부적정 해소 공사</t>
    <phoneticPr fontId="5" type="noConversion"/>
  </si>
  <si>
    <t>지산면 거제리 진도군청(가공전주) 지장전주 이설공사</t>
    <phoneticPr fontId="5" type="noConversion"/>
  </si>
  <si>
    <t>2019년 광주전남지역본부 진도지사 고압A 공사</t>
  </si>
  <si>
    <t>2019년 광주전남지역본부 진도지사 고압B 공사</t>
  </si>
  <si>
    <t>2019년 광주전남지역본부 진도지사 저압 공사</t>
  </si>
  <si>
    <t>함평지사</t>
    <phoneticPr fontId="5" type="noConversion"/>
  </si>
  <si>
    <t>2019년 광주전남지역본부 함평지사 고압A 공사</t>
  </si>
  <si>
    <t>2019년 광주전남지역본부 함평지사 고압B 공사</t>
  </si>
  <si>
    <t>2019년 광주전남지역본부 함평지사 저압 공사</t>
  </si>
  <si>
    <t>해남지사</t>
    <phoneticPr fontId="5" type="noConversion"/>
  </si>
  <si>
    <t>2019년 광주전남지역본부 해남지사 고압A 공사</t>
  </si>
  <si>
    <t>2019년 광주전남지역본부 해남지사 고압B 공사</t>
  </si>
  <si>
    <t>2019년 광주전남지역본부 해남지사 고압C 공사</t>
  </si>
  <si>
    <t>2019년 광주전남지역본부 해남지사 고압D 공사</t>
  </si>
  <si>
    <t>2019년 광주전남지역본부 해남지사 저압A공사</t>
  </si>
  <si>
    <t>2019년 광주전남지역본부 해남지사 저압B공사</t>
  </si>
  <si>
    <t>화순지사</t>
    <phoneticPr fontId="5" type="noConversion"/>
  </si>
  <si>
    <t>2019년 광주전남지역본부 화순지사 고압A 공사</t>
  </si>
  <si>
    <t>2019년 광주전남지역본부 화순지사 고압B 공사</t>
  </si>
  <si>
    <t>2019년 광주전남지역본부 화순지사 고압C 공사</t>
  </si>
  <si>
    <t>2019년 광주전남지역본부 화순지사 저압 공사</t>
  </si>
  <si>
    <t>강진지사</t>
  </si>
  <si>
    <t>강진S/S 도림D/L 회선신설공사</t>
  </si>
  <si>
    <t>성전면 명산리 강진-광주간고속도로 지장전주이설공사</t>
  </si>
  <si>
    <t>가교,고금,대구D/L간 연계력확보 선로보강공사</t>
  </si>
  <si>
    <t>광주전남본부</t>
    <phoneticPr fontId="5" type="noConversion"/>
  </si>
  <si>
    <t>나주지사</t>
    <phoneticPr fontId="5" type="noConversion"/>
  </si>
  <si>
    <t>강진-광주간 255호선 고속도로 지장전주 이설공사</t>
    <phoneticPr fontId="5" type="noConversion"/>
  </si>
  <si>
    <t>담양지사</t>
    <phoneticPr fontId="5" type="noConversion"/>
  </si>
  <si>
    <t>무정-순창간 지방도 확포장지장전주 이설공사</t>
    <phoneticPr fontId="5" type="noConversion"/>
  </si>
  <si>
    <t>무정면 오례리 익산지방국토관리청 지장전주 이설공사</t>
    <phoneticPr fontId="5" type="noConversion"/>
  </si>
  <si>
    <t>광산 평동3차 산단 단지내 케이블공사</t>
  </si>
  <si>
    <t>광양 황금산단 간선설치공사</t>
  </si>
  <si>
    <t>2019년 광주전남본부 지중선로 순시위탁 공사</t>
    <phoneticPr fontId="5" type="noConversion"/>
  </si>
  <si>
    <t>2019년 상반기 지상변압기 활선엘보 분리연결 공사</t>
    <phoneticPr fontId="5" type="noConversion"/>
  </si>
  <si>
    <t>보성지사</t>
    <phoneticPr fontId="5" type="noConversion"/>
  </si>
  <si>
    <t>보성-겸백간 지방도 확포장 지장전주</t>
    <phoneticPr fontId="5" type="noConversion"/>
  </si>
  <si>
    <t>영광지사</t>
    <phoneticPr fontId="5" type="noConversion"/>
  </si>
  <si>
    <t>동계 광학진단 적출분 해소공사</t>
    <phoneticPr fontId="5" type="noConversion"/>
  </si>
  <si>
    <t>곡성지사</t>
  </si>
  <si>
    <t>곡성 운곡특화농공단지 신규회선설치공사</t>
  </si>
  <si>
    <t>광양 성황동이지구 간선설치공사</t>
  </si>
  <si>
    <t>보성 벌교읍내 지중화공사</t>
  </si>
  <si>
    <t>서광주 월드컵 4강로 지중화공사</t>
  </si>
  <si>
    <t>영광S/S 묘량D/L 연계력 부족 선로보강 공사</t>
    <phoneticPr fontId="5" type="noConversion"/>
  </si>
  <si>
    <t>영광S/S 성산D/L 노후설비교체 및 선로보강 공사</t>
    <phoneticPr fontId="5" type="noConversion"/>
  </si>
  <si>
    <t>장성지사</t>
    <phoneticPr fontId="5" type="noConversion"/>
  </si>
  <si>
    <t>장성역 앞 지중화 공사</t>
    <phoneticPr fontId="5" type="noConversion"/>
  </si>
  <si>
    <t>진도지사</t>
    <phoneticPr fontId="5" type="noConversion"/>
  </si>
  <si>
    <t>전압강하 해소 PVR 신설 및 교체 공사</t>
    <phoneticPr fontId="5" type="noConversion"/>
  </si>
  <si>
    <t>신안 도초면 나박포지구 지중화공사</t>
  </si>
  <si>
    <t>5월</t>
    <phoneticPr fontId="5" type="noConversion"/>
  </si>
  <si>
    <t>해안지역 염진해 취약개소 선로보강 공사</t>
    <phoneticPr fontId="5" type="noConversion"/>
  </si>
  <si>
    <t>국토 18호 도로확장 지장전주 이설공사</t>
    <phoneticPr fontId="5" type="noConversion"/>
  </si>
  <si>
    <t>특수설비부</t>
    <phoneticPr fontId="5" type="noConversion"/>
  </si>
  <si>
    <t>여수 종화~돌산간 해저케이블(압입) 건설공사</t>
    <phoneticPr fontId="5" type="noConversion"/>
  </si>
  <si>
    <t>대구본부</t>
    <phoneticPr fontId="5" type="noConversion"/>
  </si>
  <si>
    <t>고령지사</t>
    <phoneticPr fontId="5" type="noConversion"/>
  </si>
  <si>
    <t>다산면 한국농어촌공사 노곡배수장 예비 987KW 신설</t>
    <phoneticPr fontId="5" type="noConversion"/>
  </si>
  <si>
    <t>대구본부</t>
    <phoneticPr fontId="5" type="noConversion"/>
  </si>
  <si>
    <t>고령지사</t>
    <phoneticPr fontId="5" type="noConversion"/>
  </si>
  <si>
    <t>우곡면 야정리 한국농어촌공사 농사용(갑) 예비 317KW 신설</t>
    <phoneticPr fontId="5" type="noConversion"/>
  </si>
  <si>
    <t>우곡면 대곡리 대곡배수장 농사용(갑) 예비선로공사</t>
    <phoneticPr fontId="5" type="noConversion"/>
  </si>
  <si>
    <t>고령지사</t>
    <phoneticPr fontId="5" type="noConversion"/>
  </si>
  <si>
    <t>개진 인안배수장 예비전원 258KW 신설</t>
    <phoneticPr fontId="5" type="noConversion"/>
  </si>
  <si>
    <t>서대구지사</t>
    <phoneticPr fontId="5" type="noConversion"/>
  </si>
  <si>
    <t>죽전역 서편 출입구 건설지장 전력설비 이설공사</t>
    <phoneticPr fontId="5" type="noConversion"/>
  </si>
  <si>
    <t>남대구지사</t>
    <phoneticPr fontId="5" type="noConversion"/>
  </si>
  <si>
    <t>구지 국가산단 ㈜엘엔에프 14,400kW신규공사</t>
    <phoneticPr fontId="5" type="noConversion"/>
  </si>
  <si>
    <t>2019년도 남대구지사 달성군 수목전지공사</t>
    <phoneticPr fontId="5" type="noConversion"/>
  </si>
  <si>
    <t>2019년도 남대구지사 달서구(동) 수목전지공사</t>
    <phoneticPr fontId="5" type="noConversion"/>
  </si>
  <si>
    <t>2019년도 남대구지사 달서구(서) 수목전지공사</t>
    <phoneticPr fontId="5" type="noConversion"/>
  </si>
  <si>
    <t>대구정부통합전산센터 도통시험</t>
    <phoneticPr fontId="5" type="noConversion"/>
  </si>
  <si>
    <t>칠곡지사</t>
    <phoneticPr fontId="5" type="noConversion"/>
  </si>
  <si>
    <t>2019년 칠곡지사 배전선로 근접수목 전지공사</t>
    <phoneticPr fontId="5" type="noConversion"/>
  </si>
  <si>
    <t>2019년 칠곡지사 중공접지강봉 접지보강공사</t>
    <phoneticPr fontId="5" type="noConversion"/>
  </si>
  <si>
    <t>경주지사</t>
    <phoneticPr fontId="5" type="noConversion"/>
  </si>
  <si>
    <t>2019년도 수목전지 공사_시가지</t>
    <phoneticPr fontId="5" type="noConversion"/>
  </si>
  <si>
    <t>내남 박달 박달1,2,3 태양광발전소 PPA 연계공사</t>
    <phoneticPr fontId="5" type="noConversion"/>
  </si>
  <si>
    <t>2019년 대구지역본부 배전공가 순시위탁</t>
  </si>
  <si>
    <t>노후 변압기 교체공사</t>
    <phoneticPr fontId="5" type="noConversion"/>
  </si>
  <si>
    <t>성산면 삼대-박곡리 경상북도 도로확장 지장주 이설공사</t>
    <phoneticPr fontId="5" type="noConversion"/>
  </si>
  <si>
    <t>쌍림S/S 용량부족에 따른 과부하 해소공사</t>
    <phoneticPr fontId="5" type="noConversion"/>
  </si>
  <si>
    <t>서대구지사</t>
    <phoneticPr fontId="5" type="noConversion"/>
  </si>
  <si>
    <t>2019년 HI Verypoor 지상변압기 교체공사</t>
    <phoneticPr fontId="5" type="noConversion"/>
  </si>
  <si>
    <t>중리동 건설본부 서대구산단 재생사업 공사 지장주</t>
    <phoneticPr fontId="5" type="noConversion"/>
  </si>
  <si>
    <t>성주지사</t>
    <phoneticPr fontId="5" type="noConversion"/>
  </si>
  <si>
    <t>명산D/L용량부족 선로확충공사</t>
    <phoneticPr fontId="5" type="noConversion"/>
  </si>
  <si>
    <t>월항 성주군수 한개마을진입로 지장주</t>
    <phoneticPr fontId="5" type="noConversion"/>
  </si>
  <si>
    <t>동대구지사</t>
    <phoneticPr fontId="5" type="noConversion"/>
  </si>
  <si>
    <t>팔공산 공급 ABC 케이블 교체 공사</t>
    <phoneticPr fontId="5" type="noConversion"/>
  </si>
  <si>
    <t>영덕지사</t>
    <phoneticPr fontId="5" type="noConversion"/>
  </si>
  <si>
    <t>창수창수 삼부토건㈜ 750KW 신규공사</t>
    <phoneticPr fontId="5" type="noConversion"/>
  </si>
  <si>
    <t>칠곡지사</t>
    <phoneticPr fontId="5" type="noConversion"/>
  </si>
  <si>
    <t>지천덕산 남부건설사업소 도로확포장 지장주 이설공사</t>
    <phoneticPr fontId="5" type="noConversion"/>
  </si>
  <si>
    <t>경주지사</t>
    <phoneticPr fontId="5" type="noConversion"/>
  </si>
  <si>
    <t>천군D/L-불국D/L 연계력확보를 위한 선로보강공사</t>
  </si>
  <si>
    <t>죽동D/L-북토D/L 연계력확보를 위한 선로보강공사</t>
  </si>
  <si>
    <t>전력공급부</t>
    <phoneticPr fontId="5" type="noConversion"/>
  </si>
  <si>
    <t>송림D/L 용량부족 선로 확충공사</t>
  </si>
  <si>
    <t>삼공D/L 용량부족 선로 확충공사</t>
  </si>
  <si>
    <t>2019년 지중배전선로 순시위탁공사_대구권</t>
    <phoneticPr fontId="5" type="noConversion"/>
  </si>
  <si>
    <t>2019년 지중배전선로 순시위탁공사_경북권</t>
    <phoneticPr fontId="5" type="noConversion"/>
  </si>
  <si>
    <t>캠프헨리 12,500kW 주예비 회선신설 공사</t>
    <phoneticPr fontId="5" type="noConversion"/>
  </si>
  <si>
    <t>범물S/S 비난연케이블 교체공사</t>
    <phoneticPr fontId="5" type="noConversion"/>
  </si>
  <si>
    <t>배전건설부</t>
    <phoneticPr fontId="5" type="noConversion"/>
  </si>
  <si>
    <t>대구도남지구 간선설치공사</t>
    <phoneticPr fontId="5" type="noConversion"/>
  </si>
  <si>
    <t>고령파출소~쾌빈교 지중화공사</t>
    <phoneticPr fontId="5" type="noConversion"/>
  </si>
  <si>
    <t>청도지사</t>
    <phoneticPr fontId="5" type="noConversion"/>
  </si>
  <si>
    <t>유천D/L 운전용량부족 선로확충공사</t>
    <phoneticPr fontId="5" type="noConversion"/>
  </si>
  <si>
    <t>포항지사</t>
    <phoneticPr fontId="5" type="noConversion"/>
  </si>
  <si>
    <t>2019년 수목전지공사</t>
    <phoneticPr fontId="5" type="noConversion"/>
  </si>
  <si>
    <t>김천지사</t>
    <phoneticPr fontId="5" type="noConversion"/>
  </si>
  <si>
    <t>김천D/L용량부족선로확충공사</t>
    <phoneticPr fontId="5" type="noConversion"/>
  </si>
  <si>
    <t>대구본부</t>
    <phoneticPr fontId="5" type="noConversion"/>
  </si>
  <si>
    <t>김천지사</t>
    <phoneticPr fontId="5" type="noConversion"/>
  </si>
  <si>
    <t>하남D/L-문무D/L 연계력 확보를 위한 선로보강공사</t>
    <phoneticPr fontId="5" type="noConversion"/>
  </si>
  <si>
    <t>2019년도 배전지능화 당말장치 설치공사</t>
    <phoneticPr fontId="5" type="noConversion"/>
  </si>
  <si>
    <t>영천지사</t>
    <phoneticPr fontId="5" type="noConversion"/>
  </si>
  <si>
    <t>신령,덕암D/L 용량부족 선로확충공사</t>
    <phoneticPr fontId="5" type="noConversion"/>
  </si>
  <si>
    <t>대구 들안로 지중화공사</t>
    <phoneticPr fontId="5" type="noConversion"/>
  </si>
  <si>
    <t>대구 안심뉴타운 간선설치공사</t>
    <phoneticPr fontId="5" type="noConversion"/>
  </si>
  <si>
    <t>서대구지사</t>
    <phoneticPr fontId="5" type="noConversion"/>
  </si>
  <si>
    <t>5월</t>
    <phoneticPr fontId="5" type="noConversion"/>
  </si>
  <si>
    <t>2019년 서대구지사 기기주 접지보강공사</t>
    <phoneticPr fontId="5" type="noConversion"/>
  </si>
  <si>
    <t>남대구지사</t>
  </si>
  <si>
    <t>2019년 남대구지사 맨홀 보수보강공사</t>
  </si>
  <si>
    <t>2019년 남대구지사 맨홀 청소점검공사</t>
  </si>
  <si>
    <t>경주검단일반산단 간선설치공사</t>
    <phoneticPr fontId="5" type="noConversion"/>
  </si>
  <si>
    <t>경주검단일반산단 형산강 압입공사</t>
    <phoneticPr fontId="5" type="noConversion"/>
  </si>
  <si>
    <t>경북본부</t>
    <phoneticPr fontId="5" type="noConversion"/>
  </si>
  <si>
    <t>구미지사</t>
    <phoneticPr fontId="5" type="noConversion"/>
  </si>
  <si>
    <t>고아S/S 무을D/L 분산형전원 접속보장공사</t>
    <phoneticPr fontId="5" type="noConversion"/>
  </si>
  <si>
    <t>군위지사</t>
    <phoneticPr fontId="5" type="noConversion"/>
  </si>
  <si>
    <t>군위S/S산성D/L 신재생접속보장1회선 신설공사</t>
  </si>
  <si>
    <t>상주지사</t>
    <phoneticPr fontId="5" type="noConversion"/>
  </si>
  <si>
    <t>상주S/S 중동D/L 신재생연계 대용량1회선 신설공사</t>
    <phoneticPr fontId="5" type="noConversion"/>
  </si>
  <si>
    <t>청리S/S 산현D/L 신재생 접속보장 회선신설공사</t>
    <phoneticPr fontId="5" type="noConversion"/>
  </si>
  <si>
    <t>상주지사</t>
  </si>
  <si>
    <t>상주지사 가로수 수목전지공사</t>
    <phoneticPr fontId="5" type="noConversion"/>
  </si>
  <si>
    <t>울진지사</t>
    <phoneticPr fontId="5" type="noConversion"/>
  </si>
  <si>
    <t>삼근리 부산지방국토관리청 신규공사</t>
    <phoneticPr fontId="5" type="noConversion"/>
  </si>
  <si>
    <t>도개, 신곡 최종공급방안에 따른 보강공사</t>
    <phoneticPr fontId="5" type="noConversion"/>
  </si>
  <si>
    <t>154kV 구미SS 용량부족 선로확충공사</t>
  </si>
  <si>
    <t>공대, 동서DL 용량부족 선로확충공사</t>
  </si>
  <si>
    <t>산동 호반베르디움 등 2개소 9,400kW 신설공사</t>
  </si>
  <si>
    <t>군위SS 고로DL 공급능력 부족해소 보강공사</t>
    <phoneticPr fontId="5" type="noConversion"/>
  </si>
  <si>
    <t>상주S/S 용담D/L 신재생 접속보장 대용량회선신설공사</t>
    <phoneticPr fontId="5" type="noConversion"/>
  </si>
  <si>
    <t>상주지사 배전설비 열화상 진단</t>
    <phoneticPr fontId="5" type="noConversion"/>
  </si>
  <si>
    <t>영양지사</t>
    <phoneticPr fontId="5" type="noConversion"/>
  </si>
  <si>
    <t>영양 신재생연계 2회선 인출공사</t>
    <phoneticPr fontId="5" type="noConversion"/>
  </si>
  <si>
    <t>예천지사</t>
    <phoneticPr fontId="5" type="noConversion"/>
  </si>
  <si>
    <t>용궁-개포 국도건설 부산지방국토 지장주이설공사</t>
    <phoneticPr fontId="5" type="noConversion"/>
  </si>
  <si>
    <t>예천S/S 화지D/L,점촌S/S 산양D/L간 연계력 확보공사</t>
    <phoneticPr fontId="5" type="noConversion"/>
  </si>
  <si>
    <t>직할(배전운영부)</t>
    <phoneticPr fontId="5" type="noConversion"/>
  </si>
  <si>
    <t>용상-교리 국도대체 우회도로 건설공사 지장전주</t>
    <phoneticPr fontId="5" type="noConversion"/>
  </si>
  <si>
    <t>청송지사</t>
    <phoneticPr fontId="5" type="noConversion"/>
  </si>
  <si>
    <t>안동-영덕 국도건설공사 지장전주 이설공사</t>
    <phoneticPr fontId="5" type="noConversion"/>
  </si>
  <si>
    <t>경북본부</t>
    <phoneticPr fontId="5" type="noConversion"/>
  </si>
  <si>
    <t>청송지사</t>
    <phoneticPr fontId="5" type="noConversion"/>
  </si>
  <si>
    <t>안동-영덕 국도건설공사 지장전주 이설공사 감리</t>
    <phoneticPr fontId="5" type="noConversion"/>
  </si>
  <si>
    <t>상주지사</t>
    <phoneticPr fontId="5" type="noConversion"/>
  </si>
  <si>
    <t>3월</t>
    <phoneticPr fontId="5" type="noConversion"/>
  </si>
  <si>
    <t>상주S/S 화서D/L 2차 신재생 접속보장 회선신설공사</t>
    <phoneticPr fontId="5" type="noConversion"/>
  </si>
  <si>
    <t>배전</t>
    <phoneticPr fontId="5" type="noConversion"/>
  </si>
  <si>
    <t>경쟁</t>
    <phoneticPr fontId="5" type="noConversion"/>
  </si>
  <si>
    <t>청리S/S 양촌 D/L 신재생 접속보장 회선신설 공사</t>
    <phoneticPr fontId="5" type="noConversion"/>
  </si>
  <si>
    <t>2019년 지자체요청 삼상화공사</t>
    <phoneticPr fontId="5" type="noConversion"/>
  </si>
  <si>
    <t>예천지사</t>
    <phoneticPr fontId="5" type="noConversion"/>
  </si>
  <si>
    <t>풍산S/S 풍호D/L 신재생연계 일반 2회선 신설</t>
    <phoneticPr fontId="5" type="noConversion"/>
  </si>
  <si>
    <t>의성지사</t>
    <phoneticPr fontId="5" type="noConversion"/>
  </si>
  <si>
    <t>안계S/S 다인D/L 신재생연계 대용량 2회선 신설공사</t>
    <phoneticPr fontId="5" type="noConversion"/>
  </si>
  <si>
    <t>안계S/S 단밀D/L 신재생연계 일반 1회선 신설공사</t>
    <phoneticPr fontId="5" type="noConversion"/>
  </si>
  <si>
    <t>안계S/S 비안D/L 신재생연계 2회선(대용량, 일반) 신설공사</t>
    <phoneticPr fontId="5" type="noConversion"/>
  </si>
  <si>
    <t>직할(배전운영부)</t>
    <phoneticPr fontId="5" type="noConversion"/>
  </si>
  <si>
    <t>안동S/S 예안D/L 228~229호 노후설비 보강공사</t>
    <phoneticPr fontId="5" type="noConversion"/>
  </si>
  <si>
    <t>구미지사</t>
    <phoneticPr fontId="5" type="noConversion"/>
  </si>
  <si>
    <t>4월</t>
    <phoneticPr fontId="5" type="noConversion"/>
  </si>
  <si>
    <t>남구미SS 이화이 노후설비 선로보강공사</t>
    <phoneticPr fontId="5" type="noConversion"/>
  </si>
  <si>
    <t>청리S/S 청상D/L, 청하D/L 신재생 접속보장 대용량 2회선 신설공사</t>
    <phoneticPr fontId="5" type="noConversion"/>
  </si>
  <si>
    <t>의성S/S 탑리, 춘산D/L 신재생연계 일반 2회선 신설공사</t>
    <phoneticPr fontId="5" type="noConversion"/>
  </si>
  <si>
    <t>의성S/S 옥산D/L 신재생 연계 대용량 1회선 신설공사</t>
    <phoneticPr fontId="5" type="noConversion"/>
  </si>
  <si>
    <t>직할(배전운영)</t>
    <phoneticPr fontId="5" type="noConversion"/>
  </si>
  <si>
    <t>'19년도 경북본부 지중배전선로 순시위탁공사</t>
    <phoneticPr fontId="5" type="noConversion"/>
  </si>
  <si>
    <t xml:space="preserve">4월 </t>
    <phoneticPr fontId="5" type="noConversion"/>
  </si>
  <si>
    <t>구미SS삼전DL 노후설비 계획교체 보강공사</t>
    <phoneticPr fontId="5" type="noConversion"/>
  </si>
  <si>
    <t>5월</t>
    <phoneticPr fontId="5" type="noConversion"/>
  </si>
  <si>
    <t>도개간 신재생 접속보장 회선신설공사(2차)</t>
    <phoneticPr fontId="5" type="noConversion"/>
  </si>
  <si>
    <t>-</t>
    <phoneticPr fontId="5" type="noConversion"/>
  </si>
  <si>
    <t>영양지사</t>
    <phoneticPr fontId="5" type="noConversion"/>
  </si>
  <si>
    <t>영양 신재생연계 1회선 인출공사</t>
    <phoneticPr fontId="5" type="noConversion"/>
  </si>
  <si>
    <t>예천S/S 예천선동D/L 신재생연계 일반 1회선 신설</t>
    <phoneticPr fontId="5" type="noConversion"/>
  </si>
  <si>
    <t>7월</t>
    <phoneticPr fontId="5" type="noConversion"/>
  </si>
  <si>
    <t>'19년도 경북본부 맨홀 청소점검 공사</t>
    <phoneticPr fontId="5" type="noConversion"/>
  </si>
  <si>
    <t>직할(전력)</t>
    <phoneticPr fontId="5" type="noConversion"/>
  </si>
  <si>
    <t xml:space="preserve">분천 능호마을 지중화사업 </t>
    <phoneticPr fontId="5" type="noConversion"/>
  </si>
  <si>
    <t xml:space="preserve">안동시 퇴계로 지중화사업 </t>
    <phoneticPr fontId="5" type="noConversion"/>
  </si>
  <si>
    <t xml:space="preserve">의성군 도리원길 지중화사업 </t>
    <phoneticPr fontId="5" type="noConversion"/>
  </si>
  <si>
    <t xml:space="preserve">점촌 근대화거리 지중화사업 </t>
    <phoneticPr fontId="5" type="noConversion"/>
  </si>
  <si>
    <t>고아S/S 무을D/L 분산형전원 접속보장공사</t>
    <phoneticPr fontId="5" type="noConversion"/>
  </si>
  <si>
    <t>군위지사</t>
    <phoneticPr fontId="5" type="noConversion"/>
  </si>
  <si>
    <t>1월</t>
    <phoneticPr fontId="5" type="noConversion"/>
  </si>
  <si>
    <t>상주S/S 중동D/L 신재생연계 대용량1회선 신설공사</t>
    <phoneticPr fontId="5" type="noConversion"/>
  </si>
  <si>
    <t>청리S/S 산현D/L 신재생 접속보장 회선신설공사</t>
    <phoneticPr fontId="5" type="noConversion"/>
  </si>
  <si>
    <t>상주지사 가로수 수목전지공사</t>
    <phoneticPr fontId="5" type="noConversion"/>
  </si>
  <si>
    <t>울진지사</t>
    <phoneticPr fontId="5" type="noConversion"/>
  </si>
  <si>
    <t>삼근리 부산지방국토관리청 신규공사</t>
    <phoneticPr fontId="5" type="noConversion"/>
  </si>
  <si>
    <t>2월</t>
    <phoneticPr fontId="5" type="noConversion"/>
  </si>
  <si>
    <t>도개, 신곡 최종공급방안에 따른 보강공사</t>
    <phoneticPr fontId="5" type="noConversion"/>
  </si>
  <si>
    <t>군위SS 고로DL 공급능력 부족해소 보강공사</t>
    <phoneticPr fontId="5" type="noConversion"/>
  </si>
  <si>
    <t>상주S/S 용담D/L 신재생 접속보장 대용량회선신설공사</t>
    <phoneticPr fontId="5" type="noConversion"/>
  </si>
  <si>
    <t>상주지사 배전설비 열화상 진단</t>
    <phoneticPr fontId="5" type="noConversion"/>
  </si>
  <si>
    <t>경북본부</t>
    <phoneticPr fontId="5" type="noConversion"/>
  </si>
  <si>
    <t>영양지사</t>
    <phoneticPr fontId="5" type="noConversion"/>
  </si>
  <si>
    <t>영양 신재생연계 2회선 인출공사</t>
    <phoneticPr fontId="5" type="noConversion"/>
  </si>
  <si>
    <t>예천지사</t>
    <phoneticPr fontId="5" type="noConversion"/>
  </si>
  <si>
    <t>용궁-개포 국도건설 부산지방국토 지장주이설공사</t>
    <phoneticPr fontId="5" type="noConversion"/>
  </si>
  <si>
    <t>예천S/S 화지D/L,점촌S/S 산양D/L간 연계력 확보공사</t>
    <phoneticPr fontId="5" type="noConversion"/>
  </si>
  <si>
    <t>직할(배전운영부)</t>
    <phoneticPr fontId="5" type="noConversion"/>
  </si>
  <si>
    <t>용상-교리 국도대체 우회도로 건설공사 지장전주</t>
    <phoneticPr fontId="5" type="noConversion"/>
  </si>
  <si>
    <t>청송지사</t>
    <phoneticPr fontId="5" type="noConversion"/>
  </si>
  <si>
    <t>안동-영덕 국도건설공사 지장전주 이설공사</t>
    <phoneticPr fontId="5" type="noConversion"/>
  </si>
  <si>
    <t>경북본부</t>
    <phoneticPr fontId="5" type="noConversion"/>
  </si>
  <si>
    <t>청송지사</t>
    <phoneticPr fontId="5" type="noConversion"/>
  </si>
  <si>
    <t>안동-영덕 국도건설공사 지장전주 이설공사 감리</t>
    <phoneticPr fontId="5" type="noConversion"/>
  </si>
  <si>
    <t>상주지사</t>
    <phoneticPr fontId="5" type="noConversion"/>
  </si>
  <si>
    <t>3월</t>
    <phoneticPr fontId="5" type="noConversion"/>
  </si>
  <si>
    <t>상주S/S 화서D/L 2차 신재생 접속보장 회선신설공사</t>
    <phoneticPr fontId="5" type="noConversion"/>
  </si>
  <si>
    <t>배전</t>
    <phoneticPr fontId="5" type="noConversion"/>
  </si>
  <si>
    <t>경쟁</t>
    <phoneticPr fontId="5" type="noConversion"/>
  </si>
  <si>
    <t>청리S/S 양촌 D/L 신재생 접속보장 회선신설 공사</t>
    <phoneticPr fontId="5" type="noConversion"/>
  </si>
  <si>
    <t>2019년 지자체요청 삼상화공사</t>
    <phoneticPr fontId="5" type="noConversion"/>
  </si>
  <si>
    <t>예천지사</t>
    <phoneticPr fontId="5" type="noConversion"/>
  </si>
  <si>
    <t>풍산S/S 풍호D/L 신재생연계 일반 2회선 신설</t>
    <phoneticPr fontId="5" type="noConversion"/>
  </si>
  <si>
    <t>의성지사</t>
    <phoneticPr fontId="5" type="noConversion"/>
  </si>
  <si>
    <t>안계S/S 다인D/L 신재생연계 대용량 2회선 신설공사</t>
    <phoneticPr fontId="5" type="noConversion"/>
  </si>
  <si>
    <t>안계S/S 단밀D/L 신재생연계 일반 1회선 신설공사</t>
    <phoneticPr fontId="5" type="noConversion"/>
  </si>
  <si>
    <t>안계S/S 비안D/L 신재생연계 2회선(대용량, 일반) 신설공사</t>
    <phoneticPr fontId="5" type="noConversion"/>
  </si>
  <si>
    <t>직할(배전운영부)</t>
    <phoneticPr fontId="5" type="noConversion"/>
  </si>
  <si>
    <t>안동S/S 예안D/L 228~229호 노후설비 보강공사</t>
    <phoneticPr fontId="5" type="noConversion"/>
  </si>
  <si>
    <t>구미지사</t>
    <phoneticPr fontId="5" type="noConversion"/>
  </si>
  <si>
    <t>4월</t>
    <phoneticPr fontId="5" type="noConversion"/>
  </si>
  <si>
    <t>남구미SS 이화이 노후설비 선로보강공사</t>
    <phoneticPr fontId="5" type="noConversion"/>
  </si>
  <si>
    <t>청리S/S 청상D/L, 청하D/L 신재생 접속보장 대용량 2회선 신설공사</t>
    <phoneticPr fontId="5" type="noConversion"/>
  </si>
  <si>
    <t>의성S/S 탑리, 춘산D/L 신재생연계 일반 2회선 신설공사</t>
    <phoneticPr fontId="5" type="noConversion"/>
  </si>
  <si>
    <t>의성S/S 옥산D/L 신재생 연계 대용량 1회선 신설공사</t>
    <phoneticPr fontId="5" type="noConversion"/>
  </si>
  <si>
    <t>직할(배전운영)</t>
    <phoneticPr fontId="5" type="noConversion"/>
  </si>
  <si>
    <t>'19년도 경북본부 지중배전선로 순시위탁공사</t>
    <phoneticPr fontId="5" type="noConversion"/>
  </si>
  <si>
    <t xml:space="preserve">4월 </t>
    <phoneticPr fontId="5" type="noConversion"/>
  </si>
  <si>
    <t>구미SS삼전DL 노후설비 계획교체 보강공사</t>
    <phoneticPr fontId="5" type="noConversion"/>
  </si>
  <si>
    <t>5월</t>
    <phoneticPr fontId="5" type="noConversion"/>
  </si>
  <si>
    <t>도개간 신재생 접속보장 회선신설공사(2차)</t>
    <phoneticPr fontId="5" type="noConversion"/>
  </si>
  <si>
    <t>-</t>
    <phoneticPr fontId="5" type="noConversion"/>
  </si>
  <si>
    <t>영양지사</t>
    <phoneticPr fontId="5" type="noConversion"/>
  </si>
  <si>
    <t>영양 신재생연계 1회선 인출공사</t>
    <phoneticPr fontId="5" type="noConversion"/>
  </si>
  <si>
    <t>예천S/S 예천선동D/L 신재생연계 일반 1회선 신설</t>
    <phoneticPr fontId="5" type="noConversion"/>
  </si>
  <si>
    <t>7월</t>
    <phoneticPr fontId="5" type="noConversion"/>
  </si>
  <si>
    <t>'19년도 경북본부 맨홀 청소점검 공사</t>
    <phoneticPr fontId="5" type="noConversion"/>
  </si>
  <si>
    <t>직할(전력)</t>
    <phoneticPr fontId="5" type="noConversion"/>
  </si>
  <si>
    <t xml:space="preserve">분천 능호마을 지중화사업 </t>
    <phoneticPr fontId="5" type="noConversion"/>
  </si>
  <si>
    <t xml:space="preserve">안동시 퇴계로 지중화사업 </t>
    <phoneticPr fontId="5" type="noConversion"/>
  </si>
  <si>
    <t xml:space="preserve">의성군 도리원길 지중화사업 </t>
    <phoneticPr fontId="5" type="noConversion"/>
  </si>
  <si>
    <t xml:space="preserve">점촌 근대화거리 지중화사업 </t>
    <phoneticPr fontId="5" type="noConversion"/>
  </si>
  <si>
    <t>경남본부</t>
    <phoneticPr fontId="5" type="noConversion"/>
  </si>
  <si>
    <t>통영지사</t>
    <phoneticPr fontId="5" type="noConversion"/>
  </si>
  <si>
    <t>1월</t>
    <phoneticPr fontId="5" type="noConversion"/>
  </si>
  <si>
    <t>삼천포S/S 사량D/L 공급능력 부족해소 선로보강 공사</t>
    <phoneticPr fontId="5" type="noConversion"/>
  </si>
  <si>
    <t>경남본부</t>
  </si>
  <si>
    <t>산청지사</t>
  </si>
  <si>
    <t>산청S/S 가회D/L 신재생 접속보장 회선신설 공사</t>
  </si>
  <si>
    <t>전력공급부</t>
    <phoneticPr fontId="5" type="noConversion"/>
  </si>
  <si>
    <t>하동S/S 옥종D/L 신재생접속보장 회선신설공사</t>
    <phoneticPr fontId="5" type="noConversion"/>
  </si>
  <si>
    <t>진주지사</t>
    <phoneticPr fontId="5" type="noConversion"/>
  </si>
  <si>
    <t>2월</t>
    <phoneticPr fontId="5" type="noConversion"/>
  </si>
  <si>
    <t>삼전D/L 과부하 해소공사</t>
    <phoneticPr fontId="5" type="noConversion"/>
  </si>
  <si>
    <t>정촌D/L 과부하 해소공사</t>
    <phoneticPr fontId="5" type="noConversion"/>
  </si>
  <si>
    <t>거제지사</t>
    <phoneticPr fontId="5" type="noConversion"/>
  </si>
  <si>
    <t>둔덕학산 서한일 농)19kW 신설공사</t>
    <phoneticPr fontId="5" type="noConversion"/>
  </si>
  <si>
    <t>함안지사</t>
    <phoneticPr fontId="5" type="noConversion"/>
  </si>
  <si>
    <t>구룡S/S용량부족선로확충공사</t>
    <phoneticPr fontId="5" type="noConversion"/>
  </si>
  <si>
    <t>구룡S/S황사D/L용량부족선로확충공사</t>
    <phoneticPr fontId="5" type="noConversion"/>
  </si>
  <si>
    <t>창녕지사</t>
    <phoneticPr fontId="5" type="noConversion"/>
  </si>
  <si>
    <t>창녕SS 남지DL 노후설비 계획교체 선로보강</t>
    <phoneticPr fontId="5" type="noConversion"/>
  </si>
  <si>
    <t>하동지사</t>
    <phoneticPr fontId="5" type="noConversion"/>
  </si>
  <si>
    <t>하동S/S 양천D/L 신재생 접속보장 회선신설 공사</t>
    <phoneticPr fontId="5" type="noConversion"/>
  </si>
  <si>
    <t>고성지사</t>
    <phoneticPr fontId="5" type="noConversion"/>
  </si>
  <si>
    <t>사량D/L-고성D/L간 연계력확보공사</t>
    <phoneticPr fontId="5" type="noConversion"/>
  </si>
  <si>
    <t>산청지사</t>
    <phoneticPr fontId="5" type="noConversion"/>
  </si>
  <si>
    <t>이교펌퍼장신규공급</t>
    <phoneticPr fontId="5" type="noConversion"/>
  </si>
  <si>
    <t>의령지사</t>
    <phoneticPr fontId="5" type="noConversion"/>
  </si>
  <si>
    <t>지정성산 성산리태양광 499kW 연계공사</t>
    <phoneticPr fontId="5" type="noConversion"/>
  </si>
  <si>
    <t>배전건설부</t>
    <phoneticPr fontId="5" type="noConversion"/>
  </si>
  <si>
    <t>하동군 시가지 4구간 지중화공사</t>
    <phoneticPr fontId="5" type="noConversion"/>
  </si>
  <si>
    <t>거제S/S 동부D/L 계통보강공사</t>
    <phoneticPr fontId="5" type="noConversion"/>
  </si>
  <si>
    <t>합천지사</t>
    <phoneticPr fontId="5" type="noConversion"/>
  </si>
  <si>
    <t>합천S/S 삼가D/L 신재생연계 회선신설공사</t>
    <phoneticPr fontId="5" type="noConversion"/>
  </si>
  <si>
    <t>합천S/S 해인D/L 신재생연계 회선신설공사</t>
    <phoneticPr fontId="5" type="noConversion"/>
  </si>
  <si>
    <t>합천S/S 초계D/L 인근선로연계공사</t>
    <phoneticPr fontId="5" type="noConversion"/>
  </si>
  <si>
    <t>태양광발전 신규공사</t>
    <phoneticPr fontId="5" type="noConversion"/>
  </si>
  <si>
    <t>남해지사</t>
    <phoneticPr fontId="5" type="noConversion"/>
  </si>
  <si>
    <t>남해S/S 남면D/L 연계력 확보를 위한 선로보강공사</t>
    <phoneticPr fontId="5" type="noConversion"/>
  </si>
  <si>
    <t>함양지사</t>
    <phoneticPr fontId="5" type="noConversion"/>
  </si>
  <si>
    <t>함양SS 현대화에 따른 배전선로 인출정비공사</t>
    <phoneticPr fontId="5" type="noConversion"/>
  </si>
  <si>
    <t>삼정S/S현대화에 따른 배전선로 정비공사</t>
    <phoneticPr fontId="5" type="noConversion"/>
  </si>
  <si>
    <t>2019년 경남본부 지중선로 순시위탁공사</t>
    <phoneticPr fontId="5" type="noConversion"/>
  </si>
  <si>
    <t xml:space="preserve">2019년 경남본부 맨홀뚜껑 보수공사 </t>
    <phoneticPr fontId="5" type="noConversion"/>
  </si>
  <si>
    <t>하동S/S 고전지역 신재생 연계공사</t>
    <phoneticPr fontId="5" type="noConversion"/>
  </si>
  <si>
    <t>신진주역세권 도시개발사업 간선설치(2차분)</t>
    <phoneticPr fontId="5" type="noConversion"/>
  </si>
  <si>
    <t>사천지사</t>
    <phoneticPr fontId="5" type="noConversion"/>
  </si>
  <si>
    <t xml:space="preserve">종포dl-용현선진dl 간 연계력 확보를 위한
선로보강공사 </t>
    <phoneticPr fontId="5" type="noConversion"/>
  </si>
  <si>
    <t>사남S/S덕곡D/L 신재생연계 회선신설 공사</t>
    <phoneticPr fontId="5" type="noConversion"/>
  </si>
  <si>
    <t>거창지사</t>
    <phoneticPr fontId="5" type="noConversion"/>
  </si>
  <si>
    <t>거창S/S 가조D/L 신재생연계 회선신설공사</t>
    <phoneticPr fontId="5" type="noConversion"/>
  </si>
  <si>
    <t>거창S/S 웅양D/L 신재생연계 회선신설공사</t>
    <phoneticPr fontId="5" type="noConversion"/>
  </si>
  <si>
    <t>거창S/S 위천D/L 신재생연계 회선신설공사</t>
    <phoneticPr fontId="5" type="noConversion"/>
  </si>
  <si>
    <t>거제 고현항 항만재개발사업단지(2공구) 간선설치공사</t>
    <phoneticPr fontId="5" type="noConversion"/>
  </si>
  <si>
    <t>거제 고현항 항만재개발사업단지(2공구) 관로공사</t>
    <phoneticPr fontId="5" type="noConversion"/>
  </si>
  <si>
    <t>6월</t>
    <phoneticPr fontId="5" type="noConversion"/>
  </si>
  <si>
    <t>BHI 바이오매스연료전지20MW신설공사</t>
    <phoneticPr fontId="5" type="noConversion"/>
  </si>
  <si>
    <t>진해 여좌지구 도시개발사업지구 간선설치공사</t>
    <phoneticPr fontId="5" type="noConversion"/>
  </si>
  <si>
    <t>구룡S/S 신반D/L외 1개D/L 신재생연계 회선신설공사</t>
    <phoneticPr fontId="5" type="noConversion"/>
  </si>
  <si>
    <t>부산울산본부</t>
    <phoneticPr fontId="5" type="noConversion"/>
  </si>
  <si>
    <t>동울산지사</t>
  </si>
  <si>
    <t>천곡동 한국농어촌공사 247kW 신설</t>
    <phoneticPr fontId="5" type="noConversion"/>
  </si>
  <si>
    <t>2019년 상반기 지상변압기 활선엘보분리연결공사</t>
    <phoneticPr fontId="5" type="noConversion"/>
  </si>
  <si>
    <t>김해지사</t>
    <phoneticPr fontId="5" type="noConversion"/>
  </si>
  <si>
    <t>주촌내삼 부경양돈조합 16800kW증설공사</t>
  </si>
  <si>
    <t>남부산지사</t>
    <phoneticPr fontId="5" type="noConversion"/>
  </si>
  <si>
    <t>2019년 남부산지사 맨홀 청소점검공사</t>
    <phoneticPr fontId="5" type="noConversion"/>
  </si>
  <si>
    <t>민락동 (주)삼호 전력1,500㎾ 외 7 신설공사</t>
  </si>
  <si>
    <t>문현동 문전교차로 지하차도건설 지중설비 이설공사</t>
    <phoneticPr fontId="5" type="noConversion"/>
  </si>
  <si>
    <t xml:space="preserve">민수1P2T1 등 16개소 지중저압 경로 및 회선탐사 </t>
    <phoneticPr fontId="5" type="noConversion"/>
  </si>
  <si>
    <t>19년도 VLF진단에 따른 활선엘보분리연결공사</t>
    <phoneticPr fontId="5" type="noConversion"/>
  </si>
  <si>
    <t>2019년 상반기 지상변압기 활선엘보 분리연결공사</t>
    <phoneticPr fontId="5" type="noConversion"/>
  </si>
  <si>
    <t>국제물류 1-2단계 간선설치공사[8공구, 전기]</t>
    <phoneticPr fontId="5" type="noConversion"/>
  </si>
  <si>
    <t>북부산지사</t>
    <phoneticPr fontId="5" type="noConversion"/>
  </si>
  <si>
    <t>학장동 지하철 2공구 지장전주 이설공사(2차)</t>
    <phoneticPr fontId="5" type="noConversion"/>
  </si>
  <si>
    <t>서부산지사</t>
    <phoneticPr fontId="5" type="noConversion"/>
  </si>
  <si>
    <t>19년 가덕S/C 수행업무 위탁공사</t>
  </si>
  <si>
    <t>울산지사</t>
    <phoneticPr fontId="5" type="noConversion"/>
  </si>
  <si>
    <t>'19년도 울산지사 지중순시 위탁공사</t>
    <phoneticPr fontId="5" type="noConversion"/>
  </si>
  <si>
    <t>2019년 지중선로 순시위탁공사</t>
  </si>
  <si>
    <t>동래지사</t>
    <phoneticPr fontId="5" type="noConversion"/>
  </si>
  <si>
    <t>연산6구역 주택재개발 도로개설 지장전주 이설공사</t>
    <phoneticPr fontId="5" type="noConversion"/>
  </si>
  <si>
    <t>중부산지사</t>
  </si>
  <si>
    <t>동광동1가 ㈜희남 구내활용 지장 이설공사</t>
    <phoneticPr fontId="5" type="noConversion"/>
  </si>
  <si>
    <t>양산지사</t>
    <phoneticPr fontId="5" type="noConversion"/>
  </si>
  <si>
    <t>원동면 재약산터널 12,303kW 신설공사(주/예비)</t>
    <phoneticPr fontId="5" type="noConversion"/>
  </si>
  <si>
    <t>장유S/S 삼문,장곡D/L 용량부족 선로확충공사</t>
  </si>
  <si>
    <t>울산 에너지융합 단지내 배전간선 설치공사</t>
    <phoneticPr fontId="5" type="noConversion"/>
  </si>
  <si>
    <t>울산 에너지융합 단지외 배전간선 설치공사</t>
    <phoneticPr fontId="5" type="noConversion"/>
  </si>
  <si>
    <t>온양 망양 (주)더블제이디앤씨 3,250kW신설공사</t>
    <phoneticPr fontId="5" type="noConversion"/>
  </si>
  <si>
    <t>온산읍 ㈜코리아에어텍 20MW 신설공사</t>
    <phoneticPr fontId="5" type="noConversion"/>
  </si>
  <si>
    <t>19년 지중선로 순시위탁공사</t>
    <phoneticPr fontId="5" type="noConversion"/>
  </si>
  <si>
    <t>덕계동 노상현(두산위브1차) 주택용 5,750kW 신설공사 도통시험</t>
    <phoneticPr fontId="5" type="noConversion"/>
  </si>
  <si>
    <t>덕계동 노상현(두산위브1차) 주택용 5,750kW 신설공사 내전압시험</t>
    <phoneticPr fontId="5" type="noConversion"/>
  </si>
  <si>
    <t>양산 사송 공공주택지구 간선설치공사</t>
  </si>
  <si>
    <t>부산에코델타시티 1단계 간선설치</t>
  </si>
  <si>
    <t>미음동 MS데이터센터 40MW 신설공사</t>
    <phoneticPr fontId="5" type="noConversion"/>
  </si>
  <si>
    <t>서생면 서생역 4,000kW 신설공사(주, 예비)</t>
    <phoneticPr fontId="5" type="noConversion"/>
  </si>
  <si>
    <t>옥동S/S 용량부족 선로확충공사</t>
    <phoneticPr fontId="5" type="noConversion"/>
  </si>
  <si>
    <t xml:space="preserve">하단동 태원주택 전력600kW 신설공사 </t>
    <phoneticPr fontId="5" type="noConversion"/>
  </si>
  <si>
    <t>북구 구포만세길 지중화공사</t>
  </si>
  <si>
    <t>북구 화명신도시로 지중화공사</t>
  </si>
  <si>
    <t>구랑동 한국회가내스㈜ 9,950kW 신설공사</t>
    <phoneticPr fontId="5" type="noConversion"/>
  </si>
  <si>
    <t>청량 덕하 ㈜포스코건설 예비 4,000kW 신설공사</t>
    <phoneticPr fontId="5" type="noConversion"/>
  </si>
  <si>
    <t>2019년 불량맨홀뚜껑 교체공사</t>
    <phoneticPr fontId="5" type="noConversion"/>
  </si>
  <si>
    <t>울산 남산로2차 지중화공사</t>
    <phoneticPr fontId="5" type="noConversion"/>
  </si>
  <si>
    <t>울산 화합로1차 지중화공사</t>
    <phoneticPr fontId="5" type="noConversion"/>
  </si>
  <si>
    <t>사상구 부산도서관 지중화공사</t>
    <phoneticPr fontId="5" type="noConversion"/>
  </si>
  <si>
    <t>2019년 하반기 지상변압기 활선엘보분리연결공사</t>
    <phoneticPr fontId="5" type="noConversion"/>
  </si>
  <si>
    <t>제주지역본부</t>
    <phoneticPr fontId="5" type="noConversion"/>
  </si>
  <si>
    <t>성판D/L-동광D/L 연계력확보 선로보강공사</t>
    <phoneticPr fontId="5" type="noConversion"/>
  </si>
  <si>
    <t>성판D/L-동광D/L 연계력확보 선로보강공사 도로포장복구공사</t>
    <phoneticPr fontId="5" type="noConversion"/>
  </si>
  <si>
    <t>제주도개발공사 공급변경 대비관로공사 도로포장복구공사</t>
    <phoneticPr fontId="5" type="noConversion"/>
  </si>
  <si>
    <t>그린랜드 제주 22,800kW 신규공사 도로포장복구공사</t>
    <phoneticPr fontId="5" type="noConversion"/>
  </si>
  <si>
    <t>한림S/S금악외신재생접속보장 회선신설공사</t>
    <phoneticPr fontId="5" type="noConversion"/>
  </si>
  <si>
    <t>제주지역본부</t>
  </si>
  <si>
    <t>서귀포지사</t>
    <phoneticPr fontId="5" type="noConversion"/>
  </si>
  <si>
    <t>감산,보성D/L 과부하 해소공사</t>
    <phoneticPr fontId="5" type="noConversion"/>
  </si>
  <si>
    <t>감산,보성D/L 과부하 해소공사 감리용역</t>
    <phoneticPr fontId="5" type="noConversion"/>
  </si>
  <si>
    <t>태흥D/L 과부하 해소공사</t>
    <phoneticPr fontId="5" type="noConversion"/>
  </si>
  <si>
    <t>태흥D/L 과부하 해소공사 감리용역</t>
    <phoneticPr fontId="5" type="noConversion"/>
  </si>
  <si>
    <t>정의D/L 신재생연계 회선신설공사</t>
    <phoneticPr fontId="5" type="noConversion"/>
  </si>
  <si>
    <t>정의D/L 신재생연계 회선신설공사 감리용역</t>
    <phoneticPr fontId="5" type="noConversion"/>
  </si>
  <si>
    <t>성산S/S송당외신재생접속보장 회선신설공사</t>
    <phoneticPr fontId="5" type="noConversion"/>
  </si>
  <si>
    <t>제주S/S 건설에 따른 3회선 인출</t>
    <phoneticPr fontId="5" type="noConversion"/>
  </si>
  <si>
    <t>제주시 한림로 지중화공사</t>
    <phoneticPr fontId="5" type="noConversion"/>
  </si>
  <si>
    <t>제주시 관덕로8길 지중화공사</t>
    <phoneticPr fontId="5" type="noConversion"/>
  </si>
  <si>
    <t>제주시 동광로 지중화공사</t>
    <phoneticPr fontId="5" type="noConversion"/>
  </si>
  <si>
    <t>서귀포시 중정로91번길 지중화공사</t>
    <phoneticPr fontId="5" type="noConversion"/>
  </si>
  <si>
    <t>서귀포시 동홍주공길 지중화공사</t>
    <phoneticPr fontId="5" type="noConversion"/>
  </si>
  <si>
    <t>인재개발원</t>
    <phoneticPr fontId="5" type="noConversion"/>
  </si>
  <si>
    <t>배전교육부</t>
    <phoneticPr fontId="5" type="noConversion"/>
  </si>
  <si>
    <t>간접활선기반 활선무정전실습장 구축</t>
    <phoneticPr fontId="5" type="noConversion"/>
  </si>
  <si>
    <t>사용전점검 실습장 구축</t>
    <phoneticPr fontId="5" type="noConversion"/>
  </si>
  <si>
    <t>지중설비부</t>
    <phoneticPr fontId="5" type="noConversion"/>
  </si>
  <si>
    <t>9월</t>
    <phoneticPr fontId="5" type="noConversion"/>
  </si>
  <si>
    <t>'19년 노후맨홀 보수공사</t>
    <phoneticPr fontId="5" type="noConversion"/>
  </si>
  <si>
    <t xml:space="preserve">배전 </t>
    <phoneticPr fontId="5" type="noConversion"/>
  </si>
  <si>
    <t>서울본부</t>
  </si>
  <si>
    <t>성동전력지사</t>
  </si>
  <si>
    <t>154kV 상계S/S #2M.Tr 대체공사</t>
  </si>
  <si>
    <t>변전</t>
  </si>
  <si>
    <t>변전운영부</t>
    <phoneticPr fontId="5" type="noConversion"/>
  </si>
  <si>
    <t>2019년 직할 M.Tr 및 OLTC 정밀점검공사</t>
    <phoneticPr fontId="5" type="noConversion"/>
  </si>
  <si>
    <t>변전</t>
    <phoneticPr fontId="5" type="noConversion"/>
  </si>
  <si>
    <t>서울본부</t>
    <phoneticPr fontId="5" type="noConversion"/>
  </si>
  <si>
    <t>변전운영부</t>
    <phoneticPr fontId="5" type="noConversion"/>
  </si>
  <si>
    <t>2019년 직할 170kV GIS 정밀점검공사</t>
    <phoneticPr fontId="5" type="noConversion"/>
  </si>
  <si>
    <t>변전</t>
    <phoneticPr fontId="5" type="noConversion"/>
  </si>
  <si>
    <t>154KV 성동관내S/S 170kV GIS 정밀점검공사</t>
  </si>
  <si>
    <t>154kV 노원S/S #3M.Tr 대체공사</t>
  </si>
  <si>
    <t>중부전력지사</t>
    <phoneticPr fontId="5" type="noConversion"/>
  </si>
  <si>
    <t>2019년 중부전력지사 170kV GIS 정밀점검공사</t>
    <phoneticPr fontId="5" type="noConversion"/>
  </si>
  <si>
    <t>2019년 직할 변전소 소방시설점검용역 및 보수공사</t>
    <phoneticPr fontId="5" type="noConversion"/>
  </si>
  <si>
    <t>2019년 효성제 25.8kV GIS 메커니즘 점검공사</t>
    <phoneticPr fontId="5" type="noConversion"/>
  </si>
  <si>
    <t>154KV 성동관내S/S OLTC 정밀점검공사</t>
  </si>
  <si>
    <t>2019년 중부전력지사 154kV M.Tr 정밀점검공사</t>
    <phoneticPr fontId="5" type="noConversion"/>
  </si>
  <si>
    <t>154kV 마장S/S 장기사용 25.8kV GIS 대체 공사</t>
  </si>
  <si>
    <t>154KV 쌍문S/S 23kV #1.2.3 Sh.C 대체공사</t>
  </si>
  <si>
    <t>2019년 중부전력지사 345kV M.Tr 및 Sh.R 정밀점검공사</t>
    <phoneticPr fontId="5" type="noConversion"/>
  </si>
  <si>
    <t>은평S/S 장기사용 GIS 대체공사</t>
    <phoneticPr fontId="5" type="noConversion"/>
  </si>
  <si>
    <t>2019년 중부전력지사 362kV GIS 정밀점검공사</t>
    <phoneticPr fontId="5" type="noConversion"/>
  </si>
  <si>
    <t>11월</t>
    <phoneticPr fontId="5" type="noConversion"/>
  </si>
  <si>
    <t>2020~21년 중부전력지사 변전 정비회사 총액공사</t>
    <phoneticPr fontId="5" type="noConversion"/>
  </si>
  <si>
    <t>영등포전력지사</t>
  </si>
  <si>
    <t>영등포P/O 154kV GIS 정밀점검</t>
  </si>
  <si>
    <t>구공S/S 170kV 장기사용 GIS 대체공사</t>
  </si>
  <si>
    <t>전력관리처</t>
    <phoneticPr fontId="5" type="noConversion"/>
  </si>
  <si>
    <t>19년 345kV GIS 정밀점검 공사</t>
  </si>
  <si>
    <t>신양재S/S #1, 2Sh.R용 냉각탑 교체공사</t>
  </si>
  <si>
    <t>남서울본부</t>
    <phoneticPr fontId="5" type="noConversion"/>
  </si>
  <si>
    <t>강남전력지사</t>
    <phoneticPr fontId="5" type="noConversion"/>
  </si>
  <si>
    <t>19년 GIS 정밀점검 공사</t>
    <phoneticPr fontId="5" type="noConversion"/>
  </si>
  <si>
    <t>19년 M.Tr,OLTC 정밀점검 공사</t>
    <phoneticPr fontId="5" type="noConversion"/>
  </si>
  <si>
    <t>대림S/S 수냉각자동제어반 교체공사</t>
  </si>
  <si>
    <t>2019년도 지하(복합)변전소 기계설비 점검보수공사</t>
  </si>
  <si>
    <t>노들, 의사당S/S 23kV GIS 신규수용 증설공사</t>
  </si>
  <si>
    <t>영등포전력지사</t>
    <phoneticPr fontId="5" type="noConversion"/>
  </si>
  <si>
    <t>4월</t>
    <phoneticPr fontId="5" type="noConversion"/>
  </si>
  <si>
    <t>영등포P/O 154kV 주변압기 정밀점검</t>
    <phoneticPr fontId="5" type="noConversion"/>
  </si>
  <si>
    <t>마곡S/S 워터미스트 설치공사</t>
  </si>
  <si>
    <t>동서울S/S 154kV 이하 현대화공사(일반도급)</t>
  </si>
  <si>
    <t>양지S/S 부분디지털화 공사(전문)</t>
  </si>
  <si>
    <t>19년 154kV M.Tr 및 OLTC 정밀점검 공사</t>
  </si>
  <si>
    <t>영등포P/O 예방진단시스템구축 공사</t>
  </si>
  <si>
    <t>온수S/S 23kV 장기사용 GIS 대체공사</t>
  </si>
  <si>
    <t>전력관리처</t>
  </si>
  <si>
    <t xml:space="preserve">20~21년도 남서울지역본부 직할 변전정비회사 총액공사 </t>
  </si>
  <si>
    <t>11월</t>
  </si>
  <si>
    <t>20~21년 영등포P/O 변전협력회사 총액공사</t>
  </si>
  <si>
    <t>인천본부</t>
    <phoneticPr fontId="5" type="noConversion"/>
  </si>
  <si>
    <t>부평전력지사</t>
    <phoneticPr fontId="5" type="noConversion"/>
  </si>
  <si>
    <t>서인천복합S/Y #2Sh.R 대체공사</t>
    <phoneticPr fontId="5" type="noConversion"/>
  </si>
  <si>
    <t>시흥전력지사</t>
  </si>
  <si>
    <t>시흥전력지사 170kV GIS 정밀점검</t>
    <phoneticPr fontId="5" type="noConversion"/>
  </si>
  <si>
    <t>시흥전력지사 362kV GIS 정밀점검</t>
    <phoneticPr fontId="5" type="noConversion"/>
  </si>
  <si>
    <t>북시화 23kV GIS 대체공사(전문)</t>
    <phoneticPr fontId="5" type="noConversion"/>
  </si>
  <si>
    <t>변전</t>
    <phoneticPr fontId="5" type="noConversion"/>
  </si>
  <si>
    <t>인천본부</t>
    <phoneticPr fontId="5" type="noConversion"/>
  </si>
  <si>
    <t>북시화 23kV GIS 대체공사(일반)</t>
    <phoneticPr fontId="5" type="noConversion"/>
  </si>
  <si>
    <t>시흥전력지사</t>
    <phoneticPr fontId="5" type="noConversion"/>
  </si>
  <si>
    <t>효성제 25.8kV 1세대 GIS 조작기구부 분해점검공사</t>
    <phoneticPr fontId="5" type="noConversion"/>
  </si>
  <si>
    <t>수의</t>
    <phoneticPr fontId="5" type="noConversion"/>
  </si>
  <si>
    <t>시흥전력지사 170kV GIS 정밀점검</t>
    <phoneticPr fontId="5" type="noConversion"/>
  </si>
  <si>
    <t>시흥전력지사 362kV GIS 정밀점검</t>
    <phoneticPr fontId="5" type="noConversion"/>
  </si>
  <si>
    <t>북시화 23kV GIS 대체공사(전문)</t>
    <phoneticPr fontId="5" type="noConversion"/>
  </si>
  <si>
    <t>변전</t>
    <phoneticPr fontId="5" type="noConversion"/>
  </si>
  <si>
    <t>인천본부</t>
    <phoneticPr fontId="5" type="noConversion"/>
  </si>
  <si>
    <t>북시화 23kV GIS 대체공사(일반)</t>
    <phoneticPr fontId="5" type="noConversion"/>
  </si>
  <si>
    <t>시흥전력지사</t>
    <phoneticPr fontId="5" type="noConversion"/>
  </si>
  <si>
    <t>효성제 25.8kV 1세대 GIS 조작기구부 분해점검공사</t>
    <phoneticPr fontId="5" type="noConversion"/>
  </si>
  <si>
    <t>전력관리처</t>
    <phoneticPr fontId="5" type="noConversion"/>
  </si>
  <si>
    <t>2019년 직할 170kV GIS 정밀점검공사(25Bay)</t>
    <phoneticPr fontId="5" type="noConversion"/>
  </si>
  <si>
    <t xml:space="preserve">2019년 직할 154kV M.Tr 및 OLTC 정밀점검공사(5Bay)  </t>
    <phoneticPr fontId="5" type="noConversion"/>
  </si>
  <si>
    <t>2019년 직할 362kV GIS 정밀점검공사(4Bay)</t>
    <phoneticPr fontId="5" type="noConversion"/>
  </si>
  <si>
    <t>부평전력지사</t>
    <phoneticPr fontId="5" type="noConversion"/>
  </si>
  <si>
    <t>2019년 부평전력지사 170kV GIS 정밀점검공사</t>
    <phoneticPr fontId="5" type="noConversion"/>
  </si>
  <si>
    <t>2019년 부평전력지사 362kV GIS 정밀점검공사</t>
    <phoneticPr fontId="5" type="noConversion"/>
  </si>
  <si>
    <t>시흥전력지사 154kV 변압기 정밀점검</t>
    <phoneticPr fontId="5" type="noConversion"/>
  </si>
  <si>
    <t>2019년 부평전력지사 154kV M.Tr 및 OLTC정밀점검공사</t>
    <phoneticPr fontId="5" type="noConversion"/>
  </si>
  <si>
    <t>2019년 부평전력지사 345kV M.Tr 및 OLTC정밀점검공사</t>
    <phoneticPr fontId="5" type="noConversion"/>
  </si>
  <si>
    <t>김포전력지사</t>
    <phoneticPr fontId="5" type="noConversion"/>
  </si>
  <si>
    <t>2019년 김포전력지사 154kV M.Tr 및 OLTC 정밀점검 공사</t>
    <phoneticPr fontId="5" type="noConversion"/>
  </si>
  <si>
    <t>2019년 김포전력지사 170kV GIS 정밀점검 공사</t>
    <phoneticPr fontId="5" type="noConversion"/>
  </si>
  <si>
    <t>2019년 경서S/S 170kV 장기사용 GIS 대체공사</t>
    <phoneticPr fontId="5" type="noConversion"/>
  </si>
  <si>
    <t>2019년 주안S/S 154kV 장기사용 M.Tr 대체공사</t>
    <phoneticPr fontId="5" type="noConversion"/>
  </si>
  <si>
    <t>11월</t>
    <phoneticPr fontId="5" type="noConversion"/>
  </si>
  <si>
    <t>2020~21년 부평전력지사 변전정비회사 총액공사</t>
    <phoneticPr fontId="5" type="noConversion"/>
  </si>
  <si>
    <t>10월</t>
    <phoneticPr fontId="5" type="noConversion"/>
  </si>
  <si>
    <t>'20~21년 직할 변전정비회사 총액공사</t>
    <phoneticPr fontId="5" type="noConversion"/>
  </si>
  <si>
    <t>고양전력지사</t>
    <phoneticPr fontId="5" type="noConversion"/>
  </si>
  <si>
    <t>2020~2021년 경기북부본부 고양전력지사 변전정비회사 총액공사</t>
    <phoneticPr fontId="5" type="noConversion"/>
  </si>
  <si>
    <t>12월</t>
    <phoneticPr fontId="5" type="noConversion"/>
  </si>
  <si>
    <t>'20~21년 서울경기북부 방화구획재 총액공사</t>
    <phoneticPr fontId="5" type="noConversion"/>
  </si>
  <si>
    <t>구리전력지사</t>
    <phoneticPr fontId="5" type="noConversion"/>
  </si>
  <si>
    <t>미금S/S #3Sh.R 고장복구공사</t>
  </si>
  <si>
    <t>미금S/S 345kV #3Sh.R 고장복구 공사</t>
    <phoneticPr fontId="5" type="noConversion"/>
  </si>
  <si>
    <t>19년도 신가평S/S 765kV GIS 정밀점검공사</t>
  </si>
  <si>
    <t>19년도 신가평S/S 765kV M.Tr 정밀점검공사</t>
  </si>
  <si>
    <t>경기북부지역본부</t>
    <phoneticPr fontId="5" type="noConversion"/>
  </si>
  <si>
    <t>구리전력지사</t>
    <phoneticPr fontId="5" type="noConversion"/>
  </si>
  <si>
    <t>19년도 구리전력지사 345kV GIS 정밀점검공사</t>
  </si>
  <si>
    <t>19년도 구리전력지사 154kV GIS, GCB 정밀점검공사</t>
  </si>
  <si>
    <t>19년도 구리전력지사 345kV OLTC, 154kV M.Tr, OLTC 정밀점검공사</t>
  </si>
  <si>
    <t>19년도 미금S/S STATCOM 점검공사</t>
  </si>
  <si>
    <t>고양전력지사</t>
    <phoneticPr fontId="5" type="noConversion"/>
  </si>
  <si>
    <t>2019년 고양전력지사 170kV GIS 정밀점검공사</t>
    <phoneticPr fontId="5" type="noConversion"/>
  </si>
  <si>
    <t>2019년도 고양전력지사 345kV 주변압기 및 OLTC 정밀점검공사</t>
    <phoneticPr fontId="5" type="noConversion"/>
  </si>
  <si>
    <t>전력관리처</t>
    <phoneticPr fontId="5" type="noConversion"/>
  </si>
  <si>
    <t>2019년 경기북부 직할 345kV GIS 정밀점검</t>
    <phoneticPr fontId="5" type="noConversion"/>
  </si>
  <si>
    <t>2019년 경기북부 직할 154kV GIS 정밀점검</t>
    <phoneticPr fontId="5" type="noConversion"/>
  </si>
  <si>
    <t>2019년 345kV 주변압기 정밀점검 및 부싱 대체</t>
    <phoneticPr fontId="5" type="noConversion"/>
  </si>
  <si>
    <t>6월</t>
    <phoneticPr fontId="5" type="noConversion"/>
  </si>
  <si>
    <t>2019년 구리전력지사 23kV GIS 및 SIS증설공사</t>
    <phoneticPr fontId="5" type="noConversion"/>
  </si>
  <si>
    <t>주변압기 도장공사</t>
  </si>
  <si>
    <t>8월</t>
    <phoneticPr fontId="5" type="noConversion"/>
  </si>
  <si>
    <t>금촌S/S 170kV GIS 대체공사</t>
    <phoneticPr fontId="5" type="noConversion"/>
  </si>
  <si>
    <t>일산S/S 170kV GIS 대체공사</t>
    <phoneticPr fontId="5" type="noConversion"/>
  </si>
  <si>
    <t>경기북부지역본부</t>
    <phoneticPr fontId="5" type="noConversion"/>
  </si>
  <si>
    <t>구리전력지사</t>
  </si>
  <si>
    <t>포천S/S 154,23kV Sh.C대체공사</t>
  </si>
  <si>
    <t xml:space="preserve">미금S/S 345kV #1,5Sh.R GIS 대체공사 </t>
  </si>
  <si>
    <t>고양전력지사</t>
    <phoneticPr fontId="5" type="noConversion"/>
  </si>
  <si>
    <t>9월</t>
    <phoneticPr fontId="5" type="noConversion"/>
  </si>
  <si>
    <t>2019년도 고양전력지사 154kV 주변압기 및 OLTC 정밀점검공사</t>
    <phoneticPr fontId="5" type="noConversion"/>
  </si>
  <si>
    <t>성남전력지사</t>
    <phoneticPr fontId="5" type="noConversion"/>
  </si>
  <si>
    <t>신수원S/S 345kV #3M.Tr C상 고장복구공사</t>
    <phoneticPr fontId="5" type="noConversion"/>
  </si>
  <si>
    <t>신수원S/S 345kV #3M.Tr C상 고장복구공사(감리)</t>
    <phoneticPr fontId="5" type="noConversion"/>
  </si>
  <si>
    <t>성남전력지사</t>
  </si>
  <si>
    <t xml:space="preserve">2019년 성남전력 170kV GIS 정밀점검공사 </t>
  </si>
  <si>
    <t>서안양S/S 154kV 전력케이블 설치공사</t>
    <phoneticPr fontId="5" type="noConversion"/>
  </si>
  <si>
    <t>19년 154kV 주변압기 및 OLTC 정밀점검 공사</t>
  </si>
  <si>
    <t>평택전력지사</t>
    <phoneticPr fontId="5" type="noConversion"/>
  </si>
  <si>
    <t>2019년 상반기 평택전력 23kV 개폐장치 증설공사</t>
    <phoneticPr fontId="5" type="noConversion"/>
  </si>
  <si>
    <t>평택전력지사 방화구획재 시공공사</t>
    <phoneticPr fontId="5" type="noConversion"/>
  </si>
  <si>
    <t>19년 345kV 주변압기 및 OLTC 정밀점검 공사</t>
  </si>
  <si>
    <t>서수원S/S 23kV 현대화공사(일반도급)</t>
    <phoneticPr fontId="5" type="noConversion"/>
  </si>
  <si>
    <t>서수원S/S 23kV 현대화공사(전문)</t>
    <phoneticPr fontId="5" type="noConversion"/>
  </si>
  <si>
    <t>23kV 효성제 차단기 메커니즘 교체공사</t>
    <phoneticPr fontId="5" type="noConversion"/>
  </si>
  <si>
    <t>2019년 경기지역본부 직할 154kV GIS 정밀점검공사</t>
    <phoneticPr fontId="5" type="noConversion"/>
  </si>
  <si>
    <t>2019년 경기지역본부 직할 154kV M.Tr 정밀점검공사</t>
    <phoneticPr fontId="5" type="noConversion"/>
  </si>
  <si>
    <t>군포전력지사</t>
  </si>
  <si>
    <t>154kV M.Tr 및 OLTC 정밀점검공사</t>
  </si>
  <si>
    <t>동부전력</t>
    <phoneticPr fontId="5" type="noConversion"/>
  </si>
  <si>
    <t>2019년 동부전력 170kV GIS 정밀점검 공사</t>
    <phoneticPr fontId="5" type="noConversion"/>
  </si>
  <si>
    <t>2019년 동부전력 주변압기 및 OLTC 정밀점검 공사</t>
    <phoneticPr fontId="5" type="noConversion"/>
  </si>
  <si>
    <t>신수원S/S 154kV GIS 인출 BAY 조정공사</t>
    <phoneticPr fontId="5" type="noConversion"/>
  </si>
  <si>
    <t>신갈S/S 154kV 장기사용 GIS 대체공사</t>
    <phoneticPr fontId="5" type="noConversion"/>
  </si>
  <si>
    <t>신갈S/S 23kV 장기사용 GIS 대체공사</t>
    <phoneticPr fontId="5" type="noConversion"/>
  </si>
  <si>
    <t>동수원S/S #1M.Tr 개조공사</t>
    <phoneticPr fontId="5" type="noConversion"/>
  </si>
  <si>
    <t>2019년 직할 23kV 개폐장치/신규수용 증설공사</t>
    <phoneticPr fontId="5" type="noConversion"/>
  </si>
  <si>
    <t>154kV GIS 정밀점검공사</t>
  </si>
  <si>
    <t xml:space="preserve">여주S/S 154kV #1Sh.C GIS 차단부 교체공사 </t>
    <phoneticPr fontId="5" type="noConversion"/>
  </si>
  <si>
    <t>안성S/S #1M.Tr 개조공사</t>
    <phoneticPr fontId="5" type="noConversion"/>
  </si>
  <si>
    <t>화성, 사강S/S 154kV Sh.C 대체공사</t>
    <phoneticPr fontId="5" type="noConversion"/>
  </si>
  <si>
    <t>2019년 하반기 평택전력 23kV 개폐장치 증설공사</t>
    <phoneticPr fontId="5" type="noConversion"/>
  </si>
  <si>
    <t>154kV 평촌S/S 23kV GIS 대체공사</t>
  </si>
  <si>
    <t>19년 345kv GIS 정밀점검 공사</t>
    <phoneticPr fontId="5" type="noConversion"/>
  </si>
  <si>
    <t>10월</t>
    <phoneticPr fontId="5" type="noConversion"/>
  </si>
  <si>
    <t>2020-2021년 경기지역본부 직할 변전정비회사 총액공사</t>
    <phoneticPr fontId="5" type="noConversion"/>
  </si>
  <si>
    <t>2020~2021 평택전력지사 변전정비회사 총액공사</t>
    <phoneticPr fontId="5" type="noConversion"/>
  </si>
  <si>
    <t>안성S/S #1M.Tr 장기사용 변압기 대체</t>
    <phoneticPr fontId="5" type="noConversion"/>
  </si>
  <si>
    <t>12월</t>
    <phoneticPr fontId="5" type="noConversion"/>
  </si>
  <si>
    <t>2020~2021년 경기강원권 방화구획재 총액공사</t>
    <phoneticPr fontId="5" type="noConversion"/>
  </si>
  <si>
    <t>2019년 직할 154kV 주변압기 정밀점검공사</t>
    <phoneticPr fontId="5" type="noConversion"/>
  </si>
  <si>
    <t>2019년 직할 154kV GCB, GIS 정밀점검공사</t>
    <phoneticPr fontId="5" type="noConversion"/>
  </si>
  <si>
    <t>동해전력지사</t>
    <phoneticPr fontId="5" type="noConversion"/>
  </si>
  <si>
    <t>2019년 동해S/S 345kV M.Tr 및 OLTC 정밀점검공사</t>
    <phoneticPr fontId="5" type="noConversion"/>
  </si>
  <si>
    <t>태백전력지사</t>
    <phoneticPr fontId="5" type="noConversion"/>
  </si>
  <si>
    <t>신태백S/S 800kV GIS 보통점검 공사</t>
    <phoneticPr fontId="5" type="noConversion"/>
  </si>
  <si>
    <t>관내S/S 154kV 주변압기 정밀점검 공사</t>
    <phoneticPr fontId="5" type="noConversion"/>
  </si>
  <si>
    <t>관내S/S 170kV GIS 정밀점검 공사</t>
    <phoneticPr fontId="5" type="noConversion"/>
  </si>
  <si>
    <t>원주S/S 154kV 변압기 이설공사</t>
    <phoneticPr fontId="5" type="noConversion"/>
  </si>
  <si>
    <t>2019년 동해P/O 170kV GIS 정밀점검공사</t>
    <phoneticPr fontId="5" type="noConversion"/>
  </si>
  <si>
    <t>원주전력지사</t>
    <phoneticPr fontId="5" type="noConversion"/>
  </si>
  <si>
    <t>2019년 원주전력지사 주변압기 및 OLTC 정밀점검 공사</t>
    <phoneticPr fontId="5" type="noConversion"/>
  </si>
  <si>
    <t>2019년 원주전력지사 170kV GIS 정밀점검 공사</t>
    <phoneticPr fontId="5" type="noConversion"/>
  </si>
  <si>
    <t>강릉전력지사</t>
    <phoneticPr fontId="5" type="noConversion"/>
  </si>
  <si>
    <t>19년 강릉전력지사 154kV 주변압기 정밀점검공사(OLTC정밀점검포함)</t>
    <phoneticPr fontId="5" type="noConversion"/>
  </si>
  <si>
    <t>2019년 북평S/S 154kV M.Tr 및 OLTC 정밀점검공사</t>
    <phoneticPr fontId="5" type="noConversion"/>
  </si>
  <si>
    <t>19년 강릉전력지사 154kV GIS 정밀점검공사</t>
    <phoneticPr fontId="5" type="noConversion"/>
  </si>
  <si>
    <t>원주S/S 방화구획재 설치공사</t>
    <phoneticPr fontId="5" type="noConversion"/>
  </si>
  <si>
    <t>19년 강릉전력지사 345kV 주변압기 정밀점검공사</t>
    <phoneticPr fontId="5" type="noConversion"/>
  </si>
  <si>
    <t>19년 강릉전력지사 362kV GIS 정밀점검공사</t>
    <phoneticPr fontId="5" type="noConversion"/>
  </si>
  <si>
    <t>강원본부</t>
    <phoneticPr fontId="5" type="noConversion"/>
  </si>
  <si>
    <t>변전운영부</t>
    <phoneticPr fontId="5" type="noConversion"/>
  </si>
  <si>
    <t>원주S/S GIS 철거공사</t>
    <phoneticPr fontId="5" type="noConversion"/>
  </si>
  <si>
    <t>11월</t>
    <phoneticPr fontId="5" type="noConversion"/>
  </si>
  <si>
    <t>2020-2021년 변전정비 총액공사</t>
    <phoneticPr fontId="5" type="noConversion"/>
  </si>
  <si>
    <t>동해전력지사</t>
    <phoneticPr fontId="5" type="noConversion"/>
  </si>
  <si>
    <t>2020~2021년 동해전력지사 변전정비 협력회사 총액공사</t>
    <phoneticPr fontId="5" type="noConversion"/>
  </si>
  <si>
    <t>태백전력지사</t>
    <phoneticPr fontId="5" type="noConversion"/>
  </si>
  <si>
    <t>2020~2021년 태백전력지사 변전정비 협력회사 총액공사</t>
    <phoneticPr fontId="5" type="noConversion"/>
  </si>
  <si>
    <t>충북본부</t>
    <phoneticPr fontId="5" type="noConversion"/>
  </si>
  <si>
    <t>충주전력지사</t>
  </si>
  <si>
    <t>19년 충주전력지사 170kV GIS 정밀점검</t>
  </si>
  <si>
    <t>19년 충주전력지사 만승S/S 170kV GIS 대체공사</t>
  </si>
  <si>
    <t>제천전력T/F부</t>
  </si>
  <si>
    <t>2019년 직할 개폐장치 정밀점검 공사</t>
  </si>
  <si>
    <t>청주전력지사</t>
  </si>
  <si>
    <t>154kV 주변압기/OLTC 정밀점검공사</t>
  </si>
  <si>
    <t>19년 충주전력지사 362kV GIS 정밀점검</t>
  </si>
  <si>
    <t>19년 충주전력지사 154kV 변압기 정밀점검</t>
  </si>
  <si>
    <t>170kV GIS 정밀점검공사</t>
  </si>
  <si>
    <t>신제천,단양S/S 154kV Sh.C 대체 공사</t>
  </si>
  <si>
    <t>2020~21년 충북지역본부 직할 변전협력회사 총액공사</t>
  </si>
  <si>
    <t>아산전력지사</t>
  </si>
  <si>
    <t>효성제 GIS 메커니즘 분해점검공사</t>
  </si>
  <si>
    <t>아산전력지사 소방설비 점검용역 및 정비공사</t>
  </si>
  <si>
    <t>구봉지구 택지개발간선설치공사</t>
  </si>
  <si>
    <t>서산전력지사</t>
  </si>
  <si>
    <t>2019년 서산P/O 765kV M.Tr 보통점검공사</t>
  </si>
  <si>
    <t>대전전력지사</t>
  </si>
  <si>
    <t>`19년 대전P/O 154kV M.Tr 정밀점검공사</t>
  </si>
  <si>
    <t xml:space="preserve">`19년 대전P/O 170kV GIS 정밀점검공사 </t>
  </si>
  <si>
    <t>2019년 서산P/O 765kV M.Tr 정밀점검공사</t>
  </si>
  <si>
    <t>2019년 서산P/O 765kV GIS 정밀점검공사</t>
  </si>
  <si>
    <t>2019년 서산P/O 765/345kV GIS 점검공사</t>
  </si>
  <si>
    <t>세종전력지사</t>
  </si>
  <si>
    <t>2019년도 세종P/O 154kV M.Tr 정밀점검공사</t>
  </si>
  <si>
    <t>2019년도 세종P/O 170kV GIS 정밀점검공사</t>
  </si>
  <si>
    <t>관내 M.Tr 정밀점검공사</t>
  </si>
  <si>
    <t>관내 170kV GIS 정밀점검공사</t>
  </si>
  <si>
    <t>변전운영부</t>
  </si>
  <si>
    <t>대천S/S 154kV측 GIS화 공사</t>
  </si>
  <si>
    <t>예산S/S 23kV측 변전설비 정비공사</t>
  </si>
  <si>
    <t>2019년 서산P/O 345kV M.Tr 정밀점검공사</t>
  </si>
  <si>
    <t>2019년 서산P/O 소방설비 점검 및 보수공사</t>
  </si>
  <si>
    <t>월산S/S 25.8kV SEC GIS 이설공사</t>
  </si>
  <si>
    <t>아산S/S 25.8kV GIS 교체공사</t>
  </si>
  <si>
    <t>154kV 두마S/S #1,2M.Tr 교체공사(전문)</t>
  </si>
  <si>
    <t>2019년 서산P/O 154kV M.Tr 정밀점검공사</t>
  </si>
  <si>
    <t>2019년 서산P/O 154kV GIS 정밀점검공사</t>
  </si>
  <si>
    <t>유천S/S 23kV 장기사용 GIS 교체공사(전문)</t>
  </si>
  <si>
    <t>유천S/S 23kV 장기사용 GIS Cable-Plug 교체공사</t>
  </si>
  <si>
    <t>`19년 대전P/O 345kV M.Tr 정밀점검공사</t>
  </si>
  <si>
    <t xml:space="preserve">`19년 대전P/O 362kV GIS 정밀점검공사 </t>
  </si>
  <si>
    <t>'20-'21년 세종전력지사 변전정비회사 총액공사</t>
  </si>
  <si>
    <t>전북본부</t>
    <phoneticPr fontId="5" type="noConversion"/>
  </si>
  <si>
    <t>김제전력지사</t>
    <phoneticPr fontId="5" type="noConversion"/>
  </si>
  <si>
    <t>김제P/O 345kV 주변압기 정밀점검공사</t>
    <phoneticPr fontId="5" type="noConversion"/>
  </si>
  <si>
    <t>김제P/O 154kV GIS 정밀점검공사</t>
    <phoneticPr fontId="5" type="noConversion"/>
  </si>
  <si>
    <t>전북본부</t>
  </si>
  <si>
    <t>군산전력지사</t>
  </si>
  <si>
    <t>군산P/O 170kV 차단기 정밀점검공사</t>
  </si>
  <si>
    <t>정주S/S 옥외철구 철거제각</t>
    <phoneticPr fontId="5" type="noConversion"/>
  </si>
  <si>
    <t>서군산S/S 옥외철구 임시이설</t>
    <phoneticPr fontId="5" type="noConversion"/>
  </si>
  <si>
    <t>군산P/O 154kV 주변압기 정밀점검공사</t>
  </si>
  <si>
    <t>군산P/O 345kV 주변압기 정밀점검공사</t>
  </si>
  <si>
    <t>차단기정밀점검</t>
    <phoneticPr fontId="5" type="noConversion"/>
  </si>
  <si>
    <t>8월</t>
    <phoneticPr fontId="5" type="noConversion"/>
  </si>
  <si>
    <t xml:space="preserve">무주S/S 23kV GIS 대체 </t>
    <phoneticPr fontId="5" type="noConversion"/>
  </si>
  <si>
    <t>무주S/S SA 시스템 구축</t>
    <phoneticPr fontId="5" type="noConversion"/>
  </si>
  <si>
    <t>9월</t>
    <phoneticPr fontId="5" type="noConversion"/>
  </si>
  <si>
    <t>변압기정밀점검</t>
    <phoneticPr fontId="5" type="noConversion"/>
  </si>
  <si>
    <t>광주전남본부</t>
    <phoneticPr fontId="5" type="noConversion"/>
  </si>
  <si>
    <t>광주전력지사</t>
  </si>
  <si>
    <t>신광주S/S 154kV 인출송전선로 재배치 공사</t>
  </si>
  <si>
    <t>목포전력지사</t>
  </si>
  <si>
    <t>운남S/S 장기사용 170kV GIS 대체공사</t>
  </si>
  <si>
    <t>곡성S/S 154kV #1M.Tr 장기사용 변압기 대체</t>
  </si>
  <si>
    <t>345kV 한빛N/P #1S/Y 예방진단시스템 대체</t>
  </si>
  <si>
    <t>농성S/S 170kV  GIS 대체공사</t>
  </si>
  <si>
    <t>비아S/S 170kV  GIS 대체공사</t>
  </si>
  <si>
    <t>비아S/S 25.8kV  GIS 대체공사</t>
  </si>
  <si>
    <t>농성S/S 25.8kV  GIS 대체공사</t>
  </si>
  <si>
    <t>광주전남본부</t>
    <phoneticPr fontId="5" type="noConversion"/>
  </si>
  <si>
    <t>순천전력지사</t>
    <phoneticPr fontId="5" type="noConversion"/>
  </si>
  <si>
    <t>여천S/S 154kV 절환모선 설치공사(일반)</t>
    <phoneticPr fontId="5" type="noConversion"/>
  </si>
  <si>
    <t>19년 154kV GIS 정밀점검 공사</t>
    <phoneticPr fontId="5" type="noConversion"/>
  </si>
  <si>
    <t>강진전력지사</t>
  </si>
  <si>
    <t>2019년도 강진전력지사 M.Tr 정밀점검공사</t>
  </si>
  <si>
    <t>‘19년 광주전력지사 154kV M.Tr 및 OLTC 정밀점검 공사</t>
  </si>
  <si>
    <t>‘19년 광주전력지사 345kV GIS  정밀점검(1대)</t>
  </si>
  <si>
    <t>‘19년 광주전력지사 154kV GIS 정밀점검</t>
  </si>
  <si>
    <t>직할 예방진단 시스템 구축</t>
  </si>
  <si>
    <t>-</t>
    <phoneticPr fontId="5" type="noConversion"/>
  </si>
  <si>
    <t>345kV 변압기 및 OLTC 정밀점검공사</t>
    <phoneticPr fontId="5" type="noConversion"/>
  </si>
  <si>
    <t>목포전력지사</t>
    <phoneticPr fontId="5" type="noConversion"/>
  </si>
  <si>
    <t>2019년도 목포전력지사 170kV GIS 정밀점검</t>
    <phoneticPr fontId="5" type="noConversion"/>
  </si>
  <si>
    <t>여천S/S 154kV 절환모선 설치공사(전문)</t>
    <phoneticPr fontId="5" type="noConversion"/>
  </si>
  <si>
    <t>화재수신반 교체공사</t>
    <phoneticPr fontId="5" type="noConversion"/>
  </si>
  <si>
    <t>15kV 남창S/S 취약설비 GIS화 공사(GIS 설치)</t>
    <phoneticPr fontId="5" type="noConversion"/>
  </si>
  <si>
    <t>15kV 남창S/S 취약설비 GIS화 공사(M.Tr 설치)</t>
  </si>
  <si>
    <t>15kV 남창S/S 취약설비 GIS화 공사(일반공사)</t>
  </si>
  <si>
    <t>15kV 남창S/S 취약설비 GIS화 공사(감리)</t>
  </si>
  <si>
    <t>345kV 신강진S/S 154kV 인출변경공사</t>
  </si>
  <si>
    <t>2019년도 목포전력지사 154kV 주변압기 및 OLTC 정밀점검</t>
    <phoneticPr fontId="5" type="noConversion"/>
  </si>
  <si>
    <t>20~'21년도 #1HVDC 변환설비 위탁정비공사</t>
  </si>
  <si>
    <t>2020~2021 변전정비회사 총액공사</t>
  </si>
  <si>
    <t>경산전력지사</t>
    <phoneticPr fontId="5" type="noConversion"/>
  </si>
  <si>
    <t>'19년 신경산S/S 345kV 주변압기 1차부싱 교체공사</t>
    <phoneticPr fontId="5" type="noConversion"/>
  </si>
  <si>
    <t>달성전력지사</t>
    <phoneticPr fontId="5" type="noConversion"/>
  </si>
  <si>
    <t>대구S/S 362kV Sh.R용 GIS 고장복구 및 성능개선공사</t>
    <phoneticPr fontId="5" type="noConversion"/>
  </si>
  <si>
    <t>'19년 신경산S/S 170kV 장기사용 GIS 대체공사</t>
    <phoneticPr fontId="5" type="noConversion"/>
  </si>
  <si>
    <t>변전운영부</t>
    <phoneticPr fontId="5" type="noConversion"/>
  </si>
  <si>
    <t>신포항S/S 170kV GIS 설치공사</t>
    <phoneticPr fontId="5" type="noConversion"/>
  </si>
  <si>
    <t>안동S/S 방화구획재 설치공사</t>
    <phoneticPr fontId="5" type="noConversion"/>
  </si>
  <si>
    <t>포항전력지사</t>
    <phoneticPr fontId="5" type="noConversion"/>
  </si>
  <si>
    <t>2019년 포항전력지사 170kV GIS 정밀점검공사</t>
    <phoneticPr fontId="5" type="noConversion"/>
  </si>
  <si>
    <t>'19년 경산전력지사 170kV GIS 정밀점검공사</t>
    <phoneticPr fontId="5" type="noConversion"/>
  </si>
  <si>
    <t>달성전력지사 2019년 상반기 주변압기 정밀점검공사</t>
    <phoneticPr fontId="5" type="noConversion"/>
  </si>
  <si>
    <t>달성전력지사 2019년 상반기 GIS 정밀점검공사</t>
    <phoneticPr fontId="5" type="noConversion"/>
  </si>
  <si>
    <t>2019년 직할관내 170kV GIS 정밀점검공사</t>
    <phoneticPr fontId="5" type="noConversion"/>
  </si>
  <si>
    <t>'19년 경산전력지사 170kV 주변압기 정밀점검공사</t>
    <phoneticPr fontId="5" type="noConversion"/>
  </si>
  <si>
    <t>2019년 직할관내 154kV M.Tr 정밀점검공사</t>
    <phoneticPr fontId="5" type="noConversion"/>
  </si>
  <si>
    <t>칠곡전력지사</t>
    <phoneticPr fontId="5" type="noConversion"/>
  </si>
  <si>
    <t>칠곡전력지사 154kV M.Tr 정밀점검공사</t>
    <phoneticPr fontId="5" type="noConversion"/>
  </si>
  <si>
    <t>칠곡전력지사 154kV  차단기 정밀점검공사</t>
    <phoneticPr fontId="5" type="noConversion"/>
  </si>
  <si>
    <t>검단S/S 154kV #4M.Tr 대체공사</t>
    <phoneticPr fontId="5" type="noConversion"/>
  </si>
  <si>
    <t>검단S/S 154kV #4M.Tr 철거공사</t>
    <phoneticPr fontId="5" type="noConversion"/>
  </si>
  <si>
    <t>2020~21년 칠곡전력지사 변전정비회사 총액공사</t>
    <phoneticPr fontId="5" type="noConversion"/>
  </si>
  <si>
    <t>2020~21년 경산전력지사 변전협력회사 총액공사</t>
    <phoneticPr fontId="5" type="noConversion"/>
  </si>
  <si>
    <t>달성전력지사 2019년 하반기 GIS 정밀점검공사</t>
    <phoneticPr fontId="5" type="noConversion"/>
  </si>
  <si>
    <t>20-21년 달성전력지사 변전협력회사 총액공사</t>
  </si>
  <si>
    <t>노후계전기 교체공사</t>
    <phoneticPr fontId="5" type="noConversion"/>
  </si>
  <si>
    <t>20~21년도 직할 변전협력회사 총액공사</t>
    <phoneticPr fontId="5" type="noConversion"/>
  </si>
  <si>
    <t>2020~2021년 포항전력지사 변전협력회사 총액공사</t>
    <phoneticPr fontId="5" type="noConversion"/>
  </si>
  <si>
    <t>서대구S/S 154kV 옥외철구 설비 GIS화 공사</t>
    <phoneticPr fontId="5" type="noConversion"/>
  </si>
  <si>
    <t>구미전력지사</t>
    <phoneticPr fontId="5" type="noConversion"/>
  </si>
  <si>
    <t>2019년 남인동S/S 23kV GIS대체공사(일반도급)</t>
    <phoneticPr fontId="5" type="noConversion"/>
  </si>
  <si>
    <t>2019년 남인동S/S 23kV GIS대체공사(전문)</t>
    <phoneticPr fontId="5" type="noConversion"/>
  </si>
  <si>
    <t>2019년 남인동S/S 23kV GIS대체공사(케이블)</t>
    <phoneticPr fontId="5" type="noConversion"/>
  </si>
  <si>
    <t>영주전력지사</t>
    <phoneticPr fontId="5" type="noConversion"/>
  </si>
  <si>
    <t>2019년 영주전력지사 주변압기 정밀점검공사</t>
    <phoneticPr fontId="5" type="noConversion"/>
  </si>
  <si>
    <t>2019년 영주전력지사 170kV 차단기 정밀점검공사</t>
    <phoneticPr fontId="5" type="noConversion"/>
  </si>
  <si>
    <t>2019년 구미전력지사 170kV GIS 정밀점검</t>
    <phoneticPr fontId="5" type="noConversion"/>
  </si>
  <si>
    <t>직할</t>
    <phoneticPr fontId="5" type="noConversion"/>
  </si>
  <si>
    <t>평해S/S 25.8kV GIS 설치공사</t>
    <phoneticPr fontId="5" type="noConversion"/>
  </si>
  <si>
    <t>2019년 구미전력지사 154kV 변압기 정밀점검</t>
    <phoneticPr fontId="5" type="noConversion"/>
  </si>
  <si>
    <t>7월</t>
    <phoneticPr fontId="5" type="noConversion"/>
  </si>
  <si>
    <t>2019년 경북직할 154kV 변압기 정밀점검</t>
    <phoneticPr fontId="5" type="noConversion"/>
  </si>
  <si>
    <t>신영주S/S 옥외철구설비 현대화공사
(170kV GIS 부지확보 및 기초공사)</t>
    <phoneticPr fontId="5" type="noConversion"/>
  </si>
  <si>
    <t>2018년 신한울S/S 800kV 개폐장치 보통점검공사</t>
    <phoneticPr fontId="5" type="noConversion"/>
  </si>
  <si>
    <t>평해S/S 154kV M.Tr 설치 및 이설공사</t>
    <phoneticPr fontId="5" type="noConversion"/>
  </si>
  <si>
    <t>2020~21년 경북직할 변전정비회사 총액공사</t>
    <phoneticPr fontId="5" type="noConversion"/>
  </si>
  <si>
    <t>경북본부</t>
    <phoneticPr fontId="5" type="noConversion"/>
  </si>
  <si>
    <t>직할</t>
    <phoneticPr fontId="5" type="noConversion"/>
  </si>
  <si>
    <t>7월</t>
    <phoneticPr fontId="5" type="noConversion"/>
  </si>
  <si>
    <t>2019년 경북직할 154kV 변압기 정밀점검</t>
    <phoneticPr fontId="5" type="noConversion"/>
  </si>
  <si>
    <t>변전</t>
    <phoneticPr fontId="5" type="noConversion"/>
  </si>
  <si>
    <t>경쟁</t>
    <phoneticPr fontId="5" type="noConversion"/>
  </si>
  <si>
    <t>신영주S/S 옥외철구설비 현대화공사
(170kV GIS 부지확보 및 기초공사)</t>
    <phoneticPr fontId="5" type="noConversion"/>
  </si>
  <si>
    <t>영주전력지사</t>
    <phoneticPr fontId="5" type="noConversion"/>
  </si>
  <si>
    <t>2018년 신한울S/S 800kV 개폐장치 보통점검공사</t>
    <phoneticPr fontId="5" type="noConversion"/>
  </si>
  <si>
    <t>9월</t>
    <phoneticPr fontId="5" type="noConversion"/>
  </si>
  <si>
    <t>평해S/S 154kV M.Tr 설치 및 이설공사</t>
    <phoneticPr fontId="5" type="noConversion"/>
  </si>
  <si>
    <t>10월</t>
    <phoneticPr fontId="5" type="noConversion"/>
  </si>
  <si>
    <t>2020~21년 경북직할 변전정비회사 총액공사</t>
    <phoneticPr fontId="5" type="noConversion"/>
  </si>
  <si>
    <t>경남본부</t>
    <phoneticPr fontId="5" type="noConversion"/>
  </si>
  <si>
    <t>진주전력지사</t>
    <phoneticPr fontId="5" type="noConversion"/>
  </si>
  <si>
    <t>산청양수 예방진단시스템 업그레이드 공사</t>
    <phoneticPr fontId="5" type="noConversion"/>
  </si>
  <si>
    <t>변전운영부</t>
    <phoneticPr fontId="5" type="noConversion"/>
  </si>
  <si>
    <t>2019년 경남직할 변전소 170kV GIS 정밀점검</t>
    <phoneticPr fontId="5" type="noConversion"/>
  </si>
  <si>
    <t>함안전력지사</t>
    <phoneticPr fontId="5" type="noConversion"/>
  </si>
  <si>
    <t>3월</t>
    <phoneticPr fontId="5" type="noConversion"/>
  </si>
  <si>
    <t>2019년 함안전력 154kV M.Tr 정밀점검공사</t>
    <phoneticPr fontId="5" type="noConversion"/>
  </si>
  <si>
    <t>345kV GIS 정밀점검공사</t>
    <phoneticPr fontId="5" type="noConversion"/>
  </si>
  <si>
    <t>154kV 개폐장치 정밀점검공사</t>
    <phoneticPr fontId="5" type="noConversion"/>
  </si>
  <si>
    <t>토건운영부</t>
    <phoneticPr fontId="5" type="noConversion"/>
  </si>
  <si>
    <t>345kV 신김해변전소 성토사면 S/C 타설공사</t>
    <phoneticPr fontId="5" type="noConversion"/>
  </si>
  <si>
    <t>시설관리</t>
    <phoneticPr fontId="5" type="noConversion"/>
  </si>
  <si>
    <t>통영전력지사</t>
    <phoneticPr fontId="5" type="noConversion"/>
  </si>
  <si>
    <t>4월</t>
    <phoneticPr fontId="5" type="noConversion"/>
  </si>
  <si>
    <t>2019년 상반기 통영전력지사 170kV GIS 정밀점검 공사</t>
    <phoneticPr fontId="5" type="noConversion"/>
  </si>
  <si>
    <t>345kV 주변압기 정밀점검공사</t>
    <phoneticPr fontId="5" type="noConversion"/>
  </si>
  <si>
    <t>5월</t>
    <phoneticPr fontId="5" type="noConversion"/>
  </si>
  <si>
    <t>154kV 주변압기 정밀점검공사</t>
    <phoneticPr fontId="5" type="noConversion"/>
  </si>
  <si>
    <t>신고성S/S 170kV GIS 신규수용공사</t>
    <phoneticPr fontId="5" type="noConversion"/>
  </si>
  <si>
    <t>함양S/S 현대화 사업 170kV GIS 설치공사</t>
    <phoneticPr fontId="5" type="noConversion"/>
  </si>
  <si>
    <t>함양S/S 현대화 사업 25.8kV GIS 설치공사</t>
    <phoneticPr fontId="5" type="noConversion"/>
  </si>
  <si>
    <t>삼정S/S 현대화 사업 170kV GIS 설치공사</t>
    <phoneticPr fontId="5" type="noConversion"/>
  </si>
  <si>
    <t>삼정S/S 현대화 사업 25.8kV GIS 설치공사</t>
    <phoneticPr fontId="5" type="noConversion"/>
  </si>
  <si>
    <t>월림,산청변전소 재포장 공사</t>
    <phoneticPr fontId="5" type="noConversion"/>
  </si>
  <si>
    <t>6월</t>
    <phoneticPr fontId="5" type="noConversion"/>
  </si>
  <si>
    <t>2019년 북경남S/S 800kV GIS 보통점검 공사</t>
    <phoneticPr fontId="5" type="noConversion"/>
  </si>
  <si>
    <t>2019년 북경남S/S 765kV 주변압기 보통점검 공사</t>
    <phoneticPr fontId="5" type="noConversion"/>
  </si>
  <si>
    <t>2019년 칠서S/S 23kV 장기사용 GIS 대체공사</t>
    <phoneticPr fontId="5" type="noConversion"/>
  </si>
  <si>
    <t>2019년 칠서S/S 154kV장기사용 GIS 대체공사</t>
    <phoneticPr fontId="5" type="noConversion"/>
  </si>
  <si>
    <t>2019년 경남직할 변전소 154kV 주변압기 및 OLTC 정밀점검</t>
    <phoneticPr fontId="5" type="noConversion"/>
  </si>
  <si>
    <t>진동S/S 170kV 모선구분차단기 설치공사</t>
    <phoneticPr fontId="5" type="noConversion"/>
  </si>
  <si>
    <t>부산울산본부</t>
    <phoneticPr fontId="5" type="noConversion"/>
  </si>
  <si>
    <t>울산전력지사</t>
  </si>
  <si>
    <t>2019년 170kV 장기사용 GIS 대체공사</t>
  </si>
  <si>
    <t>동부산전력지사</t>
  </si>
  <si>
    <t>효성제23kV GIS 1세대 메커니즘 점검공사</t>
  </si>
  <si>
    <t>부산울산본부</t>
  </si>
  <si>
    <t>북부산전력지사</t>
  </si>
  <si>
    <t>2019년 북부산전력지사 345kV 주변압기 정밀점검</t>
  </si>
  <si>
    <t>2019년 북부산전력지사 154kV 주변압기 정밀점검</t>
  </si>
  <si>
    <t>전력관리처</t>
    <phoneticPr fontId="5" type="noConversion"/>
  </si>
  <si>
    <t>2월</t>
    <phoneticPr fontId="5" type="noConversion"/>
  </si>
  <si>
    <t>직할 관내 170kV GIS 정밀점검</t>
    <phoneticPr fontId="5" type="noConversion"/>
  </si>
  <si>
    <t>삼랑진S/Y 154kV GIS 설치공사</t>
    <phoneticPr fontId="5" type="noConversion"/>
  </si>
  <si>
    <t>양산S/S 전력케이블 설치공사</t>
    <phoneticPr fontId="5" type="noConversion"/>
  </si>
  <si>
    <t>154kV 양산S/S 제각공사</t>
    <phoneticPr fontId="5" type="noConversion"/>
  </si>
  <si>
    <t>2019년 170kV 개폐장치 정밀점검공사</t>
  </si>
  <si>
    <t>서부산전력지사</t>
    <phoneticPr fontId="5" type="noConversion"/>
  </si>
  <si>
    <t>362,170kV GIS 정밀점검 공사</t>
    <phoneticPr fontId="5" type="noConversion"/>
  </si>
  <si>
    <t>154kV M.Tr 정밀점검</t>
    <phoneticPr fontId="5" type="noConversion"/>
  </si>
  <si>
    <t>2019년 북부산전력지사 345kV GIS 정밀점검</t>
  </si>
  <si>
    <t>2019년 북부산전력지사 154kV GIS 정밀점검</t>
  </si>
  <si>
    <t>범천S/S SA운영장치 설치공사</t>
    <phoneticPr fontId="5" type="noConversion"/>
  </si>
  <si>
    <t>신대연E/C 362kV GIS 정밀점검</t>
    <phoneticPr fontId="5" type="noConversion"/>
  </si>
  <si>
    <t>345kV 신양산S/S 현대화 예방진단 설치공사</t>
    <phoneticPr fontId="5" type="noConversion"/>
  </si>
  <si>
    <t>2019년 154kV 주변압기 및 OLTC 정밀점검공사</t>
  </si>
  <si>
    <t>2019년 신고리S/S 765kV GIS 점검공사</t>
  </si>
  <si>
    <t>고리S/S 362kV GIS 정밀점검공사</t>
  </si>
  <si>
    <t>345kV 신양산S/S 현대화 M.Tr 이설공사</t>
    <phoneticPr fontId="5" type="noConversion"/>
  </si>
  <si>
    <t>345kV 신양산S/S 현대화 전력케이블 설치공사</t>
    <phoneticPr fontId="5" type="noConversion"/>
  </si>
  <si>
    <t>명지S/S 154kV 모선구분차단기 설치공사</t>
    <phoneticPr fontId="5" type="noConversion"/>
  </si>
  <si>
    <t>동부산관내 170kV GIS 정밀점검공사</t>
  </si>
  <si>
    <t>345kV 신울산S/S 현대화 일반공사</t>
    <phoneticPr fontId="5" type="noConversion"/>
  </si>
  <si>
    <t>범천S/S 170kV GIS 대체공사</t>
    <phoneticPr fontId="5" type="noConversion"/>
  </si>
  <si>
    <t>직할 관내 장기사용 변압기 대체공사</t>
    <phoneticPr fontId="5" type="noConversion"/>
  </si>
  <si>
    <t>직할 관내 154kV 변압기 정밀점검</t>
    <phoneticPr fontId="5" type="noConversion"/>
  </si>
  <si>
    <t>물금S/S 154kV 모선분리공사</t>
  </si>
  <si>
    <t>모라S/S #4M.Tr 교체공사</t>
  </si>
  <si>
    <t>우동S/S 154kV 변압기 대체공사(전문)</t>
  </si>
  <si>
    <t>북부산S/S 154kV 송전선로 인출변경공사</t>
  </si>
  <si>
    <t>범천S/S 23kV GIS 대체</t>
    <phoneticPr fontId="5" type="noConversion"/>
  </si>
  <si>
    <t>삼랑진S/Y 예방진단 시스템 설치공사</t>
    <phoneticPr fontId="5" type="noConversion"/>
  </si>
  <si>
    <t>동부산관내 154kV 주변압기 정밀점검공사</t>
  </si>
  <si>
    <t>2020~21년 동부산변전협력회사 총액공사</t>
  </si>
  <si>
    <t>12월</t>
    <phoneticPr fontId="5" type="noConversion"/>
  </si>
  <si>
    <t>345kV 신울산S/S 현대화 개폐장치 설치공사</t>
    <phoneticPr fontId="5" type="noConversion"/>
  </si>
  <si>
    <t>제주지역본부</t>
    <phoneticPr fontId="5" type="noConversion"/>
  </si>
  <si>
    <t>송변전부</t>
    <phoneticPr fontId="5" type="noConversion"/>
  </si>
  <si>
    <t>조천S/S 23kV GIS 신규수용공사</t>
  </si>
  <si>
    <t>제주전력지사</t>
    <phoneticPr fontId="5" type="noConversion"/>
  </si>
  <si>
    <t>19년 제주전력지사 170kV GIS 정밀점검공사</t>
    <phoneticPr fontId="5" type="noConversion"/>
  </si>
  <si>
    <t>19년 제주전력지사 154kV 주변압기 정밀점검공사</t>
    <phoneticPr fontId="5" type="noConversion"/>
  </si>
  <si>
    <t>HVDC부</t>
    <phoneticPr fontId="5" type="noConversion"/>
  </si>
  <si>
    <t>신제주, 한라S/S STATCOM 냉각배관 교체 등</t>
    <phoneticPr fontId="5" type="noConversion"/>
  </si>
  <si>
    <t>신제주, 한라S/S STATCOM 보통점검</t>
    <phoneticPr fontId="5" type="noConversion"/>
  </si>
  <si>
    <t>조천S/S #3M.Tr 증설공사(M.Tr설치)</t>
  </si>
  <si>
    <t>조천S/S #3M.Tr 증설공사(GIS설치)</t>
  </si>
  <si>
    <t>조천S/S #3M.Tr 증설공사(일반도급)</t>
  </si>
  <si>
    <t>'19년 관내 노후 보호배전반 교체공사</t>
  </si>
  <si>
    <t>154kV 제주E/C 건설사업(일반도급)</t>
  </si>
  <si>
    <t>한림C/C 170kV 장기사용 GIS 대체공사(전문)</t>
  </si>
  <si>
    <t>한림C/C 170kV 장기사용 GIS 대체공사(일반)</t>
  </si>
  <si>
    <t>표선S/S 23kV SIS 증설공사</t>
  </si>
  <si>
    <t>안덕S/S 23kV GIS 증설공사</t>
  </si>
  <si>
    <t>한림S/S 23kV GIS 신규수용공사</t>
  </si>
  <si>
    <t>한림S/S 23kV GIS 증설공사</t>
  </si>
  <si>
    <t>서제주변환소 C.Tr 정밀점검</t>
    <phoneticPr fontId="5" type="noConversion"/>
  </si>
  <si>
    <t>성산S/S 23kV GIS 증설공사</t>
  </si>
  <si>
    <t>남제주T/P 170kV GIS 증설공사(전문)</t>
  </si>
  <si>
    <t>남제주T/P 170kV GIS 증설공사(일반)</t>
  </si>
  <si>
    <t>표선S/S #3M.Tr 증설공사(M.Tr설치)</t>
  </si>
  <si>
    <t>표선S/S #3M.Tr 증설공사(GIS설치)</t>
  </si>
  <si>
    <t>표선S/S #3M.Tr 증설공사(일반도급)</t>
  </si>
  <si>
    <t>'20-21년 제주전력지사 변전정비회사 총액공사</t>
    <phoneticPr fontId="5" type="noConversion"/>
  </si>
  <si>
    <t>중부건설본부</t>
    <phoneticPr fontId="5" type="noConversion"/>
  </si>
  <si>
    <t>광주전남건설지사</t>
    <phoneticPr fontId="5" type="noConversion"/>
  </si>
  <si>
    <t>154kV 왕곡E/C 건설 M.Tr 설치공사(전문)</t>
    <phoneticPr fontId="5" type="noConversion"/>
  </si>
  <si>
    <t>154kV 왕곡E/C 건설 GIS 설치공사(전문)</t>
    <phoneticPr fontId="5" type="noConversion"/>
  </si>
  <si>
    <t>1월</t>
    <phoneticPr fontId="5" type="noConversion"/>
  </si>
  <si>
    <t>154kV 곡성E/C #4M.Tr 증설공사(도급)</t>
    <phoneticPr fontId="5" type="noConversion"/>
  </si>
  <si>
    <t>154kV 곡성E/C #4M.Tr 설치공사</t>
    <phoneticPr fontId="5" type="noConversion"/>
  </si>
  <si>
    <t>154kV 곡성E/C #4M.Tr용 GIS 설치공사</t>
    <phoneticPr fontId="5" type="noConversion"/>
  </si>
  <si>
    <t>154kV 곡성E/C 23kV 전력케이블 설치공사</t>
    <phoneticPr fontId="5" type="noConversion"/>
  </si>
  <si>
    <t>신강진S/S 345kV #4M.Tr 증설공사(일반)</t>
    <phoneticPr fontId="5" type="noConversion"/>
  </si>
  <si>
    <t>전북건설지사</t>
    <phoneticPr fontId="5" type="noConversion"/>
  </si>
  <si>
    <t>태평,서곡S/S 154kV SW 증설공사(전문)</t>
    <phoneticPr fontId="5" type="noConversion"/>
  </si>
  <si>
    <t>154kV 승주S/S #3M.Tr 증설공사(일반)</t>
    <phoneticPr fontId="5" type="noConversion"/>
  </si>
  <si>
    <t>154kV 승주S/S #3M.Tr용 GIS 설치공사</t>
    <phoneticPr fontId="5" type="noConversion"/>
  </si>
  <si>
    <t>154kV 승주S/S #3M.Tr 설치공사</t>
    <phoneticPr fontId="5" type="noConversion"/>
  </si>
  <si>
    <t>154kV 금천S/S #3M.Tr 증설공사(일반)</t>
    <phoneticPr fontId="5" type="noConversion"/>
  </si>
  <si>
    <t>154kV 금천S/S #3M.Tr용 GIS 설치공사</t>
    <phoneticPr fontId="5" type="noConversion"/>
  </si>
  <si>
    <t>154kV 금천S/S #3M.Tr 설치공사</t>
    <phoneticPr fontId="5" type="noConversion"/>
  </si>
  <si>
    <t>154kV 덕림S/S GIS 설치공사</t>
    <phoneticPr fontId="5" type="noConversion"/>
  </si>
  <si>
    <t>154kV 덕림S/S 설치공사</t>
    <phoneticPr fontId="5" type="noConversion"/>
  </si>
  <si>
    <t>154kV 왕곡E/C 건설 Cable Plug In공사(전문)</t>
    <phoneticPr fontId="5" type="noConversion"/>
  </si>
  <si>
    <t>충북강원건설지사</t>
    <phoneticPr fontId="5" type="noConversion"/>
  </si>
  <si>
    <t>154kV 감곡S/S 감곡전철 신규수용공사(일반)</t>
    <phoneticPr fontId="5" type="noConversion"/>
  </si>
  <si>
    <t>154kV 감곡S/S 감곡전철 GIS 설치공사(전문)</t>
    <phoneticPr fontId="5" type="noConversion"/>
  </si>
  <si>
    <t>154kV 서천E/C 154kV M.Tr 설치공사</t>
    <phoneticPr fontId="5" type="noConversion"/>
  </si>
  <si>
    <t>154kV 서천E/C 23kV 전력케이블 설치공사</t>
    <phoneticPr fontId="5" type="noConversion"/>
  </si>
  <si>
    <t>154kV 둔곡E/C GIS 설치공사</t>
    <phoneticPr fontId="5" type="noConversion"/>
  </si>
  <si>
    <t>154kV 화순변전소 #4M.Tr 설치공사</t>
  </si>
  <si>
    <t>154kV 화순변전소 #4M.Tr용 GIS 설치공사</t>
  </si>
  <si>
    <t>154kV 안면변전소 서산태양광T/L용 SW 증설공사(도급)</t>
  </si>
  <si>
    <t>154kV 안면변전소 서산태양광T/L 용GIS 설치공사</t>
  </si>
  <si>
    <t>154kV 직산E/C GIS 설치공사</t>
    <phoneticPr fontId="5" type="noConversion"/>
  </si>
  <si>
    <t>154kV 낭산S/S 건설공사(일반)</t>
    <phoneticPr fontId="5" type="noConversion"/>
  </si>
  <si>
    <t>154kV 철원S/S 비즌비츠로 신규수용공사(일반)</t>
    <phoneticPr fontId="5" type="noConversion"/>
  </si>
  <si>
    <t>154kV 철원S/S 비즌비츠로 GIS 설치공사(전문)</t>
    <phoneticPr fontId="5" type="noConversion"/>
  </si>
  <si>
    <t>154kV 왕암S/S 봉양전철 신규수용공사(일반)</t>
    <phoneticPr fontId="5" type="noConversion"/>
  </si>
  <si>
    <t>154kV 왕암S/S 봉양전철 GIS 설치공사(전문)</t>
    <phoneticPr fontId="5" type="noConversion"/>
  </si>
  <si>
    <t>154kV 죽림S/S #4M.Tr 설치공사(일반)</t>
    <phoneticPr fontId="5" type="noConversion"/>
  </si>
  <si>
    <t>154kV 죽림S/S #4M.Tr 설치공사(전문)</t>
    <phoneticPr fontId="5" type="noConversion"/>
  </si>
  <si>
    <t>154kV 죽림S/S #4M.Tr용 GIS증설공사(일반)</t>
    <phoneticPr fontId="5" type="noConversion"/>
  </si>
  <si>
    <t>154kV 죽림S/S #4M.Tr용 전력케이블 설치공사(일반)</t>
    <phoneticPr fontId="5" type="noConversion"/>
  </si>
  <si>
    <t>154kV 국사S/S #1M.Tr 설치공사(일반)</t>
    <phoneticPr fontId="5" type="noConversion"/>
  </si>
  <si>
    <t>154kV 국사S/S #1M.Tr 설치공사(전문)</t>
    <phoneticPr fontId="5" type="noConversion"/>
  </si>
  <si>
    <t>154kV 국사S/S #1M.Tr용 GIS증설공사(일반)</t>
    <phoneticPr fontId="5" type="noConversion"/>
  </si>
  <si>
    <t>154kV 국사S/S #1M.Tr용 전력케이블 설치공사(일반)</t>
    <phoneticPr fontId="5" type="noConversion"/>
  </si>
  <si>
    <t xml:space="preserve">신송산E/C 345kV M.Tr 설치공사 </t>
    <phoneticPr fontId="5" type="noConversion"/>
  </si>
  <si>
    <t xml:space="preserve">신송산E/C 154kV M.Tr 설치공사 </t>
    <phoneticPr fontId="5" type="noConversion"/>
  </si>
  <si>
    <t>중부건설본부</t>
    <phoneticPr fontId="5" type="noConversion"/>
  </si>
  <si>
    <t>직할</t>
    <phoneticPr fontId="5" type="noConversion"/>
  </si>
  <si>
    <t xml:space="preserve">신송산E/C 전력케이블 설치공사 </t>
    <phoneticPr fontId="5" type="noConversion"/>
  </si>
  <si>
    <t>154kV 신풍E/C #3M.Tr 증설공사(도급)</t>
    <phoneticPr fontId="5" type="noConversion"/>
  </si>
  <si>
    <t>154kV 신풍E/C #3M.Tr 설치공사</t>
    <phoneticPr fontId="5" type="noConversion"/>
  </si>
  <si>
    <t>154kV 신풍E/C #3M.Tr용 GIS 설치공사</t>
    <phoneticPr fontId="5" type="noConversion"/>
  </si>
  <si>
    <t>154kV 신풍E/C 23kV 전력케이블 설치공사</t>
    <phoneticPr fontId="5" type="noConversion"/>
  </si>
  <si>
    <t>154kV 불당E/C SW증설공사(도급)</t>
    <phoneticPr fontId="5" type="noConversion"/>
  </si>
  <si>
    <t>154kV 가수원변전소 #4M.Tr 증설공사(도급)</t>
  </si>
  <si>
    <t>154kV 가수원변전소 #4M.Tr용 GIS 설치공사</t>
  </si>
  <si>
    <t>신강진S/S 345kV #4M.Tr용 170kV GIS 설치공사(전문)</t>
    <phoneticPr fontId="5" type="noConversion"/>
  </si>
  <si>
    <t>154kV 서세종변전소 #4M.Tr 증설공사(도급)</t>
    <phoneticPr fontId="5" type="noConversion"/>
  </si>
  <si>
    <t>154kV 서세종변전소 #4M.Tr용 GIS 설치공사</t>
    <phoneticPr fontId="5" type="noConversion"/>
  </si>
  <si>
    <t>전북건설지사</t>
    <phoneticPr fontId="5" type="noConversion"/>
  </si>
  <si>
    <t>진안S/S 154kV #4M.Tr 증설공사(일반)</t>
    <phoneticPr fontId="5" type="noConversion"/>
  </si>
  <si>
    <t>진안S/S 154kV #4M.Tr 증설공사(전문)</t>
    <phoneticPr fontId="5" type="noConversion"/>
  </si>
  <si>
    <t>진안S/S 154kV #4M.Tr용 개폐장치 설치공사(전문)</t>
    <phoneticPr fontId="5" type="noConversion"/>
  </si>
  <si>
    <t>진안S/S 154kV #4M.Tr용 2차 전력케이블 설치공사(전문)</t>
    <phoneticPr fontId="5" type="noConversion"/>
  </si>
  <si>
    <t>154kV 탄소S/S 개폐장치 설치공사(전문)</t>
    <phoneticPr fontId="5" type="noConversion"/>
  </si>
  <si>
    <t>154kV 불당E/C GIS 설치공사</t>
    <phoneticPr fontId="5" type="noConversion"/>
  </si>
  <si>
    <t>154kV 둔곡E/C M.Tr 설치공사</t>
    <phoneticPr fontId="5" type="noConversion"/>
  </si>
  <si>
    <t>154kV 가수원변전소 #4M.Tr 설치공사</t>
  </si>
  <si>
    <t>154kV 직산E/C M.Tr 설치공사</t>
    <phoneticPr fontId="5" type="noConversion"/>
  </si>
  <si>
    <t>154kV 서세종변전소 #4M.Tr 설치공사</t>
    <phoneticPr fontId="5" type="noConversion"/>
  </si>
  <si>
    <t>154kV 탄소S/S M.Tr 설치공사(전문)</t>
    <phoneticPr fontId="5" type="noConversion"/>
  </si>
  <si>
    <t>신남원S/S 154kV #63D.Tr 증설공사(일반)</t>
    <phoneticPr fontId="5" type="noConversion"/>
  </si>
  <si>
    <t>정공S/S 154kV #5M.Tr 증설공사(일반)</t>
    <phoneticPr fontId="5" type="noConversion"/>
  </si>
  <si>
    <t>광주전남건설지사</t>
    <phoneticPr fontId="5" type="noConversion"/>
  </si>
  <si>
    <t>154kV 영암개폐소 건설공사(일반)</t>
    <phoneticPr fontId="5" type="noConversion"/>
  </si>
  <si>
    <t>154kV 영암개폐소 GIS 설치공사(일반)</t>
    <phoneticPr fontId="5" type="noConversion"/>
  </si>
  <si>
    <t>충북강원건설지사</t>
    <phoneticPr fontId="5" type="noConversion"/>
  </si>
  <si>
    <t>154kV 간성S/S #4M.Tr 설치공사(일반)</t>
    <phoneticPr fontId="5" type="noConversion"/>
  </si>
  <si>
    <t>154kV 간성S/S #4M.Tr 설치공사(전문)</t>
    <phoneticPr fontId="5" type="noConversion"/>
  </si>
  <si>
    <t>154kV 간성S/S #4M.Tr용 GIS증설공사(일반)</t>
    <phoneticPr fontId="5" type="noConversion"/>
  </si>
  <si>
    <t>154kV 간성S/S #4M.Tr용 전력케이블 설치공사(일반)</t>
    <phoneticPr fontId="5" type="noConversion"/>
  </si>
  <si>
    <t>옥천S/S 23kV Sh.C 설치공사(일반)</t>
    <phoneticPr fontId="5" type="noConversion"/>
  </si>
  <si>
    <t>옥천S/S 23kV Sh.C용 GIS 설치공사(전문)</t>
    <phoneticPr fontId="5" type="noConversion"/>
  </si>
  <si>
    <t>평창S/S 154kV Sh.R 설치공사(일반)</t>
    <phoneticPr fontId="5" type="noConversion"/>
  </si>
  <si>
    <t>평창S/S 154kV Sh.R용 GIS 설치공사(전문)</t>
    <phoneticPr fontId="5" type="noConversion"/>
  </si>
  <si>
    <t>신남원S/S 154kV #63D.Tr 증설공사(전문)</t>
    <phoneticPr fontId="5" type="noConversion"/>
  </si>
  <si>
    <t>신남원S/S 154kV #63D.Tr용 개폐장치 증설공사(전문)</t>
    <phoneticPr fontId="5" type="noConversion"/>
  </si>
  <si>
    <t>신남원S/S #63D.Tr용 1차 전력케이블 설치공사(전문)</t>
    <phoneticPr fontId="5" type="noConversion"/>
  </si>
  <si>
    <t>신남원S/S #63D.Tr용 2차 전력케이블 설치공사(전문)</t>
  </si>
  <si>
    <t>정공S/S 154kV #5M.Tr 증설공사(전문)</t>
    <phoneticPr fontId="5" type="noConversion"/>
  </si>
  <si>
    <t>정공S/S 154kV #5M.Tr용 개폐장치 설치공사(전문)</t>
    <phoneticPr fontId="5" type="noConversion"/>
  </si>
  <si>
    <t>정공S/S 154kV #5M.Tr용 전력케이블 설치공사(전문)</t>
    <phoneticPr fontId="5" type="noConversion"/>
  </si>
  <si>
    <t>154kV 둔곡E/C 전력케이블 설치공사</t>
    <phoneticPr fontId="5" type="noConversion"/>
  </si>
  <si>
    <t>154kV 직산E/C 전력케이블 설치공사</t>
    <phoneticPr fontId="5" type="noConversion"/>
  </si>
  <si>
    <t>154kV 순창S/S 건설공사(일반)</t>
    <phoneticPr fontId="5" type="noConversion"/>
  </si>
  <si>
    <t>70kV 안좌G/S M.Tr 설치공사(전문)</t>
    <phoneticPr fontId="5" type="noConversion"/>
  </si>
  <si>
    <t>70kV 안좌G/S GIS 설치공사(전문)</t>
    <phoneticPr fontId="5" type="noConversion"/>
  </si>
  <si>
    <t>70kV 안좌G/S 건설공사(일반)</t>
    <phoneticPr fontId="5" type="noConversion"/>
  </si>
  <si>
    <t>154kV 왕곡E/C 건설 방화구획재 설치공사</t>
    <phoneticPr fontId="5" type="noConversion"/>
  </si>
  <si>
    <t>154kV 운남S/S #4M.Tr 설치공사(전문)</t>
    <phoneticPr fontId="5" type="noConversion"/>
  </si>
  <si>
    <t>154kV 운남S/S #4M.Tr 건설공사(일반)</t>
    <phoneticPr fontId="5" type="noConversion"/>
  </si>
  <si>
    <t>154kV 송정S/S #3M.Tr 설치공사(전문)</t>
    <phoneticPr fontId="5" type="noConversion"/>
  </si>
  <si>
    <t>154kV 송정S/S #3M.Tr용 GIS설치공사(전문)</t>
    <phoneticPr fontId="5" type="noConversion"/>
  </si>
  <si>
    <t>154kV 송정S/S #3M.Tr 증설공사(일반)</t>
    <phoneticPr fontId="5" type="noConversion"/>
  </si>
  <si>
    <t>154kV 송정S/S #3M.Tr Cable Plug In공사(전문)</t>
    <phoneticPr fontId="5" type="noConversion"/>
  </si>
  <si>
    <t>154kV 서홍천S/S #2M.Tr 설치공사(일반)</t>
    <phoneticPr fontId="5" type="noConversion"/>
  </si>
  <si>
    <t>154kV 서홍천S/S #2M.Tr 설치공사(전문)</t>
    <phoneticPr fontId="5" type="noConversion"/>
  </si>
  <si>
    <t>154kV 서홍천S/S #2M.Tr용 GIS증설공사(일반)</t>
    <phoneticPr fontId="5" type="noConversion"/>
  </si>
  <si>
    <t>154kV 서홍천S/S #2M.Tr용 전력케이블 설치공사(일반)</t>
    <phoneticPr fontId="5" type="noConversion"/>
  </si>
  <si>
    <t>154kV 부여E/C #4M.Tr 증설공사(도급)</t>
    <phoneticPr fontId="5" type="noConversion"/>
  </si>
  <si>
    <t>154kV 부여E/C #4M.Tr 설치공사</t>
    <phoneticPr fontId="5" type="noConversion"/>
  </si>
  <si>
    <t>154kV 부여E/C #4M.Tr용 GIS 설치공사</t>
    <phoneticPr fontId="5" type="noConversion"/>
  </si>
  <si>
    <t>154kV 부여E/C 23kV 전력케이블 설치공사</t>
    <phoneticPr fontId="5" type="noConversion"/>
  </si>
  <si>
    <t>154kV 보성S/S #4M.Tr 증설공사(일반)</t>
    <phoneticPr fontId="5" type="noConversion"/>
  </si>
  <si>
    <t>154kV 보성S/S #4M.Tr용 GIS 설치공사</t>
    <phoneticPr fontId="5" type="noConversion"/>
  </si>
  <si>
    <t>중부건설본부</t>
    <phoneticPr fontId="5" type="noConversion"/>
  </si>
  <si>
    <t>광주전남건설지사</t>
    <phoneticPr fontId="5" type="noConversion"/>
  </si>
  <si>
    <t>154kV 보성S/S #4M.Tr 설치공사</t>
    <phoneticPr fontId="5" type="noConversion"/>
  </si>
  <si>
    <t>154kV 보성S/S #4M.Tr 전력케이블 포설공사</t>
    <phoneticPr fontId="5" type="noConversion"/>
  </si>
  <si>
    <t>154kV 승주S/S #3M.Tr 전력케이블 포설공사</t>
    <phoneticPr fontId="5" type="noConversion"/>
  </si>
  <si>
    <t>154kV 금천S/S #3M.Tr 전력케이블 포설공사</t>
    <phoneticPr fontId="5" type="noConversion"/>
  </si>
  <si>
    <t>154kV 덕림S/S 전력케이블 포설공사</t>
    <phoneticPr fontId="5" type="noConversion"/>
  </si>
  <si>
    <t>70kV 안좌G/S Cable Plug In공사(전문)</t>
    <phoneticPr fontId="5" type="noConversion"/>
  </si>
  <si>
    <t>70kV 안좌 자은주민 고객S/S 개폐장치 설치공사(전문)</t>
    <phoneticPr fontId="5" type="noConversion"/>
  </si>
  <si>
    <t>70kV 안좌 자은주민 고객S/S 개폐장치 설치공사(일반)</t>
    <phoneticPr fontId="5" type="noConversion"/>
  </si>
  <si>
    <t>154kV 안좌S/S 자은주민바람T/L 신규수용공사</t>
    <phoneticPr fontId="5" type="noConversion"/>
  </si>
  <si>
    <t>154kV 운남S/S 자은주민바람T/L용 GIS 설치공사(전문)</t>
    <phoneticPr fontId="5" type="noConversion"/>
  </si>
  <si>
    <t>직할</t>
    <phoneticPr fontId="5" type="noConversion"/>
  </si>
  <si>
    <t>154kV 안면변전소 #3M.Tr용 증설공사(도급)</t>
  </si>
  <si>
    <t>154kV 왕곡E/C 실증시험장 GIS 설치공사(전문)</t>
    <phoneticPr fontId="5" type="noConversion"/>
  </si>
  <si>
    <t>154kV 안면변전소 #3M.Tr용 GIS 설치공사</t>
  </si>
  <si>
    <t>154kV 안면변전소 #3M.Tr 설치공사</t>
  </si>
  <si>
    <t>154kV 안면변전소 #4M.Tr용 증설공사(도급)</t>
  </si>
  <si>
    <t>154kV 둔곡E/C 방화구획재 설치공사</t>
    <phoneticPr fontId="5" type="noConversion"/>
  </si>
  <si>
    <t>154kV 안면변전소 #4M.Tr용 GIS 설치공사</t>
  </si>
  <si>
    <t>154kV 안면변전소 #4M.Tr 설치공사</t>
  </si>
  <si>
    <t>154kV 직산E/C 방화구획재 설치공사</t>
    <phoneticPr fontId="5" type="noConversion"/>
  </si>
  <si>
    <t>전북건설지사</t>
    <phoneticPr fontId="5" type="noConversion"/>
  </si>
  <si>
    <t>154kV 왕궁S/S 건설공사(일반)</t>
    <phoneticPr fontId="5" type="noConversion"/>
  </si>
  <si>
    <t>345kV 신송산S/S 조경공사</t>
    <phoneticPr fontId="5" type="noConversion"/>
  </si>
  <si>
    <t>경인건설본부</t>
    <phoneticPr fontId="5" type="noConversion"/>
  </si>
  <si>
    <t>154kV 지제S/S SW 증설공사</t>
    <phoneticPr fontId="5" type="noConversion"/>
  </si>
  <si>
    <t>154kV 지제S/S GIS 설치공사</t>
    <phoneticPr fontId="5" type="noConversion"/>
  </si>
  <si>
    <t>154kV 덕소S/S M.Tr 설치공사</t>
    <phoneticPr fontId="5" type="noConversion"/>
  </si>
  <si>
    <t>고덕S/S STATCOM 건설공사</t>
  </si>
  <si>
    <t>신용인S/S 362kV GIS 설치공사</t>
    <phoneticPr fontId="5" type="noConversion"/>
  </si>
  <si>
    <t>신용인S/S 345kV M.Tr 설치공사</t>
  </si>
  <si>
    <t>신용인S/S 154kV GIS 설치공사</t>
  </si>
  <si>
    <t>154kV 마북-이의SW 증설용 GIS 설치공사</t>
  </si>
  <si>
    <t>154kV 마북-이의SW 증설공사</t>
  </si>
  <si>
    <t>154kV 청북S/S #5M.Tr 증설공사</t>
  </si>
  <si>
    <t>154kV 청북S/S #5M.Tr용 GIS 설치공사</t>
  </si>
  <si>
    <t>154kV 청북S/S #5M.Tr 설치공사</t>
  </si>
  <si>
    <t>154kV 청북S/S #5M.Tr 전력케이블 설치공사</t>
  </si>
  <si>
    <t>154kV 의왕S/S 금정전철#1TL SW 증설공사</t>
  </si>
  <si>
    <t>154kV 의왕S/S SW 증설용 GIS 설치공사</t>
  </si>
  <si>
    <t>154kV 동백S/S #4M.Tr 증설공사</t>
  </si>
  <si>
    <t>154kV 동백S/S #4M.Tr용 GIS 설치공사</t>
  </si>
  <si>
    <t>154kV 동백S/S #4M.Tr 설치공사</t>
  </si>
  <si>
    <t>154kV 동백S/S #4M.Tr 전력케이블 설치공사</t>
  </si>
  <si>
    <t>154kV 기흥S/S #3M.Tr 증설공사</t>
  </si>
  <si>
    <t>154kV 기흥S/S #3M.Tr용 GIS 설치공사</t>
  </si>
  <si>
    <t>154kV 기흥S/S #3M.Tr 설치공사</t>
  </si>
  <si>
    <t>154kV 기흥S/S #3M.Tr 전력케이블 설치공사</t>
  </si>
  <si>
    <t>154kV 서안양S/S #4M.Tr 증설공사</t>
  </si>
  <si>
    <t>154kV 서안양S/S #4M.Tr용 GIS 설치공사</t>
  </si>
  <si>
    <t>154kV 서안양S/S #4M.Tr 설치공사</t>
  </si>
  <si>
    <t>154kV 서안양S/S #4M.Tr 전력케이블 설치공사</t>
  </si>
  <si>
    <t>154kV 덕소S/S 전력케이블 설치공사</t>
    <phoneticPr fontId="5" type="noConversion"/>
  </si>
  <si>
    <t>남서울건설지사</t>
    <phoneticPr fontId="5" type="noConversion"/>
  </si>
  <si>
    <t>154kV 고강화곡S/W 증설공사</t>
    <phoneticPr fontId="5" type="noConversion"/>
  </si>
  <si>
    <t>154kV 노들#3 M.Tr 증설공사</t>
    <phoneticPr fontId="5" type="noConversion"/>
  </si>
  <si>
    <t>154kV 성동-왕십리 SW 증설공사</t>
    <phoneticPr fontId="5" type="noConversion"/>
  </si>
  <si>
    <t>154kV 성동-왕십리 GIS 설치공사</t>
    <phoneticPr fontId="5" type="noConversion"/>
  </si>
  <si>
    <t>154kV 세종로-운니 SW 증설공사</t>
    <phoneticPr fontId="5" type="noConversion"/>
  </si>
  <si>
    <t>154kV 세종로-운니 GIS 설치공사</t>
    <phoneticPr fontId="5" type="noConversion"/>
  </si>
  <si>
    <t>154kV 대림구공 S/W 증설공사</t>
    <phoneticPr fontId="5" type="noConversion"/>
  </si>
  <si>
    <t>154kV 신김포#63 M.Tr 증설공사</t>
    <phoneticPr fontId="5" type="noConversion"/>
  </si>
  <si>
    <t>154kV 봉담S/S 방화구획재 설치</t>
  </si>
  <si>
    <t>154kV 중원S/S #4M.Tr 증설공사</t>
  </si>
  <si>
    <t>154kV 중원S/S #4M.Tr용 GIS 설치공사</t>
  </si>
  <si>
    <t>154kV 중원S/S #4M.Tr 설치공사</t>
  </si>
  <si>
    <t>154kV 중원S/S #4M.Tr 전력케이블 설치공사</t>
  </si>
  <si>
    <t>154kV 정자S/S #4M.Tr 증설공사</t>
  </si>
  <si>
    <t>154kV 정자S/S #4M.Tr용 GIS 설치공사</t>
  </si>
  <si>
    <t>154kV 정자S/S #4M.Tr 설치공사</t>
  </si>
  <si>
    <t>154kV 정자S/S #4M.Tr 전력케이블 설치공사</t>
  </si>
  <si>
    <t>154kV 죽전S/S #4M.Tr 증설공사</t>
  </si>
  <si>
    <t>154kV 죽전S/S #4M.Tr용 GIS 설치공사</t>
  </si>
  <si>
    <t>154kV 죽전S/S #4M.Tr 설치공사</t>
  </si>
  <si>
    <t>154kV 죽전S/S #4M.Tr 전력케이블 설치공사</t>
  </si>
  <si>
    <t>154kV 이의S/S #4M.Tr 증설공사</t>
  </si>
  <si>
    <t>154kV 이의S/S #4M.Tr용 GIS 설치공사</t>
  </si>
  <si>
    <t>154kV 이의S/S #4M.Tr 설치공사</t>
  </si>
  <si>
    <t>154kV 이의S/S #4M.Tr 전력케이블 설치공사</t>
  </si>
  <si>
    <t>154kV 고덕-프렉스T/L SW 증설공사</t>
  </si>
  <si>
    <t>154kV 고덕-프렉스 SW 증설용 GIS 설치공사</t>
  </si>
  <si>
    <t>154kV 서판교-수자원#2T/L SW 증설공사</t>
  </si>
  <si>
    <t>154kV 서판교-수자원#2T/L SW 증설용 GIS 설치공사</t>
  </si>
  <si>
    <t>경인건설본부</t>
    <phoneticPr fontId="5" type="noConversion"/>
  </si>
  <si>
    <t>남서울건설지사</t>
    <phoneticPr fontId="5" type="noConversion"/>
  </si>
  <si>
    <t>154kV 만수S/W 증설공사</t>
    <phoneticPr fontId="5" type="noConversion"/>
  </si>
  <si>
    <t>신수원S/S 362kV GIS 용량부족대체 전력케이블 설치공사</t>
  </si>
  <si>
    <t>345kV 서서울2S/S 154kV Sh.C용 GIS 설치공사</t>
    <phoneticPr fontId="5" type="noConversion"/>
  </si>
  <si>
    <t>345kV 서서울S/S 362kV GIS 개조공사</t>
    <phoneticPr fontId="5" type="noConversion"/>
  </si>
  <si>
    <t>345kV 서서울2S/S 154kV #1,2,3,4Sh.C 증설공사</t>
    <phoneticPr fontId="5" type="noConversion"/>
  </si>
  <si>
    <t>345kV 서서울2S/S 154kV Sh.C용 전력케이블 설치공사</t>
    <phoneticPr fontId="5" type="noConversion"/>
  </si>
  <si>
    <t>345kV 서서울S/S 345kV 전력케이블 설치공사</t>
    <phoneticPr fontId="5" type="noConversion"/>
  </si>
  <si>
    <t>154kV 북안산E/C 건설공사</t>
    <phoneticPr fontId="5" type="noConversion"/>
  </si>
  <si>
    <t>직할</t>
    <phoneticPr fontId="5" type="noConversion"/>
  </si>
  <si>
    <t>345kV 신시화S/S 건설공사</t>
    <phoneticPr fontId="5" type="noConversion"/>
  </si>
  <si>
    <t>154kV 마포-용산 SW 증설공사</t>
    <phoneticPr fontId="5" type="noConversion"/>
  </si>
  <si>
    <t>154kV 마포-용산 GIS 설치공사</t>
    <phoneticPr fontId="5" type="noConversion"/>
  </si>
  <si>
    <t>345kV 신광명S/S S/W 증설공사</t>
    <phoneticPr fontId="5" type="noConversion"/>
  </si>
  <si>
    <t>고덕S/S 362kV GIS 설치공사</t>
  </si>
  <si>
    <t>고덕S/S 전력케이블 설치공사</t>
  </si>
  <si>
    <t>고덕S/S 25.8kV GIS 설치공사</t>
  </si>
  <si>
    <t>154kV 논일#3 M.Tr 증설공사</t>
    <phoneticPr fontId="5" type="noConversion"/>
  </si>
  <si>
    <t>154kV 동탄S/S #1M.Tr 증설공사</t>
  </si>
  <si>
    <t>154kV 동탄S/S #1M.Tr용 GIS 설치공사</t>
  </si>
  <si>
    <t>154kV 동탄S/S #1M.Tr 설치공사</t>
  </si>
  <si>
    <t>154kV 동탄S/S #1M.Tr 전력케이블 설치공사</t>
  </si>
  <si>
    <t>154kV 모현S/S #3M.Tr 증설공사</t>
  </si>
  <si>
    <t>154kV 모현S/S #3M.Tr용 GIS 설치공사</t>
  </si>
  <si>
    <t>154kV 모현S/S #3M.Tr 설치공사</t>
  </si>
  <si>
    <t>154kV 모현S/S #3M.Tr 전력케이블 설치공사</t>
  </si>
  <si>
    <t>154kV 내촌S/S #4M.Tr 증설공사</t>
    <phoneticPr fontId="5" type="noConversion"/>
  </si>
  <si>
    <t>154kV 내촌S/S #4M.Tr용 GIS 설치공사</t>
    <phoneticPr fontId="5" type="noConversion"/>
  </si>
  <si>
    <t>154kV 내촌S/S #4M.Tr 설치공사</t>
    <phoneticPr fontId="5" type="noConversion"/>
  </si>
  <si>
    <t>154kV 선유S/S #3M.Tr 증설공사</t>
    <phoneticPr fontId="5" type="noConversion"/>
  </si>
  <si>
    <t>154kV 선유S/S #3M.Tr용 GIS 설치공사</t>
    <phoneticPr fontId="5" type="noConversion"/>
  </si>
  <si>
    <t>154kV 선유S/S #3M.Tr 설치공사</t>
    <phoneticPr fontId="5" type="noConversion"/>
  </si>
  <si>
    <t>154kV 성수S/S #3M.Tr 증설공사</t>
    <phoneticPr fontId="5" type="noConversion"/>
  </si>
  <si>
    <t>154kV 성수S/S #3M.Tr용 GIS 설치공사</t>
    <phoneticPr fontId="5" type="noConversion"/>
  </si>
  <si>
    <t>154kV 성수S/S #3M.Tr 설치공사</t>
    <phoneticPr fontId="5" type="noConversion"/>
  </si>
  <si>
    <t>154kV 장암S/S 옥내화 건설공사</t>
    <phoneticPr fontId="5" type="noConversion"/>
  </si>
  <si>
    <t>154kV 현저S/S 건설공사</t>
    <phoneticPr fontId="5" type="noConversion"/>
  </si>
  <si>
    <t>154kV 수유S/S 건설공사</t>
    <phoneticPr fontId="5" type="noConversion"/>
  </si>
  <si>
    <t>154kV 동평택S/S GIS 설치공사</t>
    <phoneticPr fontId="5" type="noConversion"/>
  </si>
  <si>
    <t>154kV 동평택S/S M.Tr 설치공사</t>
    <phoneticPr fontId="5" type="noConversion"/>
  </si>
  <si>
    <t>345kV 영등포#4 M.Tr 증설공사</t>
    <phoneticPr fontId="5" type="noConversion"/>
  </si>
  <si>
    <t>154kV 북안산S/S GIS 설치공사</t>
  </si>
  <si>
    <t>10월</t>
    <phoneticPr fontId="5" type="noConversion"/>
  </si>
  <si>
    <t>345kV 미금S/S 용량대체공사</t>
    <phoneticPr fontId="5" type="noConversion"/>
  </si>
  <si>
    <t>345kV 미금S/S GIS 대체</t>
    <phoneticPr fontId="5" type="noConversion"/>
  </si>
  <si>
    <t>345kV 신부평#2S/S #61,62 D.Tr 증설공사</t>
    <phoneticPr fontId="5" type="noConversion"/>
  </si>
  <si>
    <t>남부건설본부</t>
    <phoneticPr fontId="5" type="noConversion"/>
  </si>
  <si>
    <t>직할 변전</t>
    <phoneticPr fontId="5" type="noConversion"/>
  </si>
  <si>
    <t>154kV 시랑E/C 건설공사(M.TR설치)</t>
  </si>
  <si>
    <t>154kV 시랑E/C 건설공사(전력케이블설치)</t>
  </si>
  <si>
    <t>19년 ~ '20년 남부건설본부 방화구획재 총액공사</t>
  </si>
  <si>
    <t>154kV 두왕E/C 건설공사(방화구획재 설치)</t>
  </si>
  <si>
    <t>154kV 두왕E/C 건설공사(전력케이블설치)</t>
  </si>
  <si>
    <t>대구경북건설지사</t>
    <phoneticPr fontId="5" type="noConversion"/>
  </si>
  <si>
    <t>154kV 서구지E/C 건설공사(전력케이블 설치)</t>
    <phoneticPr fontId="5" type="noConversion"/>
  </si>
  <si>
    <t>154kV 서구지E/C 건설공사(방화구획재 설치)</t>
    <phoneticPr fontId="5" type="noConversion"/>
  </si>
  <si>
    <t>남부건설본부</t>
    <phoneticPr fontId="5" type="noConversion"/>
  </si>
  <si>
    <t>대구경북건설지사</t>
    <phoneticPr fontId="5" type="noConversion"/>
  </si>
  <si>
    <t>154kV 점촌S/S #4M.Tr 증설공사(일반도급)</t>
    <phoneticPr fontId="5" type="noConversion"/>
  </si>
  <si>
    <t>154kV 풍산S/S #3M.Tr 증설공사(일반도급)</t>
    <phoneticPr fontId="5" type="noConversion"/>
  </si>
  <si>
    <t>154kV 흥해S/S #3M.Tr 증설공사(일반도급)</t>
    <phoneticPr fontId="5" type="noConversion"/>
  </si>
  <si>
    <t>154kV 신서E/C 건설공사(개폐장치 설치)</t>
    <phoneticPr fontId="5" type="noConversion"/>
  </si>
  <si>
    <t>154kV 시지E/C 건설공사(개폐장치 설치)</t>
    <phoneticPr fontId="5" type="noConversion"/>
  </si>
  <si>
    <t>직할 변전</t>
    <phoneticPr fontId="5" type="noConversion"/>
  </si>
  <si>
    <t>154kV 시랑E/C 건설공사(방화구획재 설치)</t>
  </si>
  <si>
    <t>345kV 남울산E/C 건설공사(일반도급)</t>
  </si>
  <si>
    <t>154kV 순아E/C 건설공사(일반도급)</t>
  </si>
  <si>
    <t>154kV 순아E/C 건설공사(GIS 설치)</t>
  </si>
  <si>
    <t>154kV 순아E/C 건설공사(전력케이블 설치)</t>
  </si>
  <si>
    <t>154kV 순아E/C 건설공사(방화구획재 설치)</t>
  </si>
  <si>
    <t>직할 건설</t>
    <phoneticPr fontId="5" type="noConversion"/>
  </si>
  <si>
    <t>154kV 진례E/C 토건공사</t>
    <phoneticPr fontId="5" type="noConversion"/>
  </si>
  <si>
    <t>154kV 점촌S/S #4M.Tr 증설공사(GIS 설치)</t>
    <phoneticPr fontId="5" type="noConversion"/>
  </si>
  <si>
    <t>154kV 점촌S/S #4M.Tr 증설공사(M.Tr 설치)</t>
    <phoneticPr fontId="5" type="noConversion"/>
  </si>
  <si>
    <t>154kV 풍산S/S #3M.Tr 증설공사(GIS 설치)</t>
    <phoneticPr fontId="5" type="noConversion"/>
  </si>
  <si>
    <t>154kV 풍산S/S #3M.Tr 증설공사(M.Tr 설치)</t>
    <phoneticPr fontId="5" type="noConversion"/>
  </si>
  <si>
    <t>154kV 흥해S/S #3M.Tr 증설공사(GIS 설치)</t>
    <phoneticPr fontId="5" type="noConversion"/>
  </si>
  <si>
    <t>154kV 흥해S/S #3M.Tr 증설공사(M.Tr 설치)</t>
    <phoneticPr fontId="5" type="noConversion"/>
  </si>
  <si>
    <t>154kV 청통S/S 영천복선전철T/L 신규수용공사(일반도급)</t>
    <phoneticPr fontId="5" type="noConversion"/>
  </si>
  <si>
    <t>345kV 남울산E/C 건설공사(345kV GIS 설치)</t>
  </si>
  <si>
    <t>345kV 남울산E/C 건설공사(154kV GIS 설치)</t>
  </si>
  <si>
    <t>154kV 산청S/S #2M.Tr 용량변경공사(변압기)</t>
  </si>
  <si>
    <t>154kV 산청S/S #4M.Tr 증설공사(일반도급)</t>
  </si>
  <si>
    <t>154kV 신온산-당월SW 증설공사(일반도급)</t>
  </si>
  <si>
    <t>154kV 신온산-당월SW 증설공사(GIS 설치)</t>
  </si>
  <si>
    <t>154kV 산청E/C 증축공사</t>
    <phoneticPr fontId="5" type="noConversion"/>
  </si>
  <si>
    <t>154kV 대저E/C 토건공사</t>
    <phoneticPr fontId="5" type="noConversion"/>
  </si>
  <si>
    <t>154kV 점촌S/S #4M.Tr 증설공사(전력케이블)</t>
    <phoneticPr fontId="5" type="noConversion"/>
  </si>
  <si>
    <t>154kV 풍산S/S #3M.Tr 증설공사(전력케이블)</t>
    <phoneticPr fontId="5" type="noConversion"/>
  </si>
  <si>
    <t>154kV 흥해S/S #3M.Tr 증설공사(전력케이블)</t>
    <phoneticPr fontId="5" type="noConversion"/>
  </si>
  <si>
    <t>154kV 청통S/S 영천복선전철T/L 신규수용공사(GIS 설치)</t>
    <phoneticPr fontId="5" type="noConversion"/>
  </si>
  <si>
    <t>154kV 산청S/S #2M.Tr 용량변경공사(일반도급)</t>
  </si>
  <si>
    <t>154kV 산청S/S #4M.Tr 증설공사(개폐장치설치)</t>
  </si>
  <si>
    <t>154kV 갈사E/C 토건공사</t>
    <phoneticPr fontId="5" type="noConversion"/>
  </si>
  <si>
    <t>154kV 신서E/C 건설공사(전력케이블 설치)</t>
    <phoneticPr fontId="5" type="noConversion"/>
  </si>
  <si>
    <t>154kV 시지E/C 건설공사(전력케이블 설치)</t>
    <phoneticPr fontId="5" type="noConversion"/>
  </si>
  <si>
    <t>765kV 신고리E/C 증축공사</t>
    <phoneticPr fontId="5" type="noConversion"/>
  </si>
  <si>
    <t>345kV 신울산E/C 증축공사</t>
    <phoneticPr fontId="5" type="noConversion"/>
  </si>
  <si>
    <t>154kV 신서E/C 건설공사(방화구획재 설치)</t>
    <phoneticPr fontId="5" type="noConversion"/>
  </si>
  <si>
    <t>154kV 시지E/C 건설공사(방화구획재 설치)</t>
    <phoneticPr fontId="5" type="noConversion"/>
  </si>
  <si>
    <t>154kV 성암개폐소 SW 증설공사(일반도급)</t>
  </si>
  <si>
    <t>154kV 성암개폐소 SW 증설공사(GIS 설치)</t>
  </si>
  <si>
    <t>154kV 주촌S/S #4M.Tr 증설공사(일반도급)</t>
  </si>
  <si>
    <t>154kV 주촌S/S #4M.Tr 증설공사(GIS설치)</t>
  </si>
  <si>
    <t>154kV 주촌S/S #4M.Tr 증설공사(M.Tr설치)</t>
  </si>
  <si>
    <t>154kV 주촌S/S #4M.Tr 증설공사(전력케이블 설치)</t>
  </si>
  <si>
    <t>345kV 신울산E/C 345kV 차단기 대체공사(일반도급)</t>
  </si>
  <si>
    <t>154kV 울산S/S S/W증설공사(일반도급)</t>
  </si>
  <si>
    <t>154kV 울산S/S S/W증설공사(GIS설치)</t>
  </si>
  <si>
    <t>154kV 장안E/C 토건공사</t>
    <phoneticPr fontId="5" type="noConversion"/>
  </si>
  <si>
    <t>154kV 세산E/C 토건공사</t>
    <phoneticPr fontId="5" type="noConversion"/>
  </si>
  <si>
    <t>154kV 사등E/C 토건공사</t>
    <phoneticPr fontId="5" type="noConversion"/>
  </si>
  <si>
    <t>154kV 의창E/C 건설공사(GIS설치)</t>
  </si>
  <si>
    <t>154kV 의창E/C 건설공사(M.TR설치)</t>
  </si>
  <si>
    <t>154kV 의창E/C 건설공사(전력케이블설치)</t>
  </si>
  <si>
    <t>765kV 신고리 5,6호기 접속설비공사(일반도급)</t>
  </si>
  <si>
    <t>345kV 남울산E/C 건설공사(M.Tr설치)</t>
  </si>
  <si>
    <t>345kV 신울산E/C 345kV 차단기 대체공사(345kV GIS 대체)</t>
  </si>
  <si>
    <t>154kV 진례E/C 건설공사(일반도급)</t>
  </si>
  <si>
    <t>154kV 대저E/C 건설공사(일반도급)</t>
  </si>
  <si>
    <t>345kV 남울산E/C 건설공사(전력케이블설치)</t>
  </si>
  <si>
    <t>154kV 북면E/C 토건공사</t>
    <phoneticPr fontId="5" type="noConversion"/>
  </si>
  <si>
    <t>서울본부</t>
    <phoneticPr fontId="5" type="noConversion"/>
  </si>
  <si>
    <t>송전운영부</t>
    <phoneticPr fontId="5" type="noConversion"/>
  </si>
  <si>
    <t>154kV 동빙고S/S 인출선로 선종교체공사(순화-동빙고)</t>
    <phoneticPr fontId="5" type="noConversion"/>
  </si>
  <si>
    <t>송전</t>
  </si>
  <si>
    <t>154kV 왕십리-용두 지중선로 온라인PD 설치</t>
    <phoneticPr fontId="5" type="noConversion"/>
  </si>
  <si>
    <t>중부전력지사</t>
    <phoneticPr fontId="5" type="noConversion"/>
  </si>
  <si>
    <t>154kV 지중송전선로 병행지선 설치공사</t>
    <phoneticPr fontId="5" type="noConversion"/>
  </si>
  <si>
    <t xml:space="preserve">345kV 전력구 과학화 시스템 설치공사 </t>
    <phoneticPr fontId="5" type="noConversion"/>
  </si>
  <si>
    <t>345kV 양주중부T/L PD 진단시스템 설치공사</t>
    <phoneticPr fontId="5" type="noConversion"/>
  </si>
  <si>
    <t>성동전력지사</t>
    <phoneticPr fontId="5" type="noConversion"/>
  </si>
  <si>
    <t>12월</t>
    <phoneticPr fontId="5" type="noConversion"/>
  </si>
  <si>
    <t>2020~21년 성동전력지사 지중정비 협력회사 총액공사</t>
    <phoneticPr fontId="5" type="noConversion"/>
  </si>
  <si>
    <t>남서울본부</t>
    <phoneticPr fontId="5" type="noConversion"/>
  </si>
  <si>
    <t>동서울전력지사</t>
  </si>
  <si>
    <t>154kV 강동-풍납T/L 풍납S/S 인출구간 선종교체공사</t>
  </si>
  <si>
    <t>EBA 폴리머애관 교체공사</t>
  </si>
  <si>
    <t>지중송전 과학화 시스템 설치공사</t>
  </si>
  <si>
    <t>가양-등촌 일부구간 지장이설공사</t>
  </si>
  <si>
    <t>광명-구공T/L 케이블 선종교체</t>
  </si>
  <si>
    <t>20~21 직할 지중송전 협력회사 총액공사</t>
  </si>
  <si>
    <t>20~21 직할 전력구 감시시스템 점검 및 유지보수 공사</t>
  </si>
  <si>
    <t>'19~'20년 동서울P/O 가공송전 정비회사 총액공사</t>
  </si>
  <si>
    <t>'20~'21년 동서울P/O 지중송전 정비회사 총액공사</t>
  </si>
  <si>
    <t>강남전력지사</t>
  </si>
  <si>
    <t>'20~21년도 지중송전 협력정비 공사</t>
  </si>
  <si>
    <t>'20~21년도 전력구감시시스템 위탁공사</t>
  </si>
  <si>
    <t>인천본부</t>
    <phoneticPr fontId="5" type="noConversion"/>
  </si>
  <si>
    <t>시흥전력지사</t>
    <phoneticPr fontId="5" type="noConversion"/>
  </si>
  <si>
    <t>EBA PD진단용 집합반 설치공사</t>
    <phoneticPr fontId="5" type="noConversion"/>
  </si>
  <si>
    <t>송전</t>
    <phoneticPr fontId="5" type="noConversion"/>
  </si>
  <si>
    <t>접속개소 병행지선 설치공사</t>
    <phoneticPr fontId="5" type="noConversion"/>
  </si>
  <si>
    <t>OF선로 절연유 채유밸브 설치공사</t>
    <phoneticPr fontId="5" type="noConversion"/>
  </si>
  <si>
    <t>154kV 신시흥-남동T/L No.16~18 지장철탑 이설공사</t>
    <phoneticPr fontId="5" type="noConversion"/>
  </si>
  <si>
    <t>154kV 서인천CC-신경서 등 5개T/L On-Line PD설치공사</t>
  </si>
  <si>
    <t>345kV 가정-인천CC 등 2개T/L On-Line PD설치공사</t>
  </si>
  <si>
    <t>154kV 원창-포스코 등 5개T/L On-Line PD설치공사</t>
  </si>
  <si>
    <t>154kV 신경서-청라 등 15개T/L 지중송전 과학화 시스템 설치공사</t>
  </si>
  <si>
    <t>부평전력지사</t>
    <phoneticPr fontId="5" type="noConversion"/>
  </si>
  <si>
    <t>154kV 송현-송월 등 4개 T/L SVL 교체공사</t>
    <phoneticPr fontId="5" type="noConversion"/>
  </si>
  <si>
    <t>345kV 신김포-신파주 등 4개 T/L 헬기 활선애자 세정공사</t>
    <phoneticPr fontId="5" type="noConversion"/>
  </si>
  <si>
    <t>2020-2021 지중송전정비 협력회사 총액공사</t>
    <phoneticPr fontId="5" type="noConversion"/>
  </si>
  <si>
    <t>11월</t>
    <phoneticPr fontId="5" type="noConversion"/>
  </si>
  <si>
    <t>20-21년 가공송전정비 협력회사 총액공사</t>
    <phoneticPr fontId="5" type="noConversion"/>
  </si>
  <si>
    <t>20-21년 지중송전 정비회사 총액공사</t>
    <phoneticPr fontId="5" type="noConversion"/>
  </si>
  <si>
    <t>2020-2021년 지중송전 협력회사 총액공사</t>
    <phoneticPr fontId="5" type="noConversion"/>
  </si>
  <si>
    <t>2020-2021년 전력구 종합감시시스템 위탁점검 및 정비공사</t>
    <phoneticPr fontId="5" type="noConversion"/>
  </si>
  <si>
    <t>'20~'21년 지중송전정비 협력회사 총액공사</t>
    <phoneticPr fontId="5" type="noConversion"/>
  </si>
  <si>
    <t>'20~'21 경기북부본부 가공송전정비 협력회사 총액공사</t>
    <phoneticPr fontId="5" type="noConversion"/>
  </si>
  <si>
    <t>2020-2021년 고양전력지사 가공송전 정비회사 총액공사</t>
    <phoneticPr fontId="5" type="noConversion"/>
  </si>
  <si>
    <t>154kV 신덕은-원흥T/L 송전용량증대 전선교체공사</t>
    <phoneticPr fontId="5" type="noConversion"/>
  </si>
  <si>
    <t>66kV 소요산T/L 철거공사</t>
    <phoneticPr fontId="5" type="noConversion"/>
  </si>
  <si>
    <t>345kV 신덕은-동두천CC 등 15개T/L 항공장애표시구 설치공사</t>
    <phoneticPr fontId="5" type="noConversion"/>
  </si>
  <si>
    <t>송전선로 항공장애표시등 설치 및 항공장애표시 도장공사</t>
    <phoneticPr fontId="5" type="noConversion"/>
  </si>
  <si>
    <t>154kV  신파주-송포, 지도-능곡T/L OF케이블 선종교체공사</t>
    <phoneticPr fontId="5" type="noConversion"/>
  </si>
  <si>
    <t>154kV 월롱-금촌, 일산-지도T/L EBA(종단접속) 자기애관 교체공사</t>
    <phoneticPr fontId="5" type="noConversion"/>
  </si>
  <si>
    <t>154kV 신파주-금촌, 신덕은-원흥T/L 계통정비공사</t>
    <phoneticPr fontId="5" type="noConversion"/>
  </si>
  <si>
    <t>345kV 신파주-양주T/L No.12 안전이격 확보공사</t>
    <phoneticPr fontId="5" type="noConversion"/>
  </si>
  <si>
    <t>항공장애표시등 및 항공장애주간표지 정비공사</t>
    <phoneticPr fontId="5" type="noConversion"/>
  </si>
  <si>
    <t>154kV 동서울-서종T/L 지장송전선로 이설공사</t>
    <phoneticPr fontId="5" type="noConversion"/>
  </si>
  <si>
    <t>765kV 신안성-신가평 등 11개T/L 항공장애시설물 정비공사</t>
    <phoneticPr fontId="5" type="noConversion"/>
  </si>
  <si>
    <t>345kV 신용인-동서울T/L EBA 애관교체공사</t>
  </si>
  <si>
    <t>345kV 신안성-서안성T/L 인출변경</t>
  </si>
  <si>
    <t>평택전력지사</t>
    <phoneticPr fontId="5" type="noConversion"/>
  </si>
  <si>
    <t>신온양서서울외 2개 지장선로이설공사</t>
    <phoneticPr fontId="5" type="noConversion"/>
  </si>
  <si>
    <t>154kV 서서울2-남수원T/L 40,42호 안전이격확보공사</t>
  </si>
  <si>
    <t>율전분기T/L TJ접속함 해체점검 공사</t>
    <phoneticPr fontId="5" type="noConversion"/>
  </si>
  <si>
    <t>비규격 EBA(종단접속) 자기애관 교체공사</t>
  </si>
  <si>
    <t>154kV 송탄-진위T/L 30호 지장이설공사</t>
  </si>
  <si>
    <t>동수원S/S 송전선로 인출정비공사(신수원-동수원등 2개T/L)</t>
  </si>
  <si>
    <t xml:space="preserve">154kV 동수원S/S 인출전력구 부대설비 설치공사 </t>
  </si>
  <si>
    <t>평택-추팔 지지물보강공사1</t>
    <phoneticPr fontId="5" type="noConversion"/>
  </si>
  <si>
    <t>평택전력지사</t>
  </si>
  <si>
    <t>자기애관 교체공사</t>
  </si>
  <si>
    <t>성남전력지사</t>
    <phoneticPr fontId="5" type="noConversion"/>
  </si>
  <si>
    <t>345kV 곤지암-신충주T/L 전선접속개소 전선교체</t>
    <phoneticPr fontId="5" type="noConversion"/>
  </si>
  <si>
    <t>항공장애표시등 정비공사</t>
    <phoneticPr fontId="5" type="noConversion"/>
  </si>
  <si>
    <t>154kV 송탄-오성CC T/L 14호 지장철탑 이설공사</t>
  </si>
  <si>
    <t>신수원S/S 인출Bay변경공사</t>
  </si>
  <si>
    <t>154kV 율전-동수원T/L 지장철탑 이설공사</t>
  </si>
  <si>
    <t>전력구 감시시스템 설치공사</t>
    <phoneticPr fontId="5" type="noConversion"/>
  </si>
  <si>
    <t>감시용 CCTV 설치공사</t>
    <phoneticPr fontId="5" type="noConversion"/>
  </si>
  <si>
    <t>이의 등 4개C/H PD센서 및 집합반 설치공사</t>
  </si>
  <si>
    <t>예비공 도통시험공사</t>
  </si>
  <si>
    <t>원곡 등 4개C/H 접속부 CCTV설치공사</t>
  </si>
  <si>
    <t>345kV 신용인-신수원, 신용인-삼성T/L 선종교체공사</t>
  </si>
  <si>
    <t>정남산업단지 전력구 운영시스템 설치공사</t>
  </si>
  <si>
    <t>평택-추팔 지지물보강공사2</t>
    <phoneticPr fontId="5" type="noConversion"/>
  </si>
  <si>
    <t>2020-2021년 송전정비회사 총액공사</t>
  </si>
  <si>
    <t>345kV 신온양 서서울 외 6개 T/L 헬기활선 애자청소공사</t>
    <phoneticPr fontId="5" type="noConversion"/>
  </si>
  <si>
    <t>2020~2021년도 송전전문회사 총액공사</t>
  </si>
  <si>
    <t>345kV 동해-삼척GP 전선접속개소 전선교체공사</t>
    <phoneticPr fontId="5" type="noConversion"/>
  </si>
  <si>
    <t>송전운영부</t>
    <phoneticPr fontId="5" type="noConversion"/>
  </si>
  <si>
    <t>154kV 원주s/s 인출 송전선로 지중화공사</t>
    <phoneticPr fontId="5" type="noConversion"/>
  </si>
  <si>
    <t>154kV 주진평창T/L 안전이격거리 확보공사</t>
    <phoneticPr fontId="5" type="noConversion"/>
  </si>
  <si>
    <t>154kV 횡계평창T/L 안전이격거리 확보공사</t>
    <phoneticPr fontId="5" type="noConversion"/>
  </si>
  <si>
    <t>154kV 주문진양양 등 8개T/L 피뢰기 설치공사</t>
    <phoneticPr fontId="5" type="noConversion"/>
  </si>
  <si>
    <t>항공장애표지물 교체공사</t>
    <phoneticPr fontId="5" type="noConversion"/>
  </si>
  <si>
    <t>송전</t>
    <phoneticPr fontId="5" type="noConversion"/>
  </si>
  <si>
    <t>154kV 소양T/L No.53~57 안전이격 확보공사</t>
    <phoneticPr fontId="5" type="noConversion"/>
  </si>
  <si>
    <t>154kV 화천T/L No.50~53 안전이격 확보공사</t>
    <phoneticPr fontId="5" type="noConversion"/>
  </si>
  <si>
    <t>154kV 동해분기T/L 지장철탑이설공사</t>
    <phoneticPr fontId="5" type="noConversion"/>
  </si>
  <si>
    <t>154kV 강릉S/S 인출 전력구운영시스템 설치공사</t>
    <phoneticPr fontId="5" type="noConversion"/>
  </si>
  <si>
    <t>2020~2021년 동해전력지사 송전정비 협력회사 총액공사</t>
    <phoneticPr fontId="5" type="noConversion"/>
  </si>
  <si>
    <t>154kV 풍동-음성T/L 지장철탑이설공사 경과지설계용역</t>
  </si>
  <si>
    <t>345kV 청원-신진천T/L 지장철탑이설공사 경과지설계용역</t>
  </si>
  <si>
    <t>154kV 국사-봉명T/L 지장철탑이설공사 경과지설계용역</t>
  </si>
  <si>
    <t>154kV 제천-영월T/L 송전용량증대 전선교체공사 측량용역</t>
  </si>
  <si>
    <t>345kV 신중부-신진천T/L 송전용량증대 전선교체공사</t>
  </si>
  <si>
    <t>154kV 신제천-제천T/L 송전용량증대 전선교체공사 측량용역</t>
  </si>
  <si>
    <t xml:space="preserve">345kV 신옥천-신남원T/L 안전이격확보공사 </t>
  </si>
  <si>
    <t>154kV 청원-청주T/L 송전선로 계통정비 측량용역</t>
  </si>
  <si>
    <t>제천전력T/F</t>
    <phoneticPr fontId="5" type="noConversion"/>
  </si>
  <si>
    <t>항공장애관련 정비공사</t>
  </si>
  <si>
    <t>154kV 청원-청주T/L 송전선로 계통정비공사</t>
  </si>
  <si>
    <t>154kV 왕암-가남 등 2개T/L 지장철탑이설공사</t>
  </si>
  <si>
    <t xml:space="preserve">154kV 풍동-음성T/L 지장철탑이설공사 </t>
  </si>
  <si>
    <t>345kV 청원-신진천T/L 지장철탑이설공사</t>
  </si>
  <si>
    <t xml:space="preserve">154kV 국사-봉명T/L 지장철탑이설공사 </t>
  </si>
  <si>
    <t>154kV 신제천-제천T/L 케이블헤드용 피뢰기 교체공사</t>
  </si>
  <si>
    <t>154kv 봉명-상당T/L 온라인PD 및 과학화 장비 설치공사</t>
  </si>
  <si>
    <t>345kV 신옥천-북경남T/L 전선교체공사</t>
  </si>
  <si>
    <t>154kV 국사-봉명T/L 안전이격거리 확보공사</t>
  </si>
  <si>
    <t>항공장애시설 일제정비</t>
  </si>
  <si>
    <t>송전운영부</t>
  </si>
  <si>
    <t>154kV 옥산-서천 등 2개T/L 지장송전선로 이설공사</t>
  </si>
  <si>
    <t>-</t>
  </si>
  <si>
    <t>154kV 가수원-서대전 등 4개T/L 자기애관 교체공사</t>
  </si>
  <si>
    <t>154kV 합덕-송악 등 3개T/L  피뢰기 설치공사</t>
  </si>
  <si>
    <t>765kV 신서산-당진화력 등 13개T/L 항공등설치공사</t>
  </si>
  <si>
    <t>154kV 전의-동천안 등 2개T/L 불량애자 교체공사</t>
  </si>
  <si>
    <t>154kV 부강-월산T/L 지장송전선로 이설공사</t>
  </si>
  <si>
    <t>154kV 인주-탕정 등 5개T/L 피뢰기설치공사</t>
  </si>
  <si>
    <t>345kV 신당진-태안화력 등 13개T/L 헬기활선애자 세정공사</t>
  </si>
  <si>
    <t>154kV 가수원-서대전 등 2개T/L PD집합반 설치공사</t>
  </si>
  <si>
    <t>154kV 은진-함열T/L 취약철탑 교체공사</t>
  </si>
  <si>
    <t>전북본부</t>
    <phoneticPr fontId="5" type="noConversion"/>
  </si>
  <si>
    <t>군산전력지사</t>
    <phoneticPr fontId="5" type="noConversion"/>
  </si>
  <si>
    <t>154㎸ 군산-서군산T/L 안전이격확보공사</t>
    <phoneticPr fontId="5" type="noConversion"/>
  </si>
  <si>
    <t>154kV 이리-전주T/L 지중화공사(지중)</t>
    <phoneticPr fontId="5" type="noConversion"/>
  </si>
  <si>
    <t>154kV 이리-전주T/L 지중화공사(가공)</t>
    <phoneticPr fontId="5" type="noConversion"/>
  </si>
  <si>
    <t>지중송전 접속함 온라인PD 설치공사</t>
    <phoneticPr fontId="5" type="noConversion"/>
  </si>
  <si>
    <t>김제전력지사</t>
    <phoneticPr fontId="5" type="noConversion"/>
  </si>
  <si>
    <t>154kV 정주-고창T/L No.39, 40 안전이격거리 확보공사</t>
    <phoneticPr fontId="5" type="noConversion"/>
  </si>
  <si>
    <t>345kV 신김제-한빛#2T/L 전선접속개소 해소공사</t>
    <phoneticPr fontId="5" type="noConversion"/>
  </si>
  <si>
    <t>345kV 신옥천-신남원T/L 안전이격 확보공사</t>
    <phoneticPr fontId="5" type="noConversion"/>
  </si>
  <si>
    <t>154㎸ 동군산-장항T/L 용량증대선종교체공사</t>
  </si>
  <si>
    <t>154kV 해남-진도T/L 등 항공시설물 설치공사</t>
  </si>
  <si>
    <t>154kV 영암-강진T/L 안전이격확보공사</t>
  </si>
  <si>
    <t>345kV 송전선로 헬기애자세정공사</t>
    <phoneticPr fontId="5" type="noConversion"/>
  </si>
  <si>
    <t>항공장애표시등 설치공사</t>
    <phoneticPr fontId="5" type="noConversion"/>
  </si>
  <si>
    <t>154kV 인출선로 모선 재배열공사</t>
    <phoneticPr fontId="5" type="noConversion"/>
  </si>
  <si>
    <t>154kV 여천-호남T/P 등 2개 T/L 자기애관 교체공사</t>
    <phoneticPr fontId="5" type="noConversion"/>
  </si>
  <si>
    <t>154kV 비아-하남T/L 자기애관 교체공사</t>
    <phoneticPr fontId="5" type="noConversion"/>
  </si>
  <si>
    <t>154kV 서순천-주암, 승주-서순천T/L 자기애관 교체공사</t>
    <phoneticPr fontId="5" type="noConversion"/>
  </si>
  <si>
    <t>154kV 벌교-고흥T/L 자기애관 교체공사</t>
    <phoneticPr fontId="5" type="noConversion"/>
  </si>
  <si>
    <t>순천전력지사</t>
    <phoneticPr fontId="5" type="noConversion"/>
  </si>
  <si>
    <t>154kV 순천-율촌T/L 안전이격확보공사</t>
    <phoneticPr fontId="5" type="noConversion"/>
  </si>
  <si>
    <t>송전</t>
    <phoneticPr fontId="5" type="noConversion"/>
  </si>
  <si>
    <t>2019년 항공장애표시등 구조개선공사</t>
    <phoneticPr fontId="5" type="noConversion"/>
  </si>
  <si>
    <t>목포전력지사</t>
    <phoneticPr fontId="5" type="noConversion"/>
  </si>
  <si>
    <t>345kV 신광주-한빛 등 7개T/L 항공시설물 설치공사</t>
    <phoneticPr fontId="5" type="noConversion"/>
  </si>
  <si>
    <t>2019년도 가공송전 순시점검 위탁공사</t>
  </si>
  <si>
    <t>광주전력자사</t>
  </si>
  <si>
    <t>345kV 신남원-광양T/L등 항공시설물 설치공사</t>
  </si>
  <si>
    <t>송전운영부</t>
    <phoneticPr fontId="5" type="noConversion"/>
  </si>
  <si>
    <t>154kV 신강진-강진T/L 지장철탑 이설공사</t>
    <phoneticPr fontId="5" type="noConversion"/>
  </si>
  <si>
    <t>154kV 담양-일곡T/L 자기애관 교체공사</t>
    <phoneticPr fontId="5" type="noConversion"/>
  </si>
  <si>
    <t>2020~21년 강진전력지사 송전정비회사 총액공사</t>
  </si>
  <si>
    <t>대구본부</t>
    <phoneticPr fontId="5" type="noConversion"/>
  </si>
  <si>
    <t>칠곡전력지사</t>
    <phoneticPr fontId="5" type="noConversion"/>
  </si>
  <si>
    <t>345kV신포항-북대구 등9개T/L 항공장애등 구조개선 공사</t>
    <phoneticPr fontId="5" type="noConversion"/>
  </si>
  <si>
    <t>345kV 울주-신경산 등 5개T/L 지장선로 이설공사</t>
    <phoneticPr fontId="5" type="noConversion"/>
  </si>
  <si>
    <t>154kV 진량-노변 등 2개T/L 과학화진단장비 설치공사</t>
    <phoneticPr fontId="5" type="noConversion"/>
  </si>
  <si>
    <t>경산전력지사</t>
  </si>
  <si>
    <t>154kV 아화-건천T/L 안전이격확보공사</t>
  </si>
  <si>
    <t>포항전력지사</t>
    <phoneticPr fontId="5" type="noConversion"/>
  </si>
  <si>
    <t>154kV영일-입실T/L안전이격거리확보공사</t>
    <phoneticPr fontId="5" type="noConversion"/>
  </si>
  <si>
    <t>154kV건천-천북 등 19개 T/L 항공장애등 구조개선 공사</t>
    <phoneticPr fontId="5" type="noConversion"/>
  </si>
  <si>
    <t>345kV신포항-신월성NP#3,4 스페이서댐퍼 교체공사</t>
    <phoneticPr fontId="5" type="noConversion"/>
  </si>
  <si>
    <t>달성전력지사</t>
    <phoneticPr fontId="5" type="noConversion"/>
  </si>
  <si>
    <t>지중송전선로 On-Line PD 설치공사</t>
    <phoneticPr fontId="5" type="noConversion"/>
  </si>
  <si>
    <t>154kV 대구-청도 장기사용 지지물 교체공사</t>
    <phoneticPr fontId="5" type="noConversion"/>
  </si>
  <si>
    <t>154kv 팔달-강창T/L 지중화 관련 OPGW이설공사</t>
    <phoneticPr fontId="5" type="noConversion"/>
  </si>
  <si>
    <t>전력ICT</t>
  </si>
  <si>
    <t>154kv 팔달-강창T/L 지중화 관련 비금속광케이블 이설공사</t>
    <phoneticPr fontId="5" type="noConversion"/>
  </si>
  <si>
    <t>154kv 왜관-다사T/L OPGW 지장선로 이설공사</t>
    <phoneticPr fontId="5" type="noConversion"/>
  </si>
  <si>
    <t>154kv 대구-청도T/L 보강관련 OPGW 이설공사</t>
    <phoneticPr fontId="5" type="noConversion"/>
  </si>
  <si>
    <t>154kv 고령-구지T/L 건설공사관련 OPGW 이설공사</t>
    <phoneticPr fontId="5" type="noConversion"/>
  </si>
  <si>
    <t>2020~21년 칠곡전력지사 송전정비회사 총액공사</t>
    <phoneticPr fontId="5" type="noConversion"/>
  </si>
  <si>
    <t>20-21년 달성전력지사 가공송전 정비회사 총액공사</t>
    <phoneticPr fontId="5" type="noConversion"/>
  </si>
  <si>
    <t>20-21년 달성전력지사 지중송전 정비회사 총액공사</t>
    <phoneticPr fontId="5" type="noConversion"/>
  </si>
  <si>
    <t>20-21 가공송전정비협력회사 총액공사</t>
    <phoneticPr fontId="5" type="noConversion"/>
  </si>
  <si>
    <t>'20~'21년도 직할 가공송전 정비회사 총액공사</t>
    <phoneticPr fontId="5" type="noConversion"/>
  </si>
  <si>
    <t>경산전력지사</t>
    <phoneticPr fontId="5" type="noConversion"/>
  </si>
  <si>
    <t>'20~'21년도 경산전력지사 가공송전 정비회사 총액공사</t>
    <phoneticPr fontId="5" type="noConversion"/>
  </si>
  <si>
    <t>'20~'21년도 직할 지중송전 정비회사 총액공사</t>
    <phoneticPr fontId="5" type="noConversion"/>
  </si>
  <si>
    <t>영주전력지사</t>
    <phoneticPr fontId="5" type="noConversion"/>
  </si>
  <si>
    <t>345kV 신영주-한울NP2 T/L 접속전력선 교체</t>
    <phoneticPr fontId="5" type="noConversion"/>
  </si>
  <si>
    <t>상주전력구 운영시스템 설치</t>
    <phoneticPr fontId="5" type="noConversion"/>
  </si>
  <si>
    <t>항공장애표시등 구조개선</t>
    <phoneticPr fontId="5" type="noConversion"/>
  </si>
  <si>
    <t>345kV 신영주-한울NP2 전선접속개소 전선교체공사</t>
    <phoneticPr fontId="5" type="noConversion"/>
  </si>
  <si>
    <t>345kV 신영주-한울NP2 등 4개 T/L 항공장애등 구조개선</t>
    <phoneticPr fontId="5" type="noConversion"/>
  </si>
  <si>
    <t>항공장애관련 시설물 설치</t>
  </si>
  <si>
    <t>345kV 신영주-예천PP  항공장애등 구조개선</t>
    <phoneticPr fontId="5" type="noConversion"/>
  </si>
  <si>
    <t>154kV 상주-점촌T/L 지중화공사</t>
    <phoneticPr fontId="5" type="noConversion"/>
  </si>
  <si>
    <t>구미전력지사</t>
    <phoneticPr fontId="5" type="noConversion"/>
  </si>
  <si>
    <t>154kV산동-군위T/L 안전이격확보공사</t>
    <phoneticPr fontId="5" type="noConversion"/>
  </si>
  <si>
    <t>On-Line PD 설치</t>
    <phoneticPr fontId="5" type="noConversion"/>
  </si>
  <si>
    <t>지중송전 과학화 시스템 설치</t>
    <phoneticPr fontId="5" type="noConversion"/>
  </si>
  <si>
    <t>자동소화장치 설치</t>
    <phoneticPr fontId="5" type="noConversion"/>
  </si>
  <si>
    <t>병행지선 설치</t>
    <phoneticPr fontId="5" type="noConversion"/>
  </si>
  <si>
    <t>154kV 상주-풍산T/L 노후취약지지물 교체공사 경과지 설계용역</t>
    <phoneticPr fontId="5" type="noConversion"/>
  </si>
  <si>
    <t>20-21년 구미전력지사 가공송전 정비 협력회사 공사</t>
    <phoneticPr fontId="5" type="noConversion"/>
  </si>
  <si>
    <t>진주전력지사</t>
    <phoneticPr fontId="5" type="noConversion"/>
  </si>
  <si>
    <t>154kV 하동-개양T/L 19~20호 안전이격확보공사</t>
    <phoneticPr fontId="5" type="noConversion"/>
  </si>
  <si>
    <t>345kV 의령-하동화력 등 3개T/L 항공장애표지 구조개선공사</t>
    <phoneticPr fontId="5" type="noConversion"/>
  </si>
  <si>
    <t>함안전력지사</t>
    <phoneticPr fontId="5" type="noConversion"/>
  </si>
  <si>
    <t>154kV 한림정-삼계T/L 6호 안전이격거리 확보공사</t>
    <phoneticPr fontId="5" type="noConversion"/>
  </si>
  <si>
    <t>154kV 사천-개양T/L 8~12호 안전이격확보공사</t>
    <phoneticPr fontId="5" type="noConversion"/>
  </si>
  <si>
    <t>통영전력지사</t>
    <phoneticPr fontId="5" type="noConversion"/>
  </si>
  <si>
    <t>항공장애표시등 구조개선 공사</t>
    <phoneticPr fontId="5" type="noConversion"/>
  </si>
  <si>
    <t>통영전력지사</t>
    <phoneticPr fontId="5" type="noConversion"/>
  </si>
  <si>
    <t>345kV 창원-삼천포화력T/L 접속개소 전선교체공사</t>
    <phoneticPr fontId="5" type="noConversion"/>
  </si>
  <si>
    <t>송전</t>
    <phoneticPr fontId="5" type="noConversion"/>
  </si>
  <si>
    <t>345kV 창원-삼천포화력T/L 전력선 교체공사</t>
    <phoneticPr fontId="5" type="noConversion"/>
  </si>
  <si>
    <t>345kV 창원-삼천포화력 등 5개T/L 헬기애자 세정공사</t>
    <phoneticPr fontId="5" type="noConversion"/>
  </si>
  <si>
    <t>154kV 신월-동읍 등 2개T/L 옥외 압력유조 소방설비 설치공사</t>
    <phoneticPr fontId="5" type="noConversion"/>
  </si>
  <si>
    <t>154kV 차룡-창공T/L 지장송전선로 지중화공사</t>
    <phoneticPr fontId="5" type="noConversion"/>
  </si>
  <si>
    <t>154kV 수출-월림 등 7개T/L 병행지선 설치공사</t>
    <phoneticPr fontId="5" type="noConversion"/>
  </si>
  <si>
    <t>함안전력지사</t>
    <phoneticPr fontId="5" type="noConversion"/>
  </si>
  <si>
    <t>154kV 중리-가야 등 2개T/L 이도조정공사</t>
    <phoneticPr fontId="5" type="noConversion"/>
  </si>
  <si>
    <t>창원-월림 등 5개 전력구 운영시스템 설치공사</t>
    <phoneticPr fontId="5" type="noConversion"/>
  </si>
  <si>
    <t>154kV 거창-합천TL 74-1~77호 지장이설공사</t>
    <phoneticPr fontId="5" type="noConversion"/>
  </si>
  <si>
    <t>삼정S/S 인출정비 지중화공사</t>
    <phoneticPr fontId="5" type="noConversion"/>
  </si>
  <si>
    <t>2020~21년도 함안전력지사 송전정비회사 총액공사</t>
    <phoneticPr fontId="5" type="noConversion"/>
  </si>
  <si>
    <t>154㎸ 북부산-미남T/L 14~18호 안전이격확보공사</t>
  </si>
  <si>
    <t>서부산-북부산 #3T/L 누기정비공사</t>
  </si>
  <si>
    <t>물금-삼랑진등 5개 T/L 자기애관 교체공사</t>
  </si>
  <si>
    <t>울산전력지사</t>
    <phoneticPr fontId="5" type="noConversion"/>
  </si>
  <si>
    <t>울산전력지사 송전철탑 항공시설물 설치공사</t>
    <phoneticPr fontId="5" type="noConversion"/>
  </si>
  <si>
    <t>서부산전력지사</t>
    <phoneticPr fontId="5" type="noConversion"/>
  </si>
  <si>
    <t>154kV 부민-영도T/L 철거공사</t>
    <phoneticPr fontId="5" type="noConversion"/>
  </si>
  <si>
    <t>154kV 서부산-다대T/L 지장이설공사</t>
    <phoneticPr fontId="5" type="noConversion"/>
  </si>
  <si>
    <t>ICT</t>
  </si>
  <si>
    <t>154kV 다대-신평T/L 등
3개T/L 이설공사</t>
    <phoneticPr fontId="5" type="noConversion"/>
  </si>
  <si>
    <t>자기애관 교체공사</t>
    <phoneticPr fontId="5" type="noConversion"/>
  </si>
  <si>
    <t xml:space="preserve">북부산S/S 인출 Bay 정비공사 </t>
  </si>
  <si>
    <t>154kV 신울산-울산 등 2개 T/L 지장송전선로 이설공사</t>
    <phoneticPr fontId="5" type="noConversion"/>
  </si>
  <si>
    <t>20-21년 협력회사 총액공사</t>
  </si>
  <si>
    <t>2020-2021년 가공송전 정비회사 총액공사</t>
  </si>
  <si>
    <t>직할 지중송전 협력총액공사</t>
    <phoneticPr fontId="5" type="noConversion"/>
  </si>
  <si>
    <t>동부산전력지사</t>
    <phoneticPr fontId="5" type="noConversion"/>
  </si>
  <si>
    <t>'20-21년 동부산전력지사 송전정비 협력회사 총액공사</t>
    <phoneticPr fontId="5" type="noConversion"/>
  </si>
  <si>
    <t>송변전부</t>
    <phoneticPr fontId="5" type="noConversion"/>
  </si>
  <si>
    <t>한림C/C EBA 교체공사</t>
  </si>
  <si>
    <t>제주전력지사</t>
    <phoneticPr fontId="5" type="noConversion"/>
  </si>
  <si>
    <t>제주화력-동제주 등 2개T/L ON-LINE PD진단 시스템 설치공사</t>
    <phoneticPr fontId="5" type="noConversion"/>
  </si>
  <si>
    <t>지장송전선로 이설공사</t>
  </si>
  <si>
    <t>HVDC부</t>
    <phoneticPr fontId="5" type="noConversion"/>
  </si>
  <si>
    <t>20~21년 #2 HVDC 변환설비 위탁정비공사</t>
    <phoneticPr fontId="5" type="noConversion"/>
  </si>
  <si>
    <t>'20-21년 제주전력지사 송전정비회사 총액공사</t>
    <phoneticPr fontId="5" type="noConversion"/>
  </si>
  <si>
    <t>20년 가공송전선로 순시점검 위탁공사</t>
    <phoneticPr fontId="5" type="noConversion"/>
  </si>
  <si>
    <t>중부건설본부</t>
    <phoneticPr fontId="5" type="noConversion"/>
  </si>
  <si>
    <t>광주전남건설지사</t>
    <phoneticPr fontId="5" type="noConversion"/>
  </si>
  <si>
    <t>345kV 광양CC-신여수T/L 건설공사</t>
    <phoneticPr fontId="5" type="noConversion"/>
  </si>
  <si>
    <t>345kV 신송산분기T/L</t>
    <phoneticPr fontId="5" type="noConversion"/>
  </si>
  <si>
    <t>154kV 왕곡E/C 인출구간 지중C/H 건설공사</t>
    <phoneticPr fontId="5" type="noConversion"/>
  </si>
  <si>
    <t>전북건설지사</t>
    <phoneticPr fontId="5" type="noConversion"/>
  </si>
  <si>
    <t>154kV 탄소분기 지중T/L 건설공사</t>
    <phoneticPr fontId="5" type="noConversion"/>
  </si>
  <si>
    <t>345kV 신당진-북당진-신송산 계통보강</t>
    <phoneticPr fontId="5" type="noConversion"/>
  </si>
  <si>
    <t>154kV 낭산분기T/L 건설공사</t>
    <phoneticPr fontId="5" type="noConversion"/>
  </si>
  <si>
    <t>154kV 왕곡E/C 인출구간 지중T/L 건설공사</t>
    <phoneticPr fontId="5" type="noConversion"/>
  </si>
  <si>
    <t>154kV 북당진-송악 지중T/L 건설공사</t>
    <phoneticPr fontId="5" type="noConversion"/>
  </si>
  <si>
    <t>154kV 남광주T/L 지중C/H 건설공사</t>
    <phoneticPr fontId="5" type="noConversion"/>
  </si>
  <si>
    <t>154kv 태평-서곡 지중T/L 건설공사</t>
    <phoneticPr fontId="5" type="noConversion"/>
  </si>
  <si>
    <t>154kV 둔곡분기 지중T/L 건설공사</t>
    <phoneticPr fontId="5" type="noConversion"/>
  </si>
  <si>
    <t>154kV 청주-상당 지중T/L 건설공사</t>
    <phoneticPr fontId="5" type="noConversion"/>
  </si>
  <si>
    <t>154kV 세종분기 지중T/L 건설공사</t>
    <phoneticPr fontId="5" type="noConversion"/>
  </si>
  <si>
    <t>154kV 순창분기T/L 건설공사</t>
    <phoneticPr fontId="5" type="noConversion"/>
  </si>
  <si>
    <t>경인건설본부</t>
    <phoneticPr fontId="5" type="noConversion"/>
  </si>
  <si>
    <t>154kV 도림분기 지중T/L 건설공사</t>
  </si>
  <si>
    <t>154kV 봉담분기 지중T/L 건설공사</t>
  </si>
  <si>
    <t>154㎸ 산성-성현T/L 지장 지중선로이설 건설공사</t>
    <phoneticPr fontId="5" type="noConversion"/>
  </si>
  <si>
    <t>345㎸ 양주-중부T/L 지중화 운영시스템 설치공사</t>
  </si>
  <si>
    <t>남서울건설지사</t>
  </si>
  <si>
    <t>154KV 서초-이수 지중T/L 건설공사</t>
  </si>
  <si>
    <t>154kV 덕소S/S 옥내화관련 인출정비공사</t>
  </si>
  <si>
    <t>154kV 성동-왕십리(증) 지중T/L 건설공사</t>
  </si>
  <si>
    <t>154kV 도림분기T/L 건설공사</t>
  </si>
  <si>
    <t>154kV 고강-화곡(증) 지중T/L 건설공사</t>
  </si>
  <si>
    <t>154kV 송전선로 항공장애표지 설치공사</t>
  </si>
  <si>
    <t>345kV 동두천CC-양주T/L 건설공사(1공구)</t>
    <phoneticPr fontId="5" type="noConversion"/>
  </si>
  <si>
    <t>345kV 동두천CC-양주T/L 건설공사(2공구)</t>
    <phoneticPr fontId="5" type="noConversion"/>
  </si>
  <si>
    <t>154kV 고덕-동평택 지중T/L 건설공사</t>
  </si>
  <si>
    <t>154kV 북안산분기T/L 건설공사</t>
  </si>
  <si>
    <t>154kV 신부평#2-도당(인출정비) 지중T/L 건설공사</t>
  </si>
  <si>
    <t>154kV 신부평#2-부흥(인출정비) 지중T/L 건설공사</t>
  </si>
  <si>
    <t>154kV 신부평#2-부흥(증) 지중T/L 건설공사</t>
  </si>
  <si>
    <t>154kV 장암변전소 옥내화 관련T/L 건설공사</t>
    <phoneticPr fontId="5" type="noConversion"/>
  </si>
  <si>
    <t>154kV 신시화-남정왕 지중T/L 건설공사</t>
  </si>
  <si>
    <t>154kV 덕성분기T/L 건설공사</t>
  </si>
  <si>
    <t>154kV 중동-고강 지중T/L 건설공사</t>
  </si>
  <si>
    <t>경인건설본부</t>
    <phoneticPr fontId="5" type="noConversion"/>
  </si>
  <si>
    <t>154kV 세종로-운니 지중T/L 건설공사</t>
  </si>
  <si>
    <t>154kV 도봉(장암)S/S 옥내화관련 인출정비공사</t>
  </si>
  <si>
    <t>남부건설본부</t>
    <phoneticPr fontId="5" type="noConversion"/>
  </si>
  <si>
    <t>직할 송전</t>
    <phoneticPr fontId="5" type="noConversion"/>
  </si>
  <si>
    <t>345kV 고성하이TP-삼천포TP 인출변경공사</t>
    <phoneticPr fontId="5" type="noConversion"/>
  </si>
  <si>
    <t>신평-YK 지중화관련 C/H 설치</t>
    <phoneticPr fontId="5" type="noConversion"/>
  </si>
  <si>
    <t>직할 지중</t>
    <phoneticPr fontId="5" type="noConversion"/>
  </si>
  <si>
    <t>154kV 의창분기 지중T/L 건설공사</t>
    <phoneticPr fontId="5" type="noConversion"/>
  </si>
  <si>
    <t>154kV 태금-갈사 지중T/L 건설공사</t>
    <phoneticPr fontId="5" type="noConversion"/>
  </si>
  <si>
    <t>154kV 진례분기 건설공사</t>
    <phoneticPr fontId="5" type="noConversion"/>
  </si>
  <si>
    <t>154kV 천선분기T/L 건설공사</t>
    <phoneticPr fontId="5" type="noConversion"/>
  </si>
  <si>
    <t>154kV 울산분기T/L 건설공사</t>
    <phoneticPr fontId="5" type="noConversion"/>
  </si>
  <si>
    <t>대구경북건설지사</t>
    <phoneticPr fontId="5" type="noConversion"/>
  </si>
  <si>
    <t>7월</t>
    <phoneticPr fontId="5" type="noConversion"/>
  </si>
  <si>
    <t>154kV 경주 옥내화 관련 지중화</t>
    <phoneticPr fontId="5" type="noConversion"/>
  </si>
  <si>
    <t>154kV 장안분기T/L 건설공사</t>
    <phoneticPr fontId="5" type="noConversion"/>
  </si>
  <si>
    <t>154kV 신서분기 지중T/L 건설</t>
    <phoneticPr fontId="5" type="noConversion"/>
  </si>
  <si>
    <t>154kV 장안분기 지중T/L 건설공사</t>
    <phoneticPr fontId="5" type="noConversion"/>
  </si>
  <si>
    <t>154kV 울산분기 지중T/L 건설공사</t>
    <phoneticPr fontId="5" type="noConversion"/>
  </si>
  <si>
    <t>154kV 진례분기 지중T/L 건설공사</t>
    <phoneticPr fontId="5" type="noConversion"/>
  </si>
  <si>
    <t>154kV 성암-울산T/P 건설공사</t>
    <phoneticPr fontId="5" type="noConversion"/>
  </si>
  <si>
    <t>154kV 시지분기 지중T/L 건설</t>
    <phoneticPr fontId="5" type="noConversion"/>
  </si>
  <si>
    <t>345kV 신포항-북대구 지중화</t>
    <phoneticPr fontId="5" type="noConversion"/>
  </si>
  <si>
    <t>154kV 남울산분기 지중T/L 건설공사</t>
    <phoneticPr fontId="5" type="noConversion"/>
  </si>
  <si>
    <t>154kV 대저분기 지중T/L 건설공사</t>
    <phoneticPr fontId="5" type="noConversion"/>
  </si>
  <si>
    <t>154kV 고령-서구지 지중T/L 건설</t>
    <phoneticPr fontId="5" type="noConversion"/>
  </si>
  <si>
    <t>토건운영부</t>
    <phoneticPr fontId="5" type="noConversion"/>
  </si>
  <si>
    <t>상반기 전력구 보수공사</t>
  </si>
  <si>
    <t>전력구</t>
  </si>
  <si>
    <t>하반기 전력구 보수공사</t>
  </si>
  <si>
    <t>김포전력지사</t>
    <phoneticPr fontId="5" type="noConversion"/>
  </si>
  <si>
    <t>154kV신경서-경서 등 5개 T/L 자동소화장치 설치공사</t>
  </si>
  <si>
    <t>영종전력구 감시시스템 보강공사</t>
  </si>
  <si>
    <t>20~21년 김포전력지사 지중송전정비 협력회사 총액공사</t>
  </si>
  <si>
    <t>20~21년 김포전력지사 전력구 종합감시시스템 위탁정비공사</t>
  </si>
  <si>
    <t>2019년 경기북부본부 관내 전력구 보수공사</t>
    <phoneticPr fontId="5" type="noConversion"/>
  </si>
  <si>
    <t>345kV 미금-성동 등 2개T/L 온라인 PD 진단시스템 설치공사</t>
    <phoneticPr fontId="5" type="noConversion"/>
  </si>
  <si>
    <t>세종S/S인출 전력구 운영시스템 설치공사</t>
  </si>
  <si>
    <t>154kV 동대전-대화 등 2개T/L 전력구 송풍기 교체공사</t>
  </si>
  <si>
    <t>천안인출 등 2개 전력구 CCTV 설치공사</t>
  </si>
  <si>
    <t>제주지역본부</t>
    <phoneticPr fontId="5" type="noConversion"/>
  </si>
  <si>
    <t>송변전부</t>
    <phoneticPr fontId="5" type="noConversion"/>
  </si>
  <si>
    <t>154kV 남제주-안덕 지중건설공사</t>
    <phoneticPr fontId="5" type="noConversion"/>
  </si>
  <si>
    <t>유성지역 전기공급시설 전력구 추가구간 부대설비공사</t>
    <phoneticPr fontId="5" type="noConversion"/>
  </si>
  <si>
    <t>유성지역 전기공급시설 관로공사(둔곡-송강)</t>
    <phoneticPr fontId="5" type="noConversion"/>
  </si>
  <si>
    <t>천안지역 전기공급시설 전력구공사(장재-천안T/L 지중화)</t>
    <phoneticPr fontId="5" type="noConversion"/>
  </si>
  <si>
    <t>광주지역 전기공급시설 전력구공사(신광주-일곡)</t>
    <phoneticPr fontId="5" type="noConversion"/>
  </si>
  <si>
    <t>천안아산지역 전기공급시설 전력구 부대설비공사</t>
    <phoneticPr fontId="5" type="noConversion"/>
  </si>
  <si>
    <t>전력구</t>
    <phoneticPr fontId="5" type="noConversion"/>
  </si>
  <si>
    <t>군산-서군산 전력구공사</t>
  </si>
  <si>
    <t>기본설계중으로 세부공사비 미산출</t>
  </si>
  <si>
    <t>당진지역 전기공급시설 전력구 부대설비공사</t>
    <phoneticPr fontId="5" type="noConversion"/>
  </si>
  <si>
    <t>154kV 남광주C/H 이설 전력구공사</t>
    <phoneticPr fontId="5" type="noConversion"/>
  </si>
  <si>
    <t>154kV 덕소E/C 관련 관로공사</t>
    <phoneticPr fontId="5" type="noConversion"/>
  </si>
  <si>
    <t>안성-평택지역 전기공급시설 전력구공사(고덕-서안성,원암리)</t>
  </si>
  <si>
    <t>서울 동남권지역 전기공급시설 전력구공사
(동서울#2-강남 4차)</t>
  </si>
  <si>
    <t>오산지역 전기공급시설 전력구공사
(세교-금암(궐동))</t>
  </si>
  <si>
    <t>서강화E/C 배전인출 전력구공사</t>
  </si>
  <si>
    <t>서울 동남권지역 전기공급시설 전력구공사
(동서울#2-강남 5차)</t>
  </si>
  <si>
    <t>서울 동남권지역 전기공급시설 전력구공사
(동서울#2-강남 1차)</t>
  </si>
  <si>
    <t>인천지역 전기공급시설 전력구공사
(동송도-서송도)</t>
  </si>
  <si>
    <t>부천지역 전기공급시설 전력구공사(도당S/S 배전인출2차)</t>
  </si>
  <si>
    <t>평택지역 전기공급시설 전력구공사
(송탄-진위 3차, 브레인시티)</t>
  </si>
  <si>
    <t>하남-강동지역 전기공급시설 전력구공사
(신장-상일 2차)</t>
  </si>
  <si>
    <t>직할 건설</t>
    <phoneticPr fontId="5" type="noConversion"/>
  </si>
  <si>
    <t>경산-수성지역 전기공급시설 전력구공사(자인-시지)</t>
    <phoneticPr fontId="5" type="noConversion"/>
  </si>
  <si>
    <t>154kV 율동지구 지중화공사</t>
    <phoneticPr fontId="5" type="noConversion"/>
  </si>
  <si>
    <t>문경지역 전기공급설비 전력구공사</t>
    <phoneticPr fontId="5" type="noConversion"/>
  </si>
  <si>
    <t>대구 수성지역 전기공급시설 전력구공사(범물-남대구 2차)</t>
    <phoneticPr fontId="5" type="noConversion"/>
  </si>
  <si>
    <t>대구 달서지역 전기공급시설 전력구공사(달성-월배)</t>
    <phoneticPr fontId="5" type="noConversion"/>
  </si>
  <si>
    <t>양산지역 전기공급시설 전력구공사(사송지구 지중화 2차)</t>
    <phoneticPr fontId="5" type="noConversion"/>
  </si>
  <si>
    <t>대구 북구-서구지역 전기공급시설 전력구공사(팔달-서침산 2차)</t>
    <phoneticPr fontId="5" type="noConversion"/>
  </si>
  <si>
    <t>345kV 신고리-고리 통합 전력구 공사</t>
    <phoneticPr fontId="5" type="noConversion"/>
  </si>
  <si>
    <t>상주지역 전기공급시설 전력구공사(154kV 무양,낙양지구 지중화)</t>
    <phoneticPr fontId="5" type="noConversion"/>
  </si>
  <si>
    <t>포항지역 전기공급시설 전력구공사(남포항분기)</t>
    <phoneticPr fontId="5" type="noConversion"/>
  </si>
  <si>
    <t>남부건설본부</t>
    <phoneticPr fontId="5" type="noConversion"/>
  </si>
  <si>
    <t>직할 건설</t>
    <phoneticPr fontId="5" type="noConversion"/>
  </si>
  <si>
    <t>부산 강서지역 전기공급시설 전력구공사(세산분기)</t>
    <phoneticPr fontId="5" type="noConversion"/>
  </si>
  <si>
    <t>8월</t>
    <phoneticPr fontId="5" type="noConversion"/>
  </si>
  <si>
    <t>154kV 기장-장안 전력구(2차) 공사</t>
    <phoneticPr fontId="5" type="noConversion"/>
  </si>
  <si>
    <t>전력구</t>
    <phoneticPr fontId="5" type="noConversion"/>
  </si>
  <si>
    <t>154kV 삼호동 태화동 지중화 전력구 공사</t>
    <phoneticPr fontId="5" type="noConversion"/>
  </si>
  <si>
    <t>154kV 산하E/C 배전인출 전력구 공사</t>
    <phoneticPr fontId="5" type="noConversion"/>
  </si>
  <si>
    <t>기획관리실</t>
    <phoneticPr fontId="5" type="noConversion"/>
  </si>
  <si>
    <t>강동송파지사 사옥 리모델링 전기공사</t>
  </si>
  <si>
    <t>전문</t>
  </si>
  <si>
    <t>공군지능형전력망 구축사업 포장복구공사</t>
    <phoneticPr fontId="5" type="noConversion"/>
  </si>
  <si>
    <t>토건운영부</t>
  </si>
  <si>
    <t>음성지사 사옥 내진보강 공사</t>
  </si>
  <si>
    <t>경영지원부</t>
    <phoneticPr fontId="5" type="noConversion"/>
  </si>
  <si>
    <t>서대구지사 사옥 외벽리모델링공사</t>
    <phoneticPr fontId="5" type="noConversion"/>
  </si>
  <si>
    <t>전문</t>
    <phoneticPr fontId="5" type="noConversion"/>
  </si>
  <si>
    <t>154kV 고강화곡 GIS 설치공사</t>
    <phoneticPr fontId="5" type="noConversion"/>
  </si>
  <si>
    <t>154kV 노들#3 M.Tr 설치공사</t>
    <phoneticPr fontId="5" type="noConversion"/>
  </si>
  <si>
    <t>154kV 노들#3 GIS 설치공사</t>
    <phoneticPr fontId="5" type="noConversion"/>
  </si>
  <si>
    <t>154kV 노들#3 전력케이블 설치공사</t>
    <phoneticPr fontId="5" type="noConversion"/>
  </si>
  <si>
    <t>양주-불광-서대문 지중화 전력구 전기설비공사(고양지축)</t>
  </si>
  <si>
    <t>신부평#2-영서 전력구 전기설비공사</t>
  </si>
  <si>
    <t>154kV 대림구공 GIS 설치공사</t>
    <phoneticPr fontId="5" type="noConversion"/>
  </si>
  <si>
    <t>154kV 신김포#63 M.Tr 설치공사</t>
    <phoneticPr fontId="5" type="noConversion"/>
  </si>
  <si>
    <t>154kV 신김포#63 GIS 설치공사</t>
    <phoneticPr fontId="5" type="noConversion"/>
  </si>
  <si>
    <t>154kV 만수 GIS 설치공사</t>
    <phoneticPr fontId="5" type="noConversion"/>
  </si>
  <si>
    <t>운정분기 전력구 전기설비공사</t>
  </si>
  <si>
    <t>345kV 신광명S/S GIS 설치공사</t>
    <phoneticPr fontId="5" type="noConversion"/>
  </si>
  <si>
    <t>154kV 논일#3 M.Tr 설치공사</t>
    <phoneticPr fontId="5" type="noConversion"/>
  </si>
  <si>
    <t>154kV 논일#3 GIS 설치공사</t>
    <phoneticPr fontId="5" type="noConversion"/>
  </si>
  <si>
    <t>154kV 논일#3 전력케이블 설치공사</t>
    <phoneticPr fontId="5" type="noConversion"/>
  </si>
  <si>
    <t>345kV 영등포#4 M.Tr 설치공사</t>
    <phoneticPr fontId="5" type="noConversion"/>
  </si>
  <si>
    <t>345kV 영등포#4  GIS 설치공사</t>
    <phoneticPr fontId="5" type="noConversion"/>
  </si>
  <si>
    <t>사옥건설처</t>
    <phoneticPr fontId="5" type="noConversion"/>
  </si>
  <si>
    <t>기전부</t>
    <phoneticPr fontId="5" type="noConversion"/>
  </si>
  <si>
    <t>서광주지사 사옥 신축공사 전기공사</t>
    <phoneticPr fontId="5" type="noConversion"/>
  </si>
  <si>
    <t>남양주지사 사옥 신축공사 전기공사</t>
  </si>
  <si>
    <t>전자통신부</t>
    <phoneticPr fontId="5" type="noConversion"/>
  </si>
  <si>
    <t>서광주지사 신축 정보통신공사</t>
    <phoneticPr fontId="5" type="noConversion"/>
  </si>
  <si>
    <t>아산전력지사 신축 정보통신공사</t>
    <phoneticPr fontId="5" type="noConversion"/>
  </si>
  <si>
    <t>한전 아트센터 무대영상장치 설치공사</t>
    <phoneticPr fontId="5" type="noConversion"/>
  </si>
  <si>
    <t>경인권 통합물류센터 신축 통신공사</t>
    <phoneticPr fontId="5" type="noConversion"/>
  </si>
  <si>
    <t>아산전력지사 사옥 신축공사 전기공사</t>
  </si>
  <si>
    <t>경인권 통합물류센터 전기공사</t>
  </si>
  <si>
    <t>전력ICT 대전센터 전기공사</t>
  </si>
  <si>
    <t>동해전력지사 통신공사</t>
  </si>
  <si>
    <t>본사 실내체육관 통신공사</t>
    <phoneticPr fontId="5" type="noConversion"/>
  </si>
  <si>
    <t>전력 ICT 대전센터 통신공사</t>
  </si>
  <si>
    <t>남양주지사 통신공사</t>
  </si>
  <si>
    <t>인천지역본부 사택 전기공사</t>
  </si>
  <si>
    <t>속초생활연수원 증축 전기공사</t>
  </si>
  <si>
    <t>에너지신기술연구소 전기공사</t>
  </si>
  <si>
    <t>에너지파크 전시관 전기공사</t>
  </si>
  <si>
    <t>세종통합사옥 신축공사 전기공사</t>
  </si>
  <si>
    <t>부여지사 사옥 신축공사 전기공사</t>
  </si>
  <si>
    <t>배구선수단 체육관 전기공사</t>
  </si>
  <si>
    <t>본사 기반시설 증축 전기공사</t>
  </si>
  <si>
    <t>도서전력실</t>
    <phoneticPr fontId="5" type="noConversion"/>
  </si>
  <si>
    <t>2019년 도서발전소 발전설비 계획예방정비공사(1권역)</t>
    <phoneticPr fontId="5" type="noConversion"/>
  </si>
  <si>
    <t>2019년 도서발전소 발전설비 계획예방정비공사(2권역)</t>
    <phoneticPr fontId="5" type="noConversion"/>
  </si>
  <si>
    <t>2019년 도서발전소 발전설비 계획예방정비공사(3권역)</t>
    <phoneticPr fontId="5" type="noConversion"/>
  </si>
  <si>
    <t>2019년 도서발전소 발전설비 계획예방정비공사(4권역)</t>
    <phoneticPr fontId="5" type="noConversion"/>
  </si>
  <si>
    <t>2019년 도서발전소 발전설비 계획예방정비공사(5권역)</t>
    <phoneticPr fontId="5" type="noConversion"/>
  </si>
  <si>
    <t>2019년 도서발전소 발전설비 계획예방정비공사(6권역)</t>
    <phoneticPr fontId="5" type="noConversion"/>
  </si>
  <si>
    <t>2019년 도서발전소 발전설비 계획예방정비공사(7권역)</t>
    <phoneticPr fontId="5" type="noConversion"/>
  </si>
  <si>
    <t>개야도 냉각수라인 배관 교체 공사</t>
    <phoneticPr fontId="5" type="noConversion"/>
  </si>
  <si>
    <t>호도 발전설비 설치공사</t>
  </si>
  <si>
    <t>저효율 도서 ESS 구축 공사</t>
    <phoneticPr fontId="5" type="noConversion"/>
  </si>
  <si>
    <t>도서발전소 매설연료이송배관 교체공사</t>
    <phoneticPr fontId="5" type="noConversion"/>
  </si>
  <si>
    <t>디젤발전기 자동전압조정기 교체</t>
    <phoneticPr fontId="5" type="noConversion"/>
  </si>
  <si>
    <t>연도 발전설비 설치공사</t>
  </si>
  <si>
    <t>가거도 발전설비 설치공사</t>
  </si>
  <si>
    <t>평도 발전설비 이설공사</t>
  </si>
  <si>
    <t>FCU 층간밸브교체</t>
    <phoneticPr fontId="5" type="noConversion"/>
  </si>
  <si>
    <t>순번</t>
    <phoneticPr fontId="4" type="noConversion"/>
  </si>
  <si>
    <t>발주기관명</t>
  </si>
  <si>
    <t>수요기관지역명</t>
  </si>
  <si>
    <t>최상위기관명</t>
  </si>
  <si>
    <t>발주시기</t>
  </si>
  <si>
    <t>사업명</t>
  </si>
  <si>
    <t>공종구분명</t>
  </si>
  <si>
    <t>공사현장</t>
  </si>
  <si>
    <t>발주금액</t>
    <phoneticPr fontId="15" type="noConversion"/>
  </si>
  <si>
    <t>계약방법</t>
  </si>
  <si>
    <t>경기대학교</t>
  </si>
  <si>
    <t>경기도 수원시 영통구</t>
  </si>
  <si>
    <t>교육부</t>
  </si>
  <si>
    <t>2019/01</t>
  </si>
  <si>
    <t>서울캠퍼스 대학원 및 한울관 환경개선공사[전기공사]입찰공고</t>
  </si>
  <si>
    <t>전기</t>
  </si>
  <si>
    <t>서울특별시</t>
  </si>
  <si>
    <t>제한경쟁</t>
  </si>
  <si>
    <t>서울특별시교육청 서울특별시성동광진교육지원청</t>
  </si>
  <si>
    <t>서울특별시 성동구</t>
  </si>
  <si>
    <t>서울특별시교육청</t>
  </si>
  <si>
    <t>서울구남초 꿈을 담은 돌봄교실 조성 전기공사</t>
  </si>
  <si>
    <t>수의계약</t>
  </si>
  <si>
    <t>서울특별시 서울시립대학교</t>
  </si>
  <si>
    <t>서울특별시 동대문구</t>
  </si>
  <si>
    <t>자연과학관 2층 로비 유지보수 전기공사</t>
  </si>
  <si>
    <t>강의실 환경개선 전기공사</t>
  </si>
  <si>
    <t>공동기기센터 분석실 전기공사</t>
  </si>
  <si>
    <t>서울교통공사</t>
  </si>
  <si>
    <t>녹사평역 AFC기기 설치 전기공사</t>
  </si>
  <si>
    <t>서울특별시 강남구</t>
  </si>
  <si>
    <t>2019년 보도상 영업시설물 전기부적합 시설물 보수 공사</t>
  </si>
  <si>
    <t>서울경동유치원 학급증설 리모델링 전기공사</t>
  </si>
  <si>
    <t>서울동호초 꿈을 담은 돌봄교실 조성 전기공사</t>
  </si>
  <si>
    <t>서울특별시 도로사업소 서부도로사업소</t>
  </si>
  <si>
    <t>서울특별시 마포구</t>
  </si>
  <si>
    <t>2019년 교통안전시설물 보수공사</t>
  </si>
  <si>
    <t>법학관 고시반 이전 전기공사</t>
  </si>
  <si>
    <t>서울특별시동작교육청 서울당곡초등학교</t>
  </si>
  <si>
    <t>서울특별시 관악구</t>
  </si>
  <si>
    <t>당곡초 돌봄교실 신설 및 리모델링 전기공사</t>
  </si>
  <si>
    <t>서울특별시 은평구</t>
  </si>
  <si>
    <t>가칭)베라힐즈 어린이집 전기공사</t>
  </si>
  <si>
    <t>국제도시과학대학원 이전 전기공사</t>
  </si>
  <si>
    <t>한국지역난방공사</t>
  </si>
  <si>
    <t>경기도 성남시 분당구</t>
  </si>
  <si>
    <t>정부산하기관및위원회</t>
  </si>
  <si>
    <t>2019년도 난지바이오발전시설 전력감시시스템 정기점검보수공사</t>
  </si>
  <si>
    <t>일반경쟁</t>
  </si>
  <si>
    <t>서울특별시 서초구</t>
  </si>
  <si>
    <t>(긴급) 서초구민체육센터 수영장 실내보수공사(전기)</t>
  </si>
  <si>
    <t>서울특별시 도로사업소 북부도로사업소</t>
  </si>
  <si>
    <t>서울특별시 강북구</t>
  </si>
  <si>
    <t>2019년 교통안전시설물 설치 및 보수공사</t>
  </si>
  <si>
    <t>서울특별시 도로사업소 동부도로사업소</t>
  </si>
  <si>
    <t>2019년 동부 교통신호기 보수공사</t>
  </si>
  <si>
    <t>한국가스공사</t>
  </si>
  <si>
    <t>대구광역시 동구</t>
  </si>
  <si>
    <t>합정관리소 가스히터 설치 전기공사</t>
  </si>
  <si>
    <t>서울특별시남부교육청 오남중학교</t>
  </si>
  <si>
    <t>서울특별시 구로구</t>
  </si>
  <si>
    <t>전기증설공사</t>
  </si>
  <si>
    <t>연세대학교 산학협력단</t>
  </si>
  <si>
    <t>서울특별시 서대문구</t>
  </si>
  <si>
    <t>연세대학교 산학협동연구관 501호, 502호 입주공사 중 전기공사</t>
  </si>
  <si>
    <t>정경대학 환경개선 전기공사</t>
  </si>
  <si>
    <t>은평터널 조명 시설물 정비공사</t>
  </si>
  <si>
    <t>서울특별시교육청 수도전기공업고등학교</t>
  </si>
  <si>
    <t>본관 체력단련실 및 동아리실 리모델링 전기공사</t>
  </si>
  <si>
    <t>저류조 상부 실험실 공간조성 전기공사</t>
  </si>
  <si>
    <t>문화체육관광부 국립중앙도서관</t>
  </si>
  <si>
    <t>문화체육관광부</t>
  </si>
  <si>
    <t>사서연수관 화장실 개보수 전기공사</t>
  </si>
  <si>
    <t>서울시립대학교 기숙사 실 공간조성 전기공사</t>
  </si>
  <si>
    <t>서울특별시교육청 경복여자고등학교</t>
  </si>
  <si>
    <t>서울특별시 강서구</t>
  </si>
  <si>
    <t>경복여고 LED전등 교체공사</t>
  </si>
  <si>
    <t>서울시설공단</t>
  </si>
  <si>
    <t>동부간선도로 침수대비 수방설비 전기공사</t>
  </si>
  <si>
    <t>서울특별시 체육시설관리사업소</t>
  </si>
  <si>
    <t>서울특별시 송파구</t>
  </si>
  <si>
    <t>잠실주경기장 노후 전기설비 보수공사</t>
  </si>
  <si>
    <t>서울특별시교육청 청원여자고등학교</t>
  </si>
  <si>
    <t>서울특별시 노원구</t>
  </si>
  <si>
    <t>청원여자고등학교 석면해체 제거 전기공사(긴급)</t>
  </si>
  <si>
    <t>청량리종합시장 캐노피 설치공사(전기)</t>
  </si>
  <si>
    <t>2019년 공원등 유지보수사업(연간단가)</t>
  </si>
  <si>
    <t>2019년 구공원 전기시설 유지관리(연간단가)</t>
  </si>
  <si>
    <t>서울특별시교육청 이화여자고등학교</t>
  </si>
  <si>
    <t>서울특별시 중구</t>
  </si>
  <si>
    <t>이화여고 냉난방 개선 전기공사</t>
  </si>
  <si>
    <t>서울특별시 도봉구</t>
  </si>
  <si>
    <t>2019년 하천 기전시설물 유지보수공사(연간단가)</t>
  </si>
  <si>
    <t>서울특별시 성북구</t>
  </si>
  <si>
    <t>2019년 공원등 신설 및 보수공사(연간단가)</t>
  </si>
  <si>
    <t>중소기업은행</t>
  </si>
  <si>
    <t>마포중앙지점 전체 레이아웃 전기공사</t>
  </si>
  <si>
    <t>2019년 치수기전시설 유지보수공사(연간단가)</t>
  </si>
  <si>
    <t>치수기전시설 유지보수공사(연간단가)</t>
  </si>
  <si>
    <t>잠실실내체육관 노후 전기설비 개선공사</t>
  </si>
  <si>
    <t>서울특별시교육청 서울특별시강서양천교육지원청</t>
  </si>
  <si>
    <t>서울특별시 양천구</t>
  </si>
  <si>
    <t>서울염창초등학교 체육관 조명개선 전기공사</t>
  </si>
  <si>
    <t>여의도한국증권지점 전체 레이아웃 전기공사</t>
  </si>
  <si>
    <t>서울특별시교육청 용문고등학교</t>
  </si>
  <si>
    <t>용문고 신관동 환경개선공사 전기공사 소액수의견적 공고</t>
  </si>
  <si>
    <t>증산빗물펌프장 시설용량증대 전기공사</t>
  </si>
  <si>
    <t>2019년 가로등시설물 정비공사(연간단가)</t>
  </si>
  <si>
    <t>서울특별시 강동구</t>
  </si>
  <si>
    <t>게내길 확장 전기공사(2차)</t>
  </si>
  <si>
    <t>행정안전부 정부청사관리본부 서울청사관리소</t>
  </si>
  <si>
    <t>서울특별시 종로구</t>
  </si>
  <si>
    <t>행정안전부</t>
  </si>
  <si>
    <t>정부서울청사 본관 로비 LED교체 전기공사</t>
  </si>
  <si>
    <t>2019년 공원,녹지내 전기시설 유지관리 공사(연간단가)</t>
  </si>
  <si>
    <t>서울대학교치과병원</t>
  </si>
  <si>
    <t>융복합치의료센터 인테리어 전기공사</t>
  </si>
  <si>
    <t>신월1동 곰달래꿈마을 주민공동이용시설 신축 전기공사</t>
  </si>
  <si>
    <t>서울특별시교육청 염광고등학교</t>
  </si>
  <si>
    <t>2019년 염광고등학교 석면해제제거(전기) 공사 입찰 공고</t>
  </si>
  <si>
    <t>신마포나들목 신설 전기공사</t>
  </si>
  <si>
    <t>2019년 1구역 보안등 시설물 유지보수공사(연간단가)</t>
  </si>
  <si>
    <t>2019년 2구역 보안등 시설물 유지보수공사(연간단가)</t>
  </si>
  <si>
    <t>서울특별시교육청 상일미디어고등학교</t>
  </si>
  <si>
    <t>상일미디어고등학교 수배전시설개선 공사</t>
  </si>
  <si>
    <t>2019년 보안등 신설 및 개량공사(연간단가)</t>
  </si>
  <si>
    <t>서울특별시 중랑구</t>
  </si>
  <si>
    <t>2019년 공원등 신설 및 보수공사 (연간단가)</t>
  </si>
  <si>
    <t>(재)한국에너지재단</t>
  </si>
  <si>
    <t>한국에너지재단 신규사옥 네트워크 공사 계획</t>
  </si>
  <si>
    <t>2019년 보안등 유지보수 공사(연간단가) 2구역(긴급)</t>
  </si>
  <si>
    <t>2019년 보안등 유지보수공사(연간단가) 1구역 시행</t>
  </si>
  <si>
    <t>구립 진관어린이집 신축 전기공사</t>
  </si>
  <si>
    <t>2019년 기전시설물 보수공사(연간단가)</t>
  </si>
  <si>
    <t>서울특별시 동작구</t>
  </si>
  <si>
    <t>국공립 상도2동어린이집 신축 전기공사</t>
  </si>
  <si>
    <t>미아사거리역 테마역사 조성 전기공사</t>
  </si>
  <si>
    <t>2019년 가로등 및 터널등 정비공사(연간단가)</t>
  </si>
  <si>
    <t>2019년 보안등 유지보수(안양천 서측) 공사</t>
  </si>
  <si>
    <t>2019년 보안등 유지보수(안양천 동측) 공사</t>
  </si>
  <si>
    <t>2019년 도시고속도로 교통관리시스템 전기공사(연간단가)</t>
  </si>
  <si>
    <t>2019년 B구역 보안등시설물 유지보수공사(연간단가)</t>
  </si>
  <si>
    <t>서울과학기술대학교</t>
  </si>
  <si>
    <t>제3차 교내전기시설물 성능개선공사 입찰 공고</t>
  </si>
  <si>
    <t>2019년 A구역 보안등시설물 유지보수공사(연간단가)</t>
  </si>
  <si>
    <t>2019년 보안등 보수공사(연간단가)</t>
  </si>
  <si>
    <t>서울특별시교육청 건국대학교사범대학부속고등학교</t>
  </si>
  <si>
    <t>서울특별시 광진구</t>
  </si>
  <si>
    <t>건대부고 LED 조명기구 및 텍스교체 공사(전기)</t>
  </si>
  <si>
    <t>방화중학교 급식실 증축 전기공사</t>
  </si>
  <si>
    <t>2019년 좋은빛 환경개선공사(연간단가)</t>
  </si>
  <si>
    <t>홍제2동주민센터 리모델링 공사(전기)</t>
  </si>
  <si>
    <t>2019년 가로등 시설물 유지보수공사(연간단가)</t>
  </si>
  <si>
    <t>서울특별시성북교육청 고명중학교</t>
  </si>
  <si>
    <t>고명중학교 수변전설비개선 전기공사</t>
  </si>
  <si>
    <t>2019년 가로등 정비공사(연간단가)</t>
  </si>
  <si>
    <t>2019년 가로등시설물 유지보수공사(연간단가)</t>
  </si>
  <si>
    <t>상계1동 청사 증축 전기공사</t>
  </si>
  <si>
    <t>도로기전시설물 유지보수공사(2019년 연간단가)</t>
  </si>
  <si>
    <t>서울특별시교육청 서울관광고등학교</t>
  </si>
  <si>
    <t>조리실습실 확충 및 실습실 보수 전기공사</t>
  </si>
  <si>
    <t>강서소방서 마곡119안전센터 신축 전기공사</t>
  </si>
  <si>
    <t>서울특별시 영등포구</t>
  </si>
  <si>
    <t>2019년 가로등시설물 정비공사(연간계약)</t>
  </si>
  <si>
    <t>근로복지공단본부</t>
  </si>
  <si>
    <t>울산광역시 중구</t>
  </si>
  <si>
    <t>인천병원 외래재활센터 설치공사(전기)</t>
  </si>
  <si>
    <t>2019년 보안등 유지보수공사(연간단가)</t>
  </si>
  <si>
    <t>2019년 가로등시설물 정비공사(연간단가)-긴급</t>
  </si>
  <si>
    <t>경복여고 냉난방교체 전기개선 공사</t>
  </si>
  <si>
    <t>한국산업기술시험원</t>
  </si>
  <si>
    <t>경상남도 진주시</t>
  </si>
  <si>
    <t>재단법인</t>
  </si>
  <si>
    <t>열원설비 교체공사(전기)</t>
  </si>
  <si>
    <t>동부간선도로 진입차단시설, CCTV 전원공급 전기공사</t>
  </si>
  <si>
    <t>2019년 보안등 유지보수공사(연간단가-2구역)</t>
  </si>
  <si>
    <t>2019년 보안등 유지보수공사(연간단가-1구역)</t>
  </si>
  <si>
    <t>2019년 가로등 유지보수 공사(연간단가)</t>
  </si>
  <si>
    <t>가로등 시설물 정비공사</t>
  </si>
  <si>
    <t>2019년 중랑물재생센터 오니처리 전기시설물 유지보수공사(연간단가)</t>
  </si>
  <si>
    <t>2019년 수방전기시설물 유지보수 공사(연간단가)</t>
  </si>
  <si>
    <t>2019년 동부지역 보안등 신설 및 유지관리공사</t>
  </si>
  <si>
    <t>2019년 서부지역 보안등 신설 및 유지관리공사</t>
  </si>
  <si>
    <t>한국공항공사 서울지역본부</t>
  </si>
  <si>
    <t>한국공항공사</t>
  </si>
  <si>
    <t>김포공항 경항공기지역 오수처리시설 개선 전기공사</t>
  </si>
  <si>
    <t>보안등 유지보수공사(2019년 연간단가)</t>
  </si>
  <si>
    <t>신정역 노후 에스컬레이터 교체 전기공사</t>
  </si>
  <si>
    <t>전기 시설물 성능개선</t>
  </si>
  <si>
    <t>관내 보안등 개량공사(2구역)</t>
  </si>
  <si>
    <t>서울특별시교육청 서울특별시강동송파교육지원청</t>
  </si>
  <si>
    <t>신명중학교 강당겸 체육관 증축 전기공사</t>
  </si>
  <si>
    <t>경춘선 신내역 환승시설 송배전공사</t>
  </si>
  <si>
    <t>빛환경개선 보안등 신설 및 개량공사</t>
  </si>
  <si>
    <t>2019년 중랑물재생센터 전기시설물 유지보수공사</t>
  </si>
  <si>
    <t>2019 빗물펌프장 전기설비 정비공사(연간단가)</t>
  </si>
  <si>
    <t>관내 보안등 개량공사(1구역)</t>
  </si>
  <si>
    <t>2019년 가로등시설물 유지보수공사</t>
  </si>
  <si>
    <t>서울남명초등학교 체육관 및 기타 증축 전기공사</t>
  </si>
  <si>
    <t>서울대학교병원</t>
  </si>
  <si>
    <t>본관 수술장 전기실/UPS실 설치공사[전기]</t>
  </si>
  <si>
    <t>보안등 개량 및 유지보수공사(연간단가)</t>
  </si>
  <si>
    <t>2019년 보안등 시설물 정비공사(연간단가)-긴급</t>
  </si>
  <si>
    <t>2019년 교통신호기 설치 및 보수공사(연간단가-2구역)</t>
  </si>
  <si>
    <t>2019년 교통신호기 설치 및 보수공사(연간단가-1구역)</t>
  </si>
  <si>
    <t>2019년 교통신호기 신설 및 개량공사(연간단가-통합)</t>
  </si>
  <si>
    <t>구파발역 전기실 노후설비 개량 전기공사</t>
  </si>
  <si>
    <t>2019년 잠실운동장 전기설비 유지보수공사(연간단가)</t>
  </si>
  <si>
    <t>한국방송통신대학교</t>
  </si>
  <si>
    <t>한국방송통신대학교 디지털미디어센터 리모델링 전기공사</t>
  </si>
  <si>
    <t>대치역 전기실 노후설비 개량 전기공사</t>
  </si>
  <si>
    <t>2019년 골목길 빛 환경 개선 공사(목동,신정동)</t>
  </si>
  <si>
    <t>도곡역 전기실 노후설비 개량 전기공사</t>
  </si>
  <si>
    <t>경복궁역 전기실 노후설비 개량 전기공사</t>
  </si>
  <si>
    <t>서대문구청 별관 신축공사(전기)</t>
  </si>
  <si>
    <t>신당역 전기실 노후설비 개량 전기공사</t>
  </si>
  <si>
    <t>2019년 동부 교통신호기 신설 및 개량공사(연간단가)</t>
  </si>
  <si>
    <t>2019년 교통신호기 신설 및 보수공사(제1구역-연간단가)</t>
  </si>
  <si>
    <t>2019년 교통신호기 신설 및 보수공사(제2구역-연간단가)</t>
  </si>
  <si>
    <t>2019년 교통신호기 신설 및 보수공사(제3구역-연간단가)</t>
  </si>
  <si>
    <t>2019년 동부2구역 교통신호기 유지보수공사(연간단가)</t>
  </si>
  <si>
    <t>2019년 동부1구역  교통신호기 유지보수공사(연간단가)</t>
  </si>
  <si>
    <t>종로5가역 전기실 노후설비 개량 전기공사</t>
  </si>
  <si>
    <t>상계로 확장구간 가로등 및 신호등 설치공사</t>
  </si>
  <si>
    <t>잠실주경기장 조명시설 정비공사</t>
  </si>
  <si>
    <t>5호선 고덕차량기지 등 4개소 선로전환기 개량공사</t>
  </si>
  <si>
    <t>경춘선 신내역 환승시설 역사전기공사</t>
  </si>
  <si>
    <t>노후 가로등 개량공사</t>
  </si>
  <si>
    <t>2019년 교통신호기 신설 및 보수공사(연간단가)</t>
  </si>
  <si>
    <t>(긴급)서울강덕초등학교 교사 증축 및 리모델링 전기공사</t>
  </si>
  <si>
    <t>3호선 고속터미널변전소 노후전력설비 개량공사</t>
  </si>
  <si>
    <t>상봉2동 복합청사 신축공사 (전기)(2차)</t>
  </si>
  <si>
    <t/>
  </si>
  <si>
    <t>김포공항 외곽전력계통 개선공사(2차)</t>
  </si>
  <si>
    <t>서울교육대학교</t>
  </si>
  <si>
    <t>부설초 증개축 전기공사(장기계속 4차)</t>
  </si>
  <si>
    <t>통일부</t>
  </si>
  <si>
    <t>통일문화센터건립사업 전기공사(2차)</t>
  </si>
  <si>
    <t>제주국제공항 Landside 인프라 확충 전기공사(4차년도)</t>
  </si>
  <si>
    <t>서울특별시교육청 서울특별시동부교육지원청</t>
  </si>
  <si>
    <t>2019/02</t>
  </si>
  <si>
    <t>동부교육지원청 학교통합지원센터 설치에 따른 전기 공사</t>
  </si>
  <si>
    <t>서울특별시 중부공원녹지사업소</t>
  </si>
  <si>
    <t>공원 내 푸드트럭 영업용 전원 증설공사 시행</t>
  </si>
  <si>
    <t>UOS START UP 공간조성 전기공사</t>
  </si>
  <si>
    <t>서울대학교</t>
  </si>
  <si>
    <t>부설초등학교 본관 엘리베이터 설치 전기공사</t>
  </si>
  <si>
    <t>서울특별시교육청 서울특별시강서교육청 서울염경초등학교</t>
  </si>
  <si>
    <t>돌봄교실 증설에 따른 전기공사</t>
  </si>
  <si>
    <t>한국승강기안전공단</t>
  </si>
  <si>
    <t>서울지역본부 사고조사부 사무실 신설</t>
  </si>
  <si>
    <t>서울특별시교육청 서울특별시강남서초교육지원청</t>
  </si>
  <si>
    <t>[긴급]원명초병설유 교실증축 전기공사</t>
  </si>
  <si>
    <t>서울특별시교육청 서울특별시중부교육지원청</t>
  </si>
  <si>
    <t>중부지원청사 학교통합지원센터 설치 전기공사</t>
  </si>
  <si>
    <t>한국도박문제관리센터</t>
  </si>
  <si>
    <t>한국도박문제관리센터 이전 청사 전기 공사</t>
  </si>
  <si>
    <t>주식회사 서남환경</t>
  </si>
  <si>
    <t>1처리장 침사지 전기설비 전기공사</t>
  </si>
  <si>
    <t>2019년 경관조명 유지보수공사(연간단가)</t>
  </si>
  <si>
    <t>2019년 공원등 및 전기시설 보수공사(연간단가)</t>
  </si>
  <si>
    <t>건설공학관 지하 재조성 전기공사</t>
  </si>
  <si>
    <t>서울특별시서부교육청 서울홍연초등학교</t>
  </si>
  <si>
    <t>홍연초 후관동 화장실 전면개선에 따른 전기공사</t>
  </si>
  <si>
    <t>2019년 시공원 전기시설 유지관리(연간단가)</t>
  </si>
  <si>
    <t>디지털미디어시티 외 1역 화장실 시설개량 전기공사</t>
  </si>
  <si>
    <t>서울특별시 도로사업소 남부도로사업소</t>
  </si>
  <si>
    <t>가산디지털단지 외 1역 화장실 시설개량 전기공사</t>
  </si>
  <si>
    <t>안암 외 1역 화장실 시설개량 전기공사</t>
  </si>
  <si>
    <t>철산 외 1역 화장실 시설개량 전기공사</t>
  </si>
  <si>
    <t>파리근린공원 주민커뮤니티공간 조성공사(전기)</t>
  </si>
  <si>
    <t>반포천 LED보안등 설치공사</t>
  </si>
  <si>
    <t>2019년도 전기분야 정기점검보수공사(냉방)</t>
  </si>
  <si>
    <t>산림청 국립산림과학원</t>
  </si>
  <si>
    <t>산림청</t>
  </si>
  <si>
    <t>수목의 미세먼지 저감기능 연구기반 구축 전기 공사</t>
  </si>
  <si>
    <t>2018년 관악캠퍼스 전기시설물 보수 공사[연간단가 3차]</t>
  </si>
  <si>
    <t>2019년 도로기전시설물 유지보수 공사</t>
  </si>
  <si>
    <t>2019년 공원내 전기시설물 유지관리공사(연간단가)</t>
  </si>
  <si>
    <t>서울특별시 서대문소방서</t>
  </si>
  <si>
    <t>서대문소방서 (가칭)북아현119안전센터 신축 전기공사</t>
  </si>
  <si>
    <t>삼중환경기술주식회사</t>
  </si>
  <si>
    <t>모터 보수정비 연간단가공사</t>
  </si>
  <si>
    <t>김포공항 청경대 이전 전기공사</t>
  </si>
  <si>
    <t>보안등 신설 및 유지관리 공사(단가계약)</t>
  </si>
  <si>
    <t>서울특별시 동부공원녹지사업소</t>
  </si>
  <si>
    <t>2019년 공원등 정비공사(연간단가)</t>
  </si>
  <si>
    <t>2019년도 빗물펌프장 및 유수지 전기시설물 정비공사(단가계약)</t>
  </si>
  <si>
    <t>가로등 및 기전시설물 정비공사(단가계약)</t>
  </si>
  <si>
    <t>서울전자고 냉난방개선 전기공사</t>
  </si>
  <si>
    <t>2019년 도로기전시설물 유지보수공사(연간단가)</t>
  </si>
  <si>
    <t>기상청</t>
  </si>
  <si>
    <t>기상청 본청 노후변압기 교체공사</t>
  </si>
  <si>
    <t>가로등주 일체형 분전반 설치 공사</t>
  </si>
  <si>
    <t>2019년 도로기전시설물 일상유지보수공사(연간단가)-성동</t>
  </si>
  <si>
    <t>기상청 본청 노후 냉온수기 냉각탑 교체공사</t>
  </si>
  <si>
    <t>동광로 가로등 보강공사</t>
  </si>
  <si>
    <t>서울특별시교육청 서울특별시성북강북교육지원청</t>
  </si>
  <si>
    <t>서울도시과학기술고 체육관 리모델링 전기공사</t>
  </si>
  <si>
    <t>2019년 보안등 LED광원 교체공사(신월동)</t>
  </si>
  <si>
    <t>2019년 도로기전시설물 일상유지보수공사(연간단가)</t>
  </si>
  <si>
    <t>주택가 LED보안등 개량공사</t>
  </si>
  <si>
    <t>2019년 노후 보안등 개량공사</t>
  </si>
  <si>
    <t>2019년 가로등 시설물 정비공사(연간단가)</t>
  </si>
  <si>
    <t>2019년 보안등, 공원등 유지보수 공사 1구역(연간단가)</t>
  </si>
  <si>
    <t>2019년 보안등, 공원등 유지보수공사 2구역(연간단가)</t>
  </si>
  <si>
    <t>2019년 도로기전시설물 일상유지보수공사(연간단가)-강서</t>
  </si>
  <si>
    <t>2019년 가로등 유지보수공사(연간단가)</t>
  </si>
  <si>
    <t>2019년 가로등 1구역 유지보수 공사(연간단가)</t>
  </si>
  <si>
    <t>2호선 지하구조물 내진보강공사(13공구)에 따른 신호설비공사</t>
  </si>
  <si>
    <t>2019년 도로기전기설물 유지보수공사(연간단가)</t>
  </si>
  <si>
    <t>위험시설물 피뢰설비 설치공사-난지</t>
  </si>
  <si>
    <t>2019년 교내 전기시설물 유지보수 공사(연간단가)</t>
  </si>
  <si>
    <t>가로등 시설물 유지보수공사(2019년 연간단가)</t>
  </si>
  <si>
    <t>2019 1구역 보안등 신설 및 유지보수공사(연간단가)</t>
  </si>
  <si>
    <t>2019 2구역 보안등 신설 및 유지보수공사(연간단가)</t>
  </si>
  <si>
    <t>2019년 가로등 2구역 유지보수 공사(연간단가)</t>
  </si>
  <si>
    <t>빛환경개선 보안등 신설 및 개량공사(연간단가)</t>
  </si>
  <si>
    <t>2019년도 보안등 유지보수 공사</t>
  </si>
  <si>
    <t>안양천 노후 조명등 교체공사</t>
  </si>
  <si>
    <t>서울특별시교육청 서울특별시남부교육지원청</t>
  </si>
  <si>
    <t>남부 거점형다문화지원센터 및 급식실 증축에 따른 전기공사 1식</t>
  </si>
  <si>
    <t>LED보안등 개량공사</t>
  </si>
  <si>
    <t>신원동 복합청사 신축공사(전기,전기소방)</t>
  </si>
  <si>
    <t>2019 가로등 시설물 정비공사(연간단가)</t>
  </si>
  <si>
    <t>2019년 교통신호기 신설 및 개량공사(연간단가)-성동</t>
  </si>
  <si>
    <t>2019년 교통신호기 유지보수공사(연간단가) 2구역-성동</t>
  </si>
  <si>
    <t>2019년 교통신호기 유지보수공사(연간단가) 1구역-성동</t>
  </si>
  <si>
    <t>2019년 보안등 1구역 유지보수 공사(연간단가)</t>
  </si>
  <si>
    <t>2019년 보안등 3구역 유지보수 공사(연간단가)</t>
  </si>
  <si>
    <t>신길4동 공공복합청사 건립 전기공사</t>
  </si>
  <si>
    <t>2019년 보안등 2구역 유지보수 공사(연간단가)</t>
  </si>
  <si>
    <t>2019년 보안등 4구역 유지보수 공사(연간단가)</t>
  </si>
  <si>
    <t>2019년 교통신호기 신설 및 보수공사(연간단가)-구로,양천</t>
  </si>
  <si>
    <t>2019년 교통신호기 신설 및 보수공사(연간단가)-강서,영등포일부</t>
  </si>
  <si>
    <t>양재도서관 건립공사 2차공사(전기)</t>
  </si>
  <si>
    <t>한국환경공단 수도권서부지역본부</t>
  </si>
  <si>
    <t>한국환경공단</t>
  </si>
  <si>
    <t>옹진군 선재 소규모공공하수도 건설사업 전기공사</t>
  </si>
  <si>
    <t>북아현 문화체육센터 신축공사(전기)-장기계속계약</t>
  </si>
  <si>
    <t>과학기술정보통신부 우정사업본부 우정사업조달센터</t>
  </si>
  <si>
    <t>경상북도 김천시</t>
  </si>
  <si>
    <t>과학기술정보통신부</t>
  </si>
  <si>
    <t>영등포우체국 건립 전기공사</t>
  </si>
  <si>
    <t>대법원 서울북부지방법원</t>
  </si>
  <si>
    <t>대법원</t>
  </si>
  <si>
    <t>서울북부광역등기소 청사 신축 공사(전기)</t>
  </si>
  <si>
    <t>서울특별시 상수도사업본부 남부수도사업소</t>
  </si>
  <si>
    <t>2019/03</t>
  </si>
  <si>
    <t>2019년 전기설비유지보수공사(연간단가)</t>
  </si>
  <si>
    <t>독산배수지 원격제어선로설치공사</t>
  </si>
  <si>
    <t>김포공항 화물청사울타리 조명등 설치공사</t>
  </si>
  <si>
    <t>문화재청 궁능유적본부</t>
  </si>
  <si>
    <t>문화재청</t>
  </si>
  <si>
    <t>덕수궁 돈덕전 재건 전기공사</t>
  </si>
  <si>
    <t>2019/04</t>
  </si>
  <si>
    <t>비상발전기 소모성 부품 교체 및 수리</t>
  </si>
  <si>
    <t>김포공항 음식물쓰레기 저온보관창고 설치 전기공사</t>
  </si>
  <si>
    <t>2019년도 동남권열원 전력감시시스템 정기점검 보수공사</t>
  </si>
  <si>
    <t>2019년도 전기분야 정기점검보수공사(난방)</t>
  </si>
  <si>
    <t>김포공항 청년창업육성센터 확장 전기공사</t>
  </si>
  <si>
    <t>문화재청 궁능유적본부 창경궁관리소</t>
  </si>
  <si>
    <t>창경궁 보안등 설치 등 야간조명 설치공사</t>
  </si>
  <si>
    <t>한국교통안전공단</t>
  </si>
  <si>
    <t>2019/05</t>
  </si>
  <si>
    <t>2019년 LED 조명 등기구 교체 공사</t>
  </si>
  <si>
    <t>김포공항 항공박물관 야외쉼터 조성 전기공사</t>
  </si>
  <si>
    <t>한국과학기술원</t>
  </si>
  <si>
    <t>대전광역시 유성구</t>
  </si>
  <si>
    <t>전자교환기 교체공사</t>
  </si>
  <si>
    <t>김포공항 화물청사 피뢰설비 보강공사</t>
  </si>
  <si>
    <t>국립항공박물관 야외쉼터 조성공사(전기)</t>
  </si>
  <si>
    <t>한국수자원공사</t>
    <phoneticPr fontId="15" type="noConversion"/>
  </si>
  <si>
    <t>한강경영처</t>
  </si>
  <si>
    <t>고덕산단 가압장 전기시설공사</t>
  </si>
  <si>
    <t>서울특별시</t>
    <phoneticPr fontId="15" type="noConversion"/>
  </si>
  <si>
    <t>항공등화감시제어시스템 개선</t>
  </si>
  <si>
    <t>김포공항 다목적체육관 신축 전기공사</t>
  </si>
  <si>
    <t>공무원연금공단</t>
  </si>
  <si>
    <t>제주특별자치도 서귀포시</t>
  </si>
  <si>
    <t>개포9단지 재건립 전기공사</t>
  </si>
  <si>
    <t>2019/06</t>
  </si>
  <si>
    <t>김포공항 구내도로 교통신호기 개량공사</t>
  </si>
  <si>
    <t>김포공항 국제선터미널 조명시설 개선 전기공사</t>
  </si>
  <si>
    <t>김포공항 화물청사 변전실 개량 전기공사</t>
  </si>
  <si>
    <t>2019/07</t>
  </si>
  <si>
    <t>김포공항 국내선 동편주차장 캐노피 설치 전기공사</t>
  </si>
  <si>
    <t>2019년도 LED 조명 교체공사</t>
  </si>
  <si>
    <t>김포공항 국제선주차빌딩 신축 전기공사</t>
  </si>
  <si>
    <t>2019/08</t>
  </si>
  <si>
    <t>2019년도 동남권열원 LED 조명등 교체 설치공사</t>
  </si>
  <si>
    <t>2019년도 중앙열공급시설 전기분야 정기점검보수공사</t>
  </si>
  <si>
    <t>김포공항 국제선 업무시설 추가구획 전기공사</t>
  </si>
  <si>
    <t>문화재청 궁능유적본부 경복궁관리소</t>
  </si>
  <si>
    <t>경복궁 흥례문 승압공사</t>
  </si>
  <si>
    <t>2019/09</t>
  </si>
  <si>
    <t>LED조명 교체공사</t>
  </si>
  <si>
    <t>반포가압장 및 서빙고가압장 LED 설치공사</t>
  </si>
  <si>
    <t>경기도교육청 경기도여주교육지원청</t>
  </si>
  <si>
    <t>경기도 여주시</t>
  </si>
  <si>
    <t>경기도교육청</t>
  </si>
  <si>
    <t>일괄등록6</t>
  </si>
  <si>
    <t>2019/11</t>
  </si>
  <si>
    <t>2019년 강남지사 배전자동화시스템 정기점검 보수공사</t>
  </si>
  <si>
    <t>2020년도 중앙지사 배전설비 유지보수공사</t>
  </si>
  <si>
    <t>2019/12</t>
  </si>
  <si>
    <t>한국에너지재단 신규사옥 전기 공사 계획</t>
  </si>
  <si>
    <t>2020년 강남지사 배전공사</t>
  </si>
  <si>
    <t>부산교육대학교</t>
  </si>
  <si>
    <t>부산광역시 연제구</t>
  </si>
  <si>
    <t>청사관리실 개수 및 기타 전기공사</t>
  </si>
  <si>
    <t>부산광역시</t>
  </si>
  <si>
    <t>부산광역시 남구</t>
  </si>
  <si>
    <t>용호로 일원 가로등 광원교체공사</t>
  </si>
  <si>
    <t>부산도시공사</t>
  </si>
  <si>
    <t>부산광역시 부산진구</t>
  </si>
  <si>
    <t>부산 에코델타시티 전기공사(1단계 4-2공구)</t>
  </si>
  <si>
    <t>부산광역시교육청 부산광역시해운대교육지원청</t>
  </si>
  <si>
    <t>부산광역시 해운대구</t>
  </si>
  <si>
    <t>부산광역시교육청</t>
  </si>
  <si>
    <t>센텀중 식당확충 및 교사재배치 전기공사</t>
  </si>
  <si>
    <t>부산광역시 강서구</t>
  </si>
  <si>
    <t>2019년 보안등 보수공사(단가계약)</t>
  </si>
  <si>
    <t>오리일반산업단지 개발사업 오수중계펌프장 전기공사</t>
  </si>
  <si>
    <t>부산대학교</t>
  </si>
  <si>
    <t>부산광역시 금정구</t>
  </si>
  <si>
    <t>부산대학교 제2공학관 및 변전실 석면교체 전기공사</t>
  </si>
  <si>
    <t>코레일유통(주)</t>
  </si>
  <si>
    <t>부산역 3층 전문점(푸드코트) 전기공사</t>
  </si>
  <si>
    <t>부산광역시교육청 부산광역시동래교육지원청</t>
  </si>
  <si>
    <t>부산광역시 동래구</t>
  </si>
  <si>
    <t>명동초등학교 급식실증축 및 기타 전기공사</t>
  </si>
  <si>
    <t>부산광역시 기장군 보건소</t>
  </si>
  <si>
    <t>부산광역시 기장군</t>
  </si>
  <si>
    <t>기장군 아가맘센터 설치 리모델링 전기공사</t>
  </si>
  <si>
    <t>부산광역시 북구</t>
  </si>
  <si>
    <t>만덕동심공원 지하공영주차장 건립 전기공사</t>
  </si>
  <si>
    <t>영화진흥위원회</t>
  </si>
  <si>
    <t>영화진흥위원회 사옥 건립 전기 공사</t>
  </si>
  <si>
    <t>2019년 공원등 유지보수공사(단가계약)</t>
  </si>
  <si>
    <t>2019년 보안등 보수공사 단가계약</t>
  </si>
  <si>
    <t>부산광역시 서구</t>
  </si>
  <si>
    <t>보안등 설치공사(단가계약)</t>
  </si>
  <si>
    <t>부산항만공사</t>
  </si>
  <si>
    <t>부산광역시 중구</t>
  </si>
  <si>
    <t>부산항 육상전원공급설비 설치(시범사업) 전기공사</t>
  </si>
  <si>
    <t>내리교~굿거리언덕공원 구간 보행등 설치공사</t>
  </si>
  <si>
    <t>번영로 하부녹화(숲도서관) 조성사업(전기)</t>
  </si>
  <si>
    <t>2019년 노후파손 및 이설 가로등주 정비공사</t>
  </si>
  <si>
    <t>오리일반산업단지 공원등 설치공사</t>
  </si>
  <si>
    <t>정보화지하차도 배수펌프장 재해복구 전기공사</t>
  </si>
  <si>
    <t>2019년 관내 조명시설 보수공사(단가계약)</t>
  </si>
  <si>
    <t>국제산업물류단지내 문화공원 관리시설 전기공사</t>
  </si>
  <si>
    <t>부산광역시 건설본부</t>
  </si>
  <si>
    <t>상수원보호구역내 기존관로 정비 전기공사</t>
  </si>
  <si>
    <t>2019년 보안등 설치공사(단가계약)</t>
  </si>
  <si>
    <t>대저2 재해위험개선지구 정비사업 전기 및 계측제어공사</t>
  </si>
  <si>
    <t>재단법인부산디자인센터</t>
  </si>
  <si>
    <t>온산덕신 범죄예방디자인 개선 사업 전기 공사</t>
  </si>
  <si>
    <t>울산광역시</t>
  </si>
  <si>
    <t>강변하수처리장 악취저감시설 전기공사</t>
  </si>
  <si>
    <t>제10공학관 화장실 환경개선 전기공사</t>
  </si>
  <si>
    <t>대리마을 주민커뮤니티센터 건립 전기공사</t>
  </si>
  <si>
    <t>일광 강송교 경관조명 설치공사</t>
  </si>
  <si>
    <t>2019년 가로등 유지보수공사(단가계약)</t>
  </si>
  <si>
    <t>2019년 노후가로등 교체공사</t>
  </si>
  <si>
    <t>제2공학관 냉난방시설 개선 전기공사</t>
  </si>
  <si>
    <t>신명마을 도시계획도로 개설 가로등설치공사</t>
  </si>
  <si>
    <t>부산광역시교육청 부산광역시서부교육지원청</t>
  </si>
  <si>
    <t>영도중학교 다목적강당 증축 전기공사</t>
  </si>
  <si>
    <t>노후 확산형 보안등 교체공사</t>
  </si>
  <si>
    <t>성학관 6층 공간조정에 따른 시설 전기공사</t>
  </si>
  <si>
    <t>부산광역시 동구</t>
  </si>
  <si>
    <t>초량전통시장 아케이드 케이블 트레이 설치 공사</t>
  </si>
  <si>
    <t>한국해양과학기술원 부설 선박해양플랜트연구소</t>
  </si>
  <si>
    <t>한국해양과학기술원 부설 
선박해양플랜트연구소</t>
    <phoneticPr fontId="4" type="noConversion"/>
  </si>
  <si>
    <t>해양플랜트 고급기술엔지니어링센터 신축공사(전기공사)</t>
  </si>
  <si>
    <t>(가칭)명지4초등학교 교사신축 전기공사(계속비공사)</t>
  </si>
  <si>
    <t>(가칭)명지2중학교 교사신축 전기공사(계속비공사)</t>
  </si>
  <si>
    <t>학생예술문화회관 시설보수 전기공사</t>
  </si>
  <si>
    <t>노후가로등기구 교체공사</t>
  </si>
  <si>
    <t>2019년 노후 보안등 보수 및 설치 공사(단가계약)</t>
  </si>
  <si>
    <t>삼한맨션~과정교차로간 도로건설 전기공사</t>
  </si>
  <si>
    <t>부산시설공단</t>
  </si>
  <si>
    <t>태종대유원지 전망대 경관조명 설치공사</t>
  </si>
  <si>
    <t>부산환경공단서부사업소</t>
  </si>
  <si>
    <t>총인설비 및 펌프장 PLC 교체공사</t>
  </si>
  <si>
    <t>미술관 개수 및 기타 전기공사</t>
  </si>
  <si>
    <t>부산광역시교육청 부산에너지과학고등학교</t>
  </si>
  <si>
    <t>부산광역시 사상구</t>
  </si>
  <si>
    <t>비중확대 실습실 선진화 전기공사</t>
  </si>
  <si>
    <t>부산광역시교육청 부산두레학교</t>
  </si>
  <si>
    <t>부산두레학교 급식실현대화사업 및 기타 전기공사</t>
  </si>
  <si>
    <t>부산 에코델타시티 전기공사(1단계 4-1공구)</t>
  </si>
  <si>
    <t>부산 에코델타시티 교통신호등 설치공사(1단계 4공구)</t>
  </si>
  <si>
    <t>2019년 고효율보안등 설치공사(단가계약)</t>
  </si>
  <si>
    <t>부산광역시 수영구</t>
  </si>
  <si>
    <t>노후 주철가로등 교체</t>
  </si>
  <si>
    <t>광남로 노후가로등 교체</t>
  </si>
  <si>
    <t>철마 고촌안평마을 복지회관 신축_전기공사</t>
  </si>
  <si>
    <t>부경대학교</t>
  </si>
  <si>
    <t>광개토관(B동) 환경개선 전기공사</t>
  </si>
  <si>
    <t>공원 및 시설녹지내 공원등 유지보수공사</t>
  </si>
  <si>
    <t>오리일반산업단지 개발사업 가로등 및 신호등 설치공사</t>
  </si>
  <si>
    <t>정관7어린이집 리모델링공사 - 전기공사</t>
  </si>
  <si>
    <t>2019년 보안등 유지보수공사(단가계약)</t>
  </si>
  <si>
    <t>국토교통부 부산지방국토관리청</t>
  </si>
  <si>
    <t>국토교통부</t>
  </si>
  <si>
    <t>청송우회도로 국도건설 전기공사</t>
  </si>
  <si>
    <t>2019년 터널조명시설 유지보수공사(단가계약)</t>
  </si>
  <si>
    <t>경로회관 증축 전기공사</t>
  </si>
  <si>
    <t>(가칭)일광1초등학교 교사신축 전기공사(계속비공사)</t>
  </si>
  <si>
    <t>좌산초 다목적강당증축 전기공사</t>
  </si>
  <si>
    <t>2019년 도로조명시설 유지보수공사(단가계약)</t>
  </si>
  <si>
    <t>노후 가로등 교체</t>
  </si>
  <si>
    <t>약학대학 재건축 전기공사</t>
  </si>
  <si>
    <t>부산문화회관 연습공간 조성사업 전기공사</t>
  </si>
  <si>
    <t>부산환경공단생곡사업소</t>
  </si>
  <si>
    <t>제1처리장 송풍기 오버홀</t>
  </si>
  <si>
    <t>한국자산관리공사</t>
  </si>
  <si>
    <t>창원시 상남동 복합공영주차타워 신축 전기공사</t>
  </si>
  <si>
    <t>경상남도</t>
  </si>
  <si>
    <t>수영강변대로 ~ 삼어로간 연결도로 전기공사</t>
  </si>
  <si>
    <t>부산광역시 사하구</t>
  </si>
  <si>
    <t>2019년 가로등 누전구간 개수공사 단가계약</t>
  </si>
  <si>
    <t>한국해양대학교</t>
  </si>
  <si>
    <t>부산광역시 영도구</t>
  </si>
  <si>
    <t>해사대학관 증측공사(전기-4차)</t>
  </si>
  <si>
    <t>중소벤처기업부 부산기계공업고등학교</t>
  </si>
  <si>
    <t>중소벤처기업부</t>
  </si>
  <si>
    <t>종합실습관 4,5층 시스템에어컨 설치 전기설비공사</t>
  </si>
  <si>
    <t>대변~연화리간 빛 로드 조성공사(연죽교)</t>
  </si>
  <si>
    <t>새벽벌도서관 장애인 편의시설(E.V) 증축 전기공사</t>
  </si>
  <si>
    <t>경영관 외부공간 전기공사</t>
  </si>
  <si>
    <t>경상대학교 해양과학대학</t>
  </si>
  <si>
    <t>경상남도 통영시</t>
  </si>
  <si>
    <t>2019년도 새바다호 전기공사</t>
  </si>
  <si>
    <t>부산광역시교육청 대연고등학교</t>
  </si>
  <si>
    <t>대연고등학교 노후전등 교체 전기공사</t>
  </si>
  <si>
    <t>서구청 당직실 신축 전기공사</t>
  </si>
  <si>
    <t>2019년 명지IC일원 노후가로등 설치공사</t>
  </si>
  <si>
    <t>사회복지법인 양덕사회문화원</t>
  </si>
  <si>
    <t>사회복지법인
연꽃마을국청사어린이집</t>
    <phoneticPr fontId="4" type="noConversion"/>
  </si>
  <si>
    <t>사회복지법인 양덕사회문화원 양덕어린이집 리모델링 공사(전기)</t>
  </si>
  <si>
    <t>2019년 가로등 설치공사</t>
  </si>
  <si>
    <t>부산광역시 상수도사업본부 명장정수사업소</t>
  </si>
  <si>
    <t>명장정수장 제1여과지 밸브제어반 교체</t>
  </si>
  <si>
    <t>범어사정수장 수동밸브 전동구동장치 설치</t>
  </si>
  <si>
    <t>원수 밸브 전동구동장치 및 원격시스템 설치</t>
  </si>
  <si>
    <t>부산광역시 건설안전시험사업소</t>
  </si>
  <si>
    <t>부산터널 외 5개소 조명등 보수공사</t>
  </si>
  <si>
    <t>건설안전시험사업소 태양광발전시설 설치공사</t>
  </si>
  <si>
    <t>부산교통공사</t>
  </si>
  <si>
    <t>1~3호선 전력배전반 개량공사</t>
  </si>
  <si>
    <t>터보냉동기 정비공사</t>
  </si>
  <si>
    <t>1호선 레일교환에 따른 신호설비 개량공사(상반기)</t>
  </si>
  <si>
    <t>1호선 154kV 미철거 노포(27호주) 철탑 철거공사</t>
  </si>
  <si>
    <t>청사 LED보급 사업</t>
  </si>
  <si>
    <t>노후 보안등 교체</t>
  </si>
  <si>
    <t>부산광역시 상수도사업본부 북부통합사업소</t>
  </si>
  <si>
    <t>마을상수도 CCTV 감시시스템 구축</t>
  </si>
  <si>
    <t>부산탁구회관 건립 전기공사</t>
  </si>
  <si>
    <t>부산광역시교육청 부산광역시남부교육지원청</t>
  </si>
  <si>
    <t>개성고등학교 화장실 증축 전기공사</t>
  </si>
  <si>
    <t>새뜰마을사업 공동체거점공간 리모델링 전기공사</t>
  </si>
  <si>
    <t>경찰청 부산광역시지방경찰청</t>
  </si>
  <si>
    <t>경찰청</t>
  </si>
  <si>
    <t>연산파출소 신축공사(전기)</t>
  </si>
  <si>
    <t>부산환경공단 녹산사업소</t>
  </si>
  <si>
    <t>주변전실 수배전반 차단기 교체</t>
  </si>
  <si>
    <t>노후 및 파손 가로등 교체공사</t>
  </si>
  <si>
    <t>여성가족부</t>
  </si>
  <si>
    <t>국립청소년생태센터 전기공사</t>
  </si>
  <si>
    <t>제2처리장 송풍기 오버홀</t>
  </si>
  <si>
    <t>중계펌프장 원격감시제어설비 전용회선 통합망 구축</t>
  </si>
  <si>
    <t>부산광역시 금정소방서</t>
  </si>
  <si>
    <t>반송119안전센터 리모델링(증축) 전기공사</t>
  </si>
  <si>
    <t>충무대로 구간 교통사고 다발지역 조도개선공사</t>
  </si>
  <si>
    <t>임대시설물 보수공사(단가계약 : 전기분야)</t>
  </si>
  <si>
    <t>부산환경공단</t>
  </si>
  <si>
    <t>생곡하수찌꺼기 건조시설 변압기 신설 교체 공사</t>
  </si>
  <si>
    <t>사상경찰서 학장파출소 신축공사(전기)</t>
  </si>
  <si>
    <t>제1만덕터널 노후 터널등 교체공사</t>
  </si>
  <si>
    <t>가덕대교 외 4개소 항로표지등 교체공사</t>
  </si>
  <si>
    <t>부산터널 노후 수전설비 교체공사</t>
  </si>
  <si>
    <t>1호선 노후 전력케이블 1구간 교체공사</t>
  </si>
  <si>
    <t>1호선 노후 전력케이블 2구간 교체공사</t>
  </si>
  <si>
    <t>1호선 노후 전력케이블 3구간 교체공사</t>
  </si>
  <si>
    <t>하단역 등 2개역 냉방설비 개량 전기공사</t>
  </si>
  <si>
    <t>도시철도 차량기지 LED투광등 교체공사</t>
  </si>
  <si>
    <t>전차선로 현수애자 정비(1,2,3호선)</t>
  </si>
  <si>
    <t>수영하수처리장 변압기 교체 및 신설 공사</t>
  </si>
  <si>
    <t>공공청사 노후 전력설비 개보수 공사</t>
  </si>
  <si>
    <t>부산광역시 소방학교</t>
  </si>
  <si>
    <t>소방학교 LED 전등 교체</t>
  </si>
  <si>
    <t>한국공항공사 항로시설본부 인천항공교통시설단</t>
  </si>
  <si>
    <t>인천광역시 중구</t>
  </si>
  <si>
    <t>부산표지소보안등 개량공사</t>
  </si>
  <si>
    <t>부산진우체국 건립 전기공사</t>
  </si>
  <si>
    <t>학장중 노후전등교체 및 기타 전기공사</t>
  </si>
  <si>
    <t>서동초 노후전등교체 및 기타 전기공사</t>
  </si>
  <si>
    <t>토현초 태양광발전설비 설치공사</t>
  </si>
  <si>
    <t>금정고 태양광발전설비 설치공사</t>
  </si>
  <si>
    <t>부산전자공고 노후전등교체 전기공사</t>
  </si>
  <si>
    <t>해양수산부 국립수산과학원</t>
  </si>
  <si>
    <t>해양수산부</t>
  </si>
  <si>
    <t>청사(후생동) 수배전반 교체공사</t>
  </si>
  <si>
    <t>도시철도 조가선 지지금구 및 장력추 중추봉 교체</t>
  </si>
  <si>
    <t>전차선로 조류방지장치 설치공사</t>
  </si>
  <si>
    <t>1호선 지상구간 접지설비 일제정비</t>
  </si>
  <si>
    <t>분전반 교체공사</t>
  </si>
  <si>
    <t>시설개량 8차 수정역등 3개역사 전기설비공사</t>
  </si>
  <si>
    <t>시설개량 8차 화명역등 3개역사 전기설비공사</t>
  </si>
  <si>
    <t>망미종합시장 전기시설공사</t>
  </si>
  <si>
    <t>빛공해 해소 조명등 교체</t>
  </si>
  <si>
    <t>원격감시카메라 이전설치 및 유지보수</t>
  </si>
  <si>
    <t>가로등 누전선로 보수공사</t>
  </si>
  <si>
    <t>청사 전기용량 증설 및 부대공사</t>
  </si>
  <si>
    <t>구덕초 수배전반교체공사</t>
  </si>
  <si>
    <t>당리초 수배전반교체공사</t>
  </si>
  <si>
    <t>연미초 수배전반교체 및 기타 전기공사</t>
  </si>
  <si>
    <t>연서초 수배전반교체 전기공사</t>
  </si>
  <si>
    <t>양운초 노후전등교체 전기공사</t>
  </si>
  <si>
    <t>본선터널 비상등용 축전지 교체공사</t>
  </si>
  <si>
    <t>선로전환기 교체공사</t>
  </si>
  <si>
    <t>1호선 전차선로 개량공사</t>
  </si>
  <si>
    <t>노후 선로 교체</t>
  </si>
  <si>
    <t>신덕중 노후전등교체 및 기타 전기공사</t>
  </si>
  <si>
    <t>신라중 노후전등교체 및 기타 전기공사</t>
  </si>
  <si>
    <t>주감중 노후전등교체 및 기타 전기공사</t>
  </si>
  <si>
    <t>주감중 강당전등교체 및 기타 전기공사</t>
  </si>
  <si>
    <t>녹명초 노후전등교체 및 기타 전기공사</t>
  </si>
  <si>
    <t>창진초 강당전등교체 전기공사</t>
  </si>
  <si>
    <t>덕천여중 노후전등교체 및 기타 전기공사</t>
  </si>
  <si>
    <t>만덕중 노후전등교체 및 기타 전기공사</t>
  </si>
  <si>
    <t>명동초 노후전등교체 및 기타 전기공사</t>
  </si>
  <si>
    <t>서명초 노후전등교체 전기공사</t>
  </si>
  <si>
    <t>장서초 노후전등교체 전기공사</t>
  </si>
  <si>
    <t>부곡중 노후전등교체 전기공사</t>
  </si>
  <si>
    <t>민안초 방송장비 교체공사</t>
  </si>
  <si>
    <t>반석초 방송장비 교체공사</t>
  </si>
  <si>
    <t>죽성초 방송장비 교체공사</t>
  </si>
  <si>
    <t>칠암초 방송장비 교체공사</t>
  </si>
  <si>
    <t>반여중 방송장비 교체공사</t>
  </si>
  <si>
    <t>재송여중 방송장비 교체공사</t>
  </si>
  <si>
    <t>부산장안고 방송장비 교체공사</t>
  </si>
  <si>
    <t>위봉초 태양광발전장치 교체공사</t>
  </si>
  <si>
    <t>좌동초 태양광발전장치 교체공사</t>
  </si>
  <si>
    <t>양운중 태양광발전장치 교체공사</t>
  </si>
  <si>
    <t>해강중 태양광발전장치 교체공사</t>
  </si>
  <si>
    <t>반여고 수배전반 교체공사</t>
  </si>
  <si>
    <t>가동유치원 자탐개수공사</t>
  </si>
  <si>
    <t>광안유치원 자탐개수공사</t>
  </si>
  <si>
    <t>남천유치원 자탐개수공사</t>
  </si>
  <si>
    <t>기장초병설유치원 자탐개수공사</t>
  </si>
  <si>
    <t>인지중 자탐개수공사</t>
  </si>
  <si>
    <t>부산광역시교육청</t>
    <phoneticPr fontId="4" type="noConversion"/>
  </si>
  <si>
    <t>신도초 노후전등교체 전기공사</t>
  </si>
  <si>
    <t>월내초 노후전등교체 전기공사</t>
  </si>
  <si>
    <t>인지중 노후전등교체 전기공사</t>
  </si>
  <si>
    <t>반산초 정보통신시설 개수공사</t>
  </si>
  <si>
    <t>해강초 정보통신시설개수 공사</t>
  </si>
  <si>
    <t>상당중 정보통신시설개수 공사</t>
  </si>
  <si>
    <t>강서경찰서 리모델링사업(전기)</t>
  </si>
  <si>
    <t>본선환기실 전원 개량 전기공사</t>
  </si>
  <si>
    <t>154kV GIS설비 보통점검 공사</t>
  </si>
  <si>
    <t>냉난방기 전원설치공사</t>
  </si>
  <si>
    <t>양산역 등 2개역 기관사 조작반 등 표준화 개량공사</t>
  </si>
  <si>
    <t>청사 노후 전기설비 정비공사</t>
  </si>
  <si>
    <t>공공대기실 및 샤워장 전기가설</t>
  </si>
  <si>
    <t>일광 행복주택 건립사업 전기공사</t>
  </si>
  <si>
    <t>부산광역시의료원</t>
  </si>
  <si>
    <t>노후 비상발전기 교체사업</t>
  </si>
  <si>
    <t>온정365 프로젝트 추진(온천장 옛 전차길 조성사업, 윤슬길 경관개선 사업, 달빛거리 장소 만들기 사업)(전기)</t>
    <phoneticPr fontId="4" type="noConversion"/>
  </si>
  <si>
    <t>장림초 노후전등교체공사</t>
  </si>
  <si>
    <t>효림초 정보통신개수공사</t>
  </si>
  <si>
    <t>다선초 정보통신개수공사</t>
  </si>
  <si>
    <t>보림초 노후전등교체공사</t>
  </si>
  <si>
    <t>본사 노후 배전반 교체 및 에너지저장장치 설치</t>
  </si>
  <si>
    <t>1호선 레일교환에 따른 신호설비 개량공사(하반기)</t>
  </si>
  <si>
    <t>부산권지사</t>
  </si>
  <si>
    <t>낙동강하굿둑 좌안 UPS실 이설 공사</t>
  </si>
  <si>
    <t>부산광역시</t>
    <phoneticPr fontId="15" type="noConversion"/>
  </si>
  <si>
    <t>자유시장 고객용승강기 설치</t>
  </si>
  <si>
    <t>중앙내수면연구소 이전 건립공사</t>
    <phoneticPr fontId="4" type="noConversion"/>
  </si>
  <si>
    <t>v</t>
    <phoneticPr fontId="4" type="noConversion"/>
  </si>
  <si>
    <t>(가칭)일광중 교사신축 전기공사</t>
  </si>
  <si>
    <t>154kV 유입변압기(MTR) 및 OLTC 정비공사</t>
  </si>
  <si>
    <t>2019/10</t>
  </si>
  <si>
    <t>해림초 노후전등교체 전기공사</t>
  </si>
  <si>
    <t>154kV 지중수전선로 유지관리</t>
  </si>
  <si>
    <t>주례여중 노후전등교체 및 기타 전기공사</t>
  </si>
  <si>
    <t>1호선 노후 케이블 및 전선로 개량 공사</t>
  </si>
  <si>
    <t>부산 에코델타시티 완충저류시설 전기공사</t>
  </si>
  <si>
    <t>부산 회동 행복주택 전기？소방공사</t>
  </si>
  <si>
    <t>대구광역시교육청</t>
  </si>
  <si>
    <t>대구광역시 수성구</t>
  </si>
  <si>
    <t>대구공업고등학교 외 1교(시지고) 냉난방개선 전기공사</t>
  </si>
  <si>
    <t>대구광역시</t>
  </si>
  <si>
    <t>대구성서초등학교 구조대수선 및 기타 전기공사</t>
  </si>
  <si>
    <t>대구두산초등학교 환경개선 전기공사</t>
  </si>
  <si>
    <t>경운중학교 외 2교(구암중, 평리중) 냉난방개선 및 기타 전기공사</t>
  </si>
  <si>
    <t>대구광역시 남구</t>
  </si>
  <si>
    <t>2019년 보안등 수리 및 신설공사(연간단가계약)</t>
  </si>
  <si>
    <t>대구광역시동부교육청 청구중학교</t>
  </si>
  <si>
    <t>청구중학교 환경개선(수전설비증설등) 및 LED조명기구 교체 전기공사 입찰공고</t>
  </si>
  <si>
    <t>대구광역시교육청 대구여자상업고등학교</t>
  </si>
  <si>
    <t>대구여자상업고등학교 조명시설교체 및 기타 전기공사</t>
  </si>
  <si>
    <t>달성고등학교 외 1교 냉난방개선 전기공사</t>
  </si>
  <si>
    <t>동부중학교 환경개선 전기공사</t>
  </si>
  <si>
    <t>대구광역시교육청 대구광명학교</t>
  </si>
  <si>
    <t>대구광명학교 환경개선 조명교체 및 기타 전기공사</t>
  </si>
  <si>
    <t>2019년도 관내(2구역) 보안등 보수공사 연간단가계약</t>
  </si>
  <si>
    <t>대구광역시교육청 대구보건고등학교</t>
  </si>
  <si>
    <t>대구광역시 달서구</t>
  </si>
  <si>
    <t>대구보건고등학교 다목적강당 증축 및 내진보강 전기공사</t>
  </si>
  <si>
    <t>대구도시공사</t>
  </si>
  <si>
    <t>대구광역시 북구</t>
  </si>
  <si>
    <t>사옥 경관조명 설치공사</t>
  </si>
  <si>
    <t>대구천내초등학교 냉난방개선에 따른 전기공사</t>
  </si>
  <si>
    <t>대구광역시 달성군</t>
  </si>
  <si>
    <t>2019년 2권역 교통신호기 긴급보수 및 설치공사(연간계약)</t>
  </si>
  <si>
    <t>대구동곡초등학교 외 2교 냉난방개선에 따른 전기공사</t>
  </si>
  <si>
    <t>2019년 1권역 보안등 신설공사(연간계약)</t>
  </si>
  <si>
    <t>2019년도 관내(1구역) 보안등 보수공사 연간단가계약</t>
  </si>
  <si>
    <t>대구광역시교육청 대구보명학교</t>
  </si>
  <si>
    <t>대구보명학교 환경개선 조명교체 및 기타 전기공사</t>
  </si>
  <si>
    <t>대구도시철도공사</t>
  </si>
  <si>
    <t>역사 화장실 온수설비 전원공사</t>
  </si>
  <si>
    <t>침실환경개선 전기공사</t>
  </si>
  <si>
    <t>차량기지 철주접지함 설치(2호선)</t>
  </si>
  <si>
    <t>경상중학교 외 3교 냉난방개선 전기공사</t>
  </si>
  <si>
    <t>대구광역시동부교육청 계성초등학교</t>
  </si>
  <si>
    <t>대구광역시 중구</t>
  </si>
  <si>
    <t>계성초등학교 수변전설비 증설 전기공사</t>
  </si>
  <si>
    <t>대구미래교육연구원 리모델링 전기공사</t>
  </si>
  <si>
    <t>대구광역시교육청 달구벌고등학교</t>
  </si>
  <si>
    <t>달구벌고등학교 환경개선 전기공사</t>
  </si>
  <si>
    <t>대구제일중학교 냉난방개선 전기공사</t>
  </si>
  <si>
    <t>2019년 보안등(월배권) 보수공사(연간단가계약)</t>
  </si>
  <si>
    <t>2019년 2권역 보안등 신설공사(연간계약)</t>
  </si>
  <si>
    <t>2019년 3권역 보안등 신설공사(연간계약)</t>
  </si>
  <si>
    <t>대구동성초등학교 LED조명교체 전기공사</t>
  </si>
  <si>
    <t>대구광역시교육청 효성여자고등학교</t>
  </si>
  <si>
    <t>효성여자고등학교 체육관 조명시설 개선 공사(긴급)</t>
  </si>
  <si>
    <t>전자관 공중화장실 개보수공사(전기)</t>
  </si>
  <si>
    <t>대구광역시달성교육청 대구남동초등학교</t>
  </si>
  <si>
    <t>남동초 도서관 및 돌봄교실 리모델링에 따른 전기공사 소액수의 견적제출 안내공고(긴급)</t>
  </si>
  <si>
    <t>서부교육지원청 외 1청 보수 전기공사</t>
  </si>
  <si>
    <t>대구남부교육지원청 외 1청 보수 전기공사</t>
  </si>
  <si>
    <t>대구광역시교육청 덕원고등학교</t>
  </si>
  <si>
    <t>덕원고등학교 냉난방기개선 전기공사</t>
  </si>
  <si>
    <t>2019년 보안등 보수 공사(연간단가계약)</t>
  </si>
  <si>
    <t>달성중학교 장애인 승강기 설치 전기공사</t>
  </si>
  <si>
    <t>2019년 보안등(성서권) 보수공사(연간단가계약)</t>
  </si>
  <si>
    <t>전기 공사</t>
  </si>
  <si>
    <t>경북대학교</t>
  </si>
  <si>
    <t>경북대학교 인문대학 4층 냉난방기 전원공급 및 기타 전기공사</t>
  </si>
  <si>
    <t>대구광역시교육청 대구광역시동부교육지원청 
대구봉무초등학교</t>
    <phoneticPr fontId="4" type="noConversion"/>
  </si>
  <si>
    <t>2019년 학급증설에 따른 내부 환경개선 전기공사</t>
  </si>
  <si>
    <t>대구광역시교육청 대구제일여자상업고등학교</t>
  </si>
  <si>
    <t>학과개편에 따른 실습실 환경개선 전기공사 소액수의 견적제출 안내공고</t>
  </si>
  <si>
    <t>대구광역시서부교육청 성화중학교</t>
  </si>
  <si>
    <t>성화중학교 냉난방기개선 전기공사(장기계속)</t>
  </si>
  <si>
    <t>대구광역시남부교육청 경일여자중학교</t>
  </si>
  <si>
    <t>경일여자중학교 교육환경개선(냉난방개선) 전기공사</t>
  </si>
  <si>
    <t>대구미래교육연구원 외 1(대구협력학습지원센터) 환경개선 전기공사</t>
  </si>
  <si>
    <t>하빈 PMZ 평화예술센터 건립 전기공사</t>
  </si>
  <si>
    <t>대구광역시서부교육청 대구팔달초등학교</t>
  </si>
  <si>
    <t>대구팔달초 병설유치원 신설에 따른 전기공사</t>
  </si>
  <si>
    <t>대구농업마이스터고등학교 냉난방개선 전기공사</t>
  </si>
  <si>
    <t>대구광역시남부교육청 대구진천초등학교</t>
  </si>
  <si>
    <t>대구진천초등학교 미래교육 리노베이션 교실 전기공사</t>
  </si>
  <si>
    <t>대구광역시동부교육청 매호중학교</t>
  </si>
  <si>
    <t>매호중학교 도서실 환경개선(현대화) 및 기타 전기공사</t>
  </si>
  <si>
    <t>대구광역시서부교육청 서대구초등학교</t>
  </si>
  <si>
    <t>대구광역시 서구</t>
  </si>
  <si>
    <t>돌봄교실 및 상상제작소 구축 전기공사</t>
  </si>
  <si>
    <t>대구광역시달성교육청 대구반송초등학교</t>
  </si>
  <si>
    <t>2018. 미래교육 리노베이션 및 돌봄교실 리모델링 전기공사</t>
  </si>
  <si>
    <t>노변중학교 외 1교 냉난방개선 전기공사</t>
  </si>
  <si>
    <t>대구광역시교육청 성광고등학교</t>
  </si>
  <si>
    <t>성광고 지열냉난방기개선사업 전기공사</t>
  </si>
  <si>
    <t>대구광역시남부교육청 상서중학교</t>
  </si>
  <si>
    <t>상서중학교 환경개선(냉난방기)전기공사 공고(긴급공고)</t>
  </si>
  <si>
    <t>대구초등학교 냉난방개선 전기공사</t>
  </si>
  <si>
    <t>대구동부초등학교 냉난방개선 전기공사</t>
  </si>
  <si>
    <t>대구동원초등학교 냉난방개선 전기공사</t>
  </si>
  <si>
    <t>대구동신초등학교 냉난방개선 전기공사</t>
  </si>
  <si>
    <t>대구동성초등학교 냉난방개선 전기공사</t>
  </si>
  <si>
    <t>대구경동초등학교 냉난방개선 전기공사</t>
  </si>
  <si>
    <t>대구남산초등학교 외 1교 냉난방개선 전기공사</t>
  </si>
  <si>
    <t>대구아양초등학교 외 1교 냉난방개선 전기공사</t>
  </si>
  <si>
    <t>대구수성초등학교 냉난방개선 전기공사</t>
  </si>
  <si>
    <t>대구동중학교 외 1교 냉난방개선 전기공사</t>
  </si>
  <si>
    <t>갯벌들 간이빗물펌프장 전기공사</t>
  </si>
  <si>
    <t>국공립화원이진캐스빌어린이집 등 3개소 리모델링 전기공사</t>
  </si>
  <si>
    <t>대구광역시서부교육청 성광중학교</t>
  </si>
  <si>
    <t>성광중학교 LED조명기구 교체 전기공사(장기계속)</t>
  </si>
  <si>
    <t>2019년 1권역 교통신호기 긴급보수 및 설치공사(연간계약)</t>
  </si>
  <si>
    <t>대구광역시서부교육청 평리중학교</t>
  </si>
  <si>
    <t>평리중학교 선진형 교과교실제 구축 전기공사</t>
  </si>
  <si>
    <t>대구광역시교육청 조일로봇고등학교</t>
  </si>
  <si>
    <t>조일고등학교 교육환경개선공사(냉난방개선 전기공사)</t>
  </si>
  <si>
    <t>역사 분전반 차단기 개량공사</t>
  </si>
  <si>
    <t>대구도림초등학교 냉난방개선 전기공사</t>
  </si>
  <si>
    <t>대구교동초등학교 외 1교(서변유) 냉난방개선 전기공사</t>
  </si>
  <si>
    <t>2019년 관내 보안등 신설 및 수선 공사(연간단가)</t>
  </si>
  <si>
    <t>낙동강경영처</t>
  </si>
  <si>
    <t>부동 공공하수처리시설 전기공사</t>
  </si>
  <si>
    <t>대구광역시</t>
    <phoneticPr fontId="15" type="noConversion"/>
  </si>
  <si>
    <t>신촌 공공하수처리시설 증설공사 전기공사</t>
  </si>
  <si>
    <t>주왕산 공공하수처리시설 전기공사</t>
  </si>
  <si>
    <t>(블루밸리) 도수관로 외면부식방지공사</t>
  </si>
  <si>
    <t>변전소 배전반 내진보강 공사</t>
  </si>
  <si>
    <t>남산 하누리 행복공간 조성 전기공사</t>
  </si>
  <si>
    <t>(재)지능형자동차부품진흥원</t>
  </si>
  <si>
    <t>첨단운전자 지원시스템(ADAS)플랫폼 구축 전기공사</t>
  </si>
  <si>
    <t>대구역 맞이방 카페스토리웨이 내선설비공사</t>
  </si>
  <si>
    <t>대구광역시동부교육청 성명여자중학교</t>
  </si>
  <si>
    <t>성명여자중학교 미래교육공간구축 전기공사</t>
  </si>
  <si>
    <t>덕곡동 오수관거 정비공사에 따른 자가펌프 전기공사</t>
  </si>
  <si>
    <t>대구광역시교육청 대구세명학교</t>
  </si>
  <si>
    <t>대구세명학교 바리스타실 구축 전기공사 소액수의 전자견적 제출 안내  공고</t>
  </si>
  <si>
    <t>대구광역시 건설본부</t>
  </si>
  <si>
    <t>기술창조발전소 건립 전기공사</t>
  </si>
  <si>
    <t>목재문화체험관 건립 전기공사</t>
  </si>
  <si>
    <t>경북대학교병원</t>
  </si>
  <si>
    <t>5동 4호기 승강기 교체공사</t>
  </si>
  <si>
    <t>대구환경공단</t>
  </si>
  <si>
    <t>공단 (관리)</t>
  </si>
  <si>
    <t>전기시내버스 충전인프라 구축 전기공사</t>
  </si>
  <si>
    <t>팔달빗물펌프장 외 1개소 전동기 수선공사</t>
  </si>
  <si>
    <t>2호선 문양차량기지 철주 접지함 설치공사</t>
  </si>
  <si>
    <t>역사 캐노피 등기구 신설공사</t>
  </si>
  <si>
    <t>관내일원 LED보안등 개체공사</t>
  </si>
  <si>
    <t>대구광역시교육청 대구선명학교</t>
  </si>
  <si>
    <t>대구선명학교 환경개선사업(냉난방기)전기공사 입찰공고</t>
  </si>
  <si>
    <t>야간집중조명장치설치사업</t>
  </si>
  <si>
    <t>창업인프라지원 지식산업센터 건립 전기공사</t>
  </si>
  <si>
    <t>다목적체육센터 건립 전기공사</t>
  </si>
  <si>
    <t>낙동강보관리단</t>
  </si>
  <si>
    <t>달성보 수문 진동센서 및 피어 수위계 개선</t>
  </si>
  <si>
    <t>소액전자</t>
  </si>
  <si>
    <t>대구광역시 시설안전관리사업소</t>
  </si>
  <si>
    <t>신천둔치 자전거도로 가로등 설치공사</t>
  </si>
  <si>
    <t>화랑교 야간 경관조명 개선 전기공사</t>
  </si>
  <si>
    <t>2호선 강체전차선로 AL T-Bar 및 애자 절연확보공사</t>
  </si>
  <si>
    <t>금호강 자전거도로 가로등 설치공사</t>
  </si>
  <si>
    <t>대구광역시 상수도사업본부</t>
  </si>
  <si>
    <t>매곡배수지 확장 전기,계측공사</t>
  </si>
  <si>
    <t>만촌배수지 확장 전기, 계측제어공사</t>
  </si>
  <si>
    <t>매곡정수장 시설개량 전기공사</t>
  </si>
  <si>
    <t>통계청 동북지방통계청</t>
  </si>
  <si>
    <t>통계청</t>
  </si>
  <si>
    <t>동북지방통계청 청사증축 전기공사</t>
  </si>
  <si>
    <t>장애학생특성화고 신축 전기공사</t>
  </si>
  <si>
    <t>우드칩 발전기 AVR 교체 공사</t>
  </si>
  <si>
    <t>대구예아람학교 신축 및 달성교육지원청 전기공사</t>
  </si>
  <si>
    <t>달서시장 2차 아케이드 조성사업</t>
  </si>
  <si>
    <t>인천광역시 남동구</t>
  </si>
  <si>
    <t>인천광역시</t>
  </si>
  <si>
    <t>2019년 보안등 신설 및 교체공사 연간단가</t>
  </si>
  <si>
    <t>영종미개발지역 소1-48호선 도로개설공사(전기)</t>
  </si>
  <si>
    <t>2019년 교통신호시설 신설 및 보수공사(연간단가-제3지역)</t>
  </si>
  <si>
    <t>2019년 교통신호시설 신설 및 보수공사(연간단가-제5지역)</t>
  </si>
  <si>
    <t>인천광역시 부평구</t>
  </si>
  <si>
    <t>보안등 설치 및 정비공사(연간단가)</t>
  </si>
  <si>
    <t>2019년 교통신호시설 설치 및 보수공사(연간단가-제1지역)</t>
  </si>
  <si>
    <t>인천광역시 인천대공원사업소</t>
  </si>
  <si>
    <t>동부권역공원 비상벨 설치공사</t>
  </si>
  <si>
    <t>오류119안전센터 신축공사(전기)</t>
  </si>
  <si>
    <t>인천광역시 강화군 길상면</t>
  </si>
  <si>
    <t>인천광역시 강화군</t>
  </si>
  <si>
    <t>2019년도 보안등 유지보수공사</t>
  </si>
  <si>
    <t>인천광역시 강화군 하점면</t>
  </si>
  <si>
    <t>2019년 보안등 유지보수 공사</t>
  </si>
  <si>
    <t>인천광역시 옹진군</t>
  </si>
  <si>
    <t>인천광역시 남구</t>
  </si>
  <si>
    <t>굴업도발전소 발전기 2호기 라디에이터 교체공사</t>
  </si>
  <si>
    <t>농림축산식품부 농림축산검역본부 
인천공항지역본부</t>
    <phoneticPr fontId="4" type="noConversion"/>
  </si>
  <si>
    <t>농림축산식품부</t>
  </si>
  <si>
    <t>영종도 계류장 시설개조공사</t>
  </si>
  <si>
    <t>2019년 가로등 신설 및 보수공사(1구역)</t>
  </si>
  <si>
    <t>인천광역시 계양구</t>
  </si>
  <si>
    <t>2019년 가로등 공원등 설치 및 보수공사(단가계약)</t>
  </si>
  <si>
    <t>2019년 도로조명 유지 관리(단가계약)</t>
  </si>
  <si>
    <t>인천광역시 강화군 선원면</t>
  </si>
  <si>
    <t>인천도시공사</t>
  </si>
  <si>
    <t>계양펌프장 전기공사</t>
  </si>
  <si>
    <t>2019년 교통신호시설 신설 및 보수공사(연간단가-제2지역)</t>
  </si>
  <si>
    <t>2019년 교통신호시설 신설 및 보수공사(연간단가-제4지역)</t>
  </si>
  <si>
    <t>인천대공원 주차장 CCTV 설치공사</t>
  </si>
  <si>
    <t>인천광역시교육청 인천광역시북부교육지원청</t>
  </si>
  <si>
    <t>인천광역시교육청</t>
  </si>
  <si>
    <t>부평서여중 장애인승강기 설치 전기공사</t>
  </si>
  <si>
    <t>대공원 공원등 및 전기시설물 유지관리(연간단가)</t>
  </si>
  <si>
    <t>인천대공원 비상벨 설치공사</t>
  </si>
  <si>
    <t>인천광역시 연수구</t>
  </si>
  <si>
    <t>영유아 장난감대여점(3호점) 인테리어공사(전기)</t>
  </si>
  <si>
    <t>2019년 영종(2구역) 가로등 보수공사(연간단가)</t>
  </si>
  <si>
    <t>모퉁이보호작업장</t>
  </si>
  <si>
    <t>2019년 장애인직업재활시설 기능보강사업 신축 전기공사 전자입찰 공고</t>
  </si>
  <si>
    <t>2019년 영종(1구역) 가로등 보수공사(연간단가)</t>
  </si>
  <si>
    <t>동부권역공원 전기시설 관리공사(연간단가)</t>
  </si>
  <si>
    <t>송도2공구 집하장 예비전기설비 설치공사</t>
  </si>
  <si>
    <t>2019년 옹진군 수리시설 개보수사업(북도지구) 전기공사</t>
  </si>
  <si>
    <t>소래구역 중로2-소래1호선 교통신호기 설치공사</t>
  </si>
  <si>
    <t>2019 남동구 관내 횡단보도 집중조명 설치공사</t>
  </si>
  <si>
    <t>가로등,보안등신설및보수공사</t>
  </si>
  <si>
    <t>구월1동 복합청사 신축공사(전기)</t>
  </si>
  <si>
    <t>인천광역시교육청 인천광역시동부교육지원청</t>
  </si>
  <si>
    <t>첨단초 교실 전환공사(전기)</t>
  </si>
  <si>
    <t>인천광역시 서구</t>
  </si>
  <si>
    <t>가로등 보수공사</t>
  </si>
  <si>
    <t>도로조명 유지관리공사(단가계약)</t>
  </si>
  <si>
    <t>청라 도로조명 유지관리공사(단가계약)</t>
  </si>
  <si>
    <t>보안등 설치 및 보수공사</t>
  </si>
  <si>
    <t>서구국민체육센터 리모델링공사</t>
  </si>
  <si>
    <t>2019년 도서자가발전소 경상정비(1차)</t>
  </si>
  <si>
    <t>인천광역시 강화군 송해면</t>
  </si>
  <si>
    <t>송해면 하도1리 족구장 야간조명 설치공사</t>
  </si>
  <si>
    <t>인천광역시 강화군 삼산면</t>
  </si>
  <si>
    <t>2019년 보안등 유지보수공사</t>
  </si>
  <si>
    <t>야간 교통사고 및 범죄예방을 위한 가로등 조도개선사업</t>
  </si>
  <si>
    <t>관세청 관세국경관리연수원</t>
  </si>
  <si>
    <t>충청남도 천안시 동남구</t>
  </si>
  <si>
    <t>관세청</t>
  </si>
  <si>
    <t>탐지견훈련센터 견사동 증축공사(전기)</t>
  </si>
  <si>
    <t>인천광역시 미추홀구</t>
  </si>
  <si>
    <t>2019년 보안등 신설 및 이설공사(단가계약)</t>
  </si>
  <si>
    <t>북도면 장봉2리 농업용 소류지 개발 전기공사</t>
  </si>
  <si>
    <t>영흥면 중앙천 수문설치 전기공사</t>
  </si>
  <si>
    <t>덕적면 진2리 목섬 배수갑문 보수 전기공사</t>
  </si>
  <si>
    <t>빈집은행 청년창업공간조성 리모델링 공사(용현동 62-7)(전기)</t>
  </si>
  <si>
    <t>인천항만공사</t>
  </si>
  <si>
    <t>인천항 고압 육상전원공급시설 시범사업 설치사업 전기공사</t>
  </si>
  <si>
    <t>2019년 상반기 보안등 유지보수 공사</t>
  </si>
  <si>
    <t>인천광역시 강화군 강화읍</t>
  </si>
  <si>
    <t>2019년 상반기 보안등 유지.보수 공사</t>
  </si>
  <si>
    <t>냉난방기 설치 관련 전기 공사</t>
  </si>
  <si>
    <t>인천광역시 강화군 양사면</t>
  </si>
  <si>
    <t>2019년 가로등 신설 및 보수공사(2구역)</t>
  </si>
  <si>
    <t>2019년도 권역공원 전기시설 관리공사(연간단가)</t>
  </si>
  <si>
    <t>2019년도 보안등 설치 및 보수공사(단가계약)</t>
  </si>
  <si>
    <t>2019년 연수 공원등 유지보수공사(연간단가)</t>
  </si>
  <si>
    <t>인천남항(2단계) 도로개설공사(전기)</t>
  </si>
  <si>
    <t>2019년 옹진군 수리시설 개보수사업(백령지구) 전기공사</t>
  </si>
  <si>
    <t>인천광역시 종합건설본부</t>
  </si>
  <si>
    <t>송도해안도로 및 경인직선화도로 내 불량 터널등 교체공사</t>
  </si>
  <si>
    <t>인천대로 가로등 유지관리(단가계약) 공사</t>
  </si>
  <si>
    <t>인천광역시 강화군 교동면</t>
  </si>
  <si>
    <t>2019년 보안등 유지관리 사업</t>
  </si>
  <si>
    <t>인천농업기술센터 이전 건립 전기공사</t>
  </si>
  <si>
    <t>2019년 영종용유 보안등 보수공사(연간단가)</t>
  </si>
  <si>
    <t>인천광역시 서구 검단출장소</t>
  </si>
  <si>
    <t>2019년도 보안등 보수 및 설치공사(연간단가계약)</t>
  </si>
  <si>
    <t>인천생산기지 비상출동대기시설 전기공사</t>
  </si>
  <si>
    <t>2019년 보안등 설치 및 보수공사(단가계약)</t>
  </si>
  <si>
    <t>가스과학관 경관조명 조성공사</t>
  </si>
  <si>
    <t>인천환경공단남항사업소</t>
  </si>
  <si>
    <t>반응조MCC반 습기제거개선</t>
  </si>
  <si>
    <t>감시제어설비 운영시스템 개선</t>
  </si>
  <si>
    <t>친환경 고효율 도로조명 정비사업</t>
  </si>
  <si>
    <t>구청사 전기시설 변압기 교체공사</t>
  </si>
  <si>
    <t>전산실 및 통신실 전원 이중화 전기공사</t>
  </si>
  <si>
    <t>인천환경공단운북사업소</t>
  </si>
  <si>
    <t>기존반응조 수질계측기 교체공사</t>
  </si>
  <si>
    <t>소래구역 우수저류시설 설치사업(전기)</t>
  </si>
  <si>
    <t>소래구역 오수관로 정비사업(1단계,전기)</t>
  </si>
  <si>
    <t>도로조명유지보수공사</t>
  </si>
  <si>
    <t>남동구복지시설led조명교체공사</t>
  </si>
  <si>
    <t>남동구저소득층led조명교체사업</t>
  </si>
  <si>
    <t>인천환경공단승기사업소</t>
  </si>
  <si>
    <t>분산제어시스템 부품 구매</t>
  </si>
  <si>
    <t>2019년 도로조명 유지관리사업</t>
  </si>
  <si>
    <t>부평동~장고개간 도로개설(3차-1공구) 신호등공사</t>
  </si>
  <si>
    <t>청학지하차도 터널등 교체공사</t>
  </si>
  <si>
    <t>고효율에너지 절감형 터널등기구 교체 공사</t>
  </si>
  <si>
    <t>친환경 고효율 도로조명 정비공사</t>
  </si>
  <si>
    <t>보안등 양방향시스템 구축사업</t>
  </si>
  <si>
    <t>골목길 불밝혀서 안전한 거리 만들기</t>
  </si>
  <si>
    <t>2019년도 지방하천 정비공사(연간단가)</t>
  </si>
  <si>
    <t>2019년도 소하천 정비공사(연간단가)</t>
  </si>
  <si>
    <t>중앙선거관리위원회</t>
  </si>
  <si>
    <t>경기도 과천시</t>
  </si>
  <si>
    <t>인천동구선거관리위원회 청사 신축(전기)</t>
  </si>
  <si>
    <t>부평동~장고개간 도로개설(3차-1공구) 가로등공사</t>
  </si>
  <si>
    <t>서구 국민체육센터 리모델링 공사(전기)</t>
  </si>
  <si>
    <t>2019년 도로조명 유지관리사업(2차)</t>
  </si>
  <si>
    <t>가좌하수처리장 악취개선사업 전기공사</t>
  </si>
  <si>
    <t>자월 테니스장 보수보강공사(전기)</t>
  </si>
  <si>
    <t>부평구 1권역 가로등 보수공사(연간단가)</t>
  </si>
  <si>
    <t>(가칭)하늘5초 신축 전기공사</t>
  </si>
  <si>
    <t>새뜰마을 공동이용시설 전기</t>
  </si>
  <si>
    <t>인천광역시교육청 인천광역시서부교육지원청</t>
  </si>
  <si>
    <t>(구)인천창신초등학교 전력시설이설</t>
  </si>
  <si>
    <t>송도해안도로 수중배수펌프 보수·보강공사</t>
  </si>
  <si>
    <t>평택/인천기지 폼배관 지상화에 따른 정온전선 설치공사</t>
  </si>
  <si>
    <t>2019년 가로등 선로 및 가로등 교체공사(단가계약)</t>
  </si>
  <si>
    <t>계산동 일원 노후 보안등 교체공사</t>
  </si>
  <si>
    <t>2019년 가뭄대비 농업용 저수지 개발 전기공사</t>
  </si>
  <si>
    <t>한국농어촌공사 경기지역본부 강화지사</t>
  </si>
  <si>
    <t>삼거이강지구 수리시설개보수사업 전기공사</t>
  </si>
  <si>
    <t>해양수산부 인천지방해양수산청</t>
  </si>
  <si>
    <t>선미도등대 전력시스템 개량</t>
  </si>
  <si>
    <t>2019년도 부도등대 축전지 개량공사</t>
  </si>
  <si>
    <t>길정지구 배수개선사업 전기공사</t>
  </si>
  <si>
    <t>인천광역시 도시철도건설본부 관리부</t>
  </si>
  <si>
    <t>인천도시철도1호선 송도랜드마크시티연장 전차선로공사</t>
  </si>
  <si>
    <t>인천광역시교육청 인천광역시남부교육지원청</t>
  </si>
  <si>
    <t>Wee센터 리모델링 전기공사</t>
  </si>
  <si>
    <t>'19년 초저온 전동기 절연 성능 보강 반출공사</t>
  </si>
  <si>
    <t>드림로 일원 노후 보안등 정비공사</t>
  </si>
  <si>
    <t>작전체육공원 앞 가로등 설치공사</t>
  </si>
  <si>
    <t>강화군시설관리공단</t>
  </si>
  <si>
    <t>평화빌리지 전기시설 보수공사</t>
  </si>
  <si>
    <t>인천환경공단가좌사업소</t>
  </si>
  <si>
    <t>인천환경공단</t>
  </si>
  <si>
    <t>몰드변압기 교체공사</t>
  </si>
  <si>
    <t>공공급속충전기설치공사(1권역)</t>
  </si>
  <si>
    <t>공공급속충전기설치공사(2권역)</t>
  </si>
  <si>
    <t>공공급속충전기설치공사(3권역)</t>
  </si>
  <si>
    <t>검단 공원조성 전기공사(1-1단계)</t>
  </si>
  <si>
    <t>구월도매시장 led보안등 설치</t>
  </si>
  <si>
    <t>고압송풍기 전기설비 교체공사</t>
  </si>
  <si>
    <t>경찰청 인천광역시지방경찰청</t>
  </si>
  <si>
    <t>인천중부경찰서 울도치안센터 신축 전기공사</t>
  </si>
  <si>
    <t>도로조명 유지관리사업</t>
  </si>
  <si>
    <t>송도국제도시 가로등기구 교체사업</t>
  </si>
  <si>
    <t>가정로(석남동)일원 도로정비공사</t>
  </si>
  <si>
    <t>(가칭)서희학교 신축 전기공사(2차)</t>
  </si>
  <si>
    <t>(가칭)해양5초 신축 전기공사(2차)</t>
  </si>
  <si>
    <t>인천계양초등학교 특별교실 증축 전기공사</t>
  </si>
  <si>
    <t>구산 GS 가스분석기 설치공사</t>
  </si>
  <si>
    <t>지명경쟁</t>
  </si>
  <si>
    <t>골목길 불 밝혀서 안전한 거리 만들기</t>
  </si>
  <si>
    <t>진공차단기 개선공사</t>
  </si>
  <si>
    <t>왕길지하차도 전기시설물 교체 공사</t>
  </si>
  <si>
    <t>인천연수경찰서 연수지구대 증축 전기공사</t>
  </si>
  <si>
    <t>(가칭)경연초중학교 신축 전기공사(2차)</t>
    <phoneticPr fontId="4" type="noConversion"/>
  </si>
  <si>
    <t>학생수영장 지붕교체 및 부대시설 증개축 전기공사</t>
  </si>
  <si>
    <t>2019년 인천항 갑문 시설개선사업 전기공사</t>
  </si>
  <si>
    <t>2019년도 인천 내항 전기시설 보수공사</t>
  </si>
  <si>
    <t>2019년도 인천 외항 전기시설 보수공사</t>
  </si>
  <si>
    <t>인천김포권지사</t>
  </si>
  <si>
    <t>서해갑문 조명시설 개선공사</t>
  </si>
  <si>
    <t>인천광역시</t>
    <phoneticPr fontId="15" type="noConversion"/>
  </si>
  <si>
    <t>인천시설공단</t>
  </si>
  <si>
    <t>씨사이드파크 경관폭포 계단실 경관조명 설치공사</t>
  </si>
  <si>
    <t>2019년 상반기 청라도시 조명설비 보수공사</t>
  </si>
  <si>
    <t>남동복지관 증축(전기)</t>
  </si>
  <si>
    <t>2019년 교통사고 잦은 곳 개선사업(전기)</t>
  </si>
  <si>
    <t>가재울 꿈 도서관 건립공사</t>
  </si>
  <si>
    <t>인천신항 항만배후단지(1단계) 2공구 조성사업 전기공사</t>
  </si>
  <si>
    <t>인천검단초등학교 LED교체공사</t>
  </si>
  <si>
    <t>계양중학교 LED교체공사</t>
  </si>
  <si>
    <t>인천길주초등학교 LED교체공사</t>
  </si>
  <si>
    <t>청라유치원 LED교체공사</t>
  </si>
  <si>
    <t>인천건지초등학교 LED교체공사</t>
  </si>
  <si>
    <t>인천봉화초등학교 LED교체공사</t>
  </si>
  <si>
    <t>인천효성동초등학교 LED교체공사</t>
  </si>
  <si>
    <t>가림고등학교 냉난방시설개선 전기공사</t>
  </si>
  <si>
    <t>인천예일중학교 냉난방시설개선 전기공사</t>
  </si>
  <si>
    <t>인천발산초등학교  냉난방시설개선 전기공사</t>
  </si>
  <si>
    <t>인천지역본부 피뢰 및 접지 보강공사</t>
  </si>
  <si>
    <t>계양문화회관 수배전반 교체공사</t>
  </si>
  <si>
    <t>해양수산부 인천해사고등학교</t>
  </si>
  <si>
    <t>인천해사고 기숙사 내진구조보강 및 리모델링전기공사</t>
  </si>
  <si>
    <t>특고압 전기공급 인입설비 개선 공사</t>
  </si>
  <si>
    <t>인천계양경찰서 방범순찰대 신축 전기공사</t>
  </si>
  <si>
    <t>인천강화경찰서 불은파출소 신축 전기공사</t>
  </si>
  <si>
    <t>도림고 이전재배치 전기공사</t>
  </si>
  <si>
    <t>(가칭)해양1중 신축 전기공사</t>
  </si>
  <si>
    <t>(가칭)하늘6고 신축 전기공사</t>
  </si>
  <si>
    <t>인천도담초등학교 특별교실 증축 전기공사</t>
  </si>
  <si>
    <t>구월동 1108-12번지 공영주차장 건설공사(전기)</t>
  </si>
  <si>
    <t>간석동 416-1번지 공영주차장 건설공사(전기)</t>
  </si>
  <si>
    <t>과학기술정보통신부 
우정사업본부 우정사업조달센터</t>
    <phoneticPr fontId="4" type="noConversion"/>
  </si>
  <si>
    <t>인천영종동우체국 건립 전기공사</t>
  </si>
  <si>
    <t>인천광역시 경제자유구역청</t>
  </si>
  <si>
    <t>송도 6,8공구 스마트시티 기반망 전기공사</t>
  </si>
  <si>
    <t>구월 장기공공임대주택사업(A-3블록) 전기공사</t>
  </si>
  <si>
    <t>신거북시장 주차장 및 판매시설 신축공사</t>
  </si>
  <si>
    <t>서구노인복지관 환경개선사업</t>
  </si>
  <si>
    <t>이륜자동차 배출가스 시험동 신축(전기)</t>
  </si>
  <si>
    <t>인천경찰청 수사동 증축 전기공사</t>
  </si>
  <si>
    <t>학교시설지원센터 신축 전기공사</t>
  </si>
  <si>
    <t>(가칭)하늘3중 신축 전기공사</t>
  </si>
  <si>
    <t>(가칭)해양4초 신축 전기공사</t>
  </si>
  <si>
    <t>(가칭)해양6초 신축 전기공사</t>
  </si>
  <si>
    <t>(가칭)청호초중 신축 전기공사</t>
  </si>
  <si>
    <t>2019년 하반기 청라도시 조명설비 보수공사</t>
  </si>
  <si>
    <t>인천북항(북측) 배후단지 조성사업 전기공사</t>
  </si>
  <si>
    <t>십정2구역 기반시설 전기공사</t>
  </si>
  <si>
    <t>(가칭)송도5유치원 신축 전기공사</t>
  </si>
  <si>
    <t>(가칭)청라6유치원 신축 전기공사</t>
  </si>
  <si>
    <t>(가칭)해양3중 신축 전기공사</t>
  </si>
  <si>
    <t>(가칭)검단2초 신축 전기공사</t>
  </si>
  <si>
    <t>(가칭)검단4초 신축 전기공사</t>
  </si>
  <si>
    <t>검단 단지조성 전기공사(1-2단계)</t>
  </si>
  <si>
    <t>나진포펌프장 전기공사</t>
  </si>
  <si>
    <t>광주광역시교육청 광주광역시동부교육지원청</t>
  </si>
  <si>
    <t>광주광역시 북구</t>
  </si>
  <si>
    <t>광주광역시교육청</t>
  </si>
  <si>
    <t>일곡중 수요자 맞춤형 공간구성 전기공사</t>
  </si>
  <si>
    <t>광주광역시</t>
  </si>
  <si>
    <t>조선이공대학 산학협력단</t>
  </si>
  <si>
    <t>광주광역시 동구</t>
  </si>
  <si>
    <t>실습실 환경개선 전기공사</t>
  </si>
  <si>
    <t>광주광역시교육청 정광고등학교</t>
  </si>
  <si>
    <t>광주광역시 광산구</t>
  </si>
  <si>
    <t>정광고등학교 낙뢰피해방지 피뢰침 설치공사</t>
  </si>
  <si>
    <t>지한유치원 교실 리모델링 전기공사</t>
  </si>
  <si>
    <t>광주교육대학교 광주부설초등학교</t>
  </si>
  <si>
    <t>광주부설초등학교 본관 동편 화장실 전기 보수공사[긴급]</t>
  </si>
  <si>
    <t>광주광역시 서구</t>
  </si>
  <si>
    <t>광주광역시청 어린이집 확장 전기공사</t>
  </si>
  <si>
    <t>광주광역시교육청 숭의고등학교</t>
  </si>
  <si>
    <t>광주광역시 남구</t>
  </si>
  <si>
    <t>숭의고등학교 실습동 냉난방기 설치공사</t>
  </si>
  <si>
    <t>광주광역시 도시공사</t>
  </si>
  <si>
    <t>전일빌딩 리모델링 전기공사</t>
  </si>
  <si>
    <t>실내수영장 생활체육시설 지원사업 개보수공사(전기)</t>
  </si>
  <si>
    <t>보건환경연구원 신청사 건립 전기공사</t>
  </si>
  <si>
    <t>광주광역시교육청 명진고등학교</t>
  </si>
  <si>
    <t>명진고등학교 다목적강당 LED교체 공사 소액수의계약 견적서 제출 안내 공고</t>
  </si>
  <si>
    <t>실습실 환경개선 전기공사(전기)</t>
  </si>
  <si>
    <t>광주광역시교육청 숭덕고등학교</t>
  </si>
  <si>
    <t>숭덕고 조리실 환경개선 전기공사</t>
  </si>
  <si>
    <t>2019. 보안등 유지관리공사 권역별 연간 단가계약(2권역)</t>
  </si>
  <si>
    <t>2019. 보안등 유지관리공사 권역별 연간 단가계약(3권역)</t>
  </si>
  <si>
    <t>광주광역시교육청 광주광역시동부교육지원청 
조선대학교부속중학교</t>
    <phoneticPr fontId="4" type="noConversion"/>
  </si>
  <si>
    <t>조대부중 수변전시설 전기공사 소액수의계약 견적서 제출 안내 공고</t>
  </si>
  <si>
    <t>2019. 보안등 유지관리공사 권역별 연간 단가계약(1권역)</t>
  </si>
  <si>
    <t>광주광역시교육청 광주광역시동부교육지원청 서강중학교</t>
  </si>
  <si>
    <t>서강중학교 냉난방시설공사(전기)</t>
  </si>
  <si>
    <t>광주광역시교육청 금호고등학교</t>
  </si>
  <si>
    <t>금호고 본관동 화장실 보수 전기공사</t>
  </si>
  <si>
    <t>건국유치원 교실 리모델링 전기공사</t>
  </si>
  <si>
    <t>광주광역시교육청 호남삼육고등학교</t>
  </si>
  <si>
    <t>호남삼육고등학교 냉난방 시설개선공사시 전기공사 수의견적공고</t>
  </si>
  <si>
    <t>광주수도관리단</t>
  </si>
  <si>
    <t>2019년 광주용인공동취수장 전기설비공사</t>
  </si>
  <si>
    <t>광주광역시</t>
    <phoneticPr fontId="15" type="noConversion"/>
  </si>
  <si>
    <t>무등로 가로등정비 공사</t>
  </si>
  <si>
    <t>광주광역시도시철도공사</t>
  </si>
  <si>
    <t>역사 LED조명 교체공사</t>
  </si>
  <si>
    <t>축전지 교체공사</t>
  </si>
  <si>
    <t>UPS 교체공사</t>
  </si>
  <si>
    <t>농성 지하차도 전력케이블 이설공사</t>
  </si>
  <si>
    <t>광주광역시교육청 광주광역시서부교육지원청 광덕중학교</t>
  </si>
  <si>
    <t>광덕중 교실개조 전기공사 수의계약 안내 공고</t>
  </si>
  <si>
    <t>광주광역시교육청 광주동성고등학교</t>
  </si>
  <si>
    <t>문화학습관 리모델링 전기공사</t>
  </si>
  <si>
    <t>2018년 취약계층 에너지복지사업(복지시설 LED교체공사)</t>
  </si>
  <si>
    <t>광주광역시교육청 광주광역시서부교육지원청</t>
  </si>
  <si>
    <t>광천초 교사 증축 전기공사</t>
  </si>
  <si>
    <t>김대중컨벤션센터</t>
  </si>
  <si>
    <t>SWEET 2019 전기 간선공사 수의 견적 제출 공고</t>
  </si>
  <si>
    <t>2019년 교통신호기 신설 및 보수공사(연간단가-동·남구)</t>
  </si>
  <si>
    <t>2019년 교통신호기 신설 및 보수공사(연간단가-북구)</t>
  </si>
  <si>
    <t>광주광역시교육청 금호중앙여자고등학교</t>
  </si>
  <si>
    <t>금호중앙여고 본관동 동편 화장실 보수 전기공사</t>
  </si>
  <si>
    <t>2019년 교통신호기 신설 및 보수공사(연간단가-광산구)</t>
  </si>
  <si>
    <t>2019년 교통신호기 신설 및 보수공사(연간단가-서구)</t>
  </si>
  <si>
    <t>2019년 교통신호기 신설 및 보수공사(연간단가)-동남구</t>
  </si>
  <si>
    <t>2019년 교통신호기 신설 및 보수공사(연간단가)-북구</t>
  </si>
  <si>
    <t>2019년 교통신호기 신설 및 보수공사(연간단가)-서구</t>
  </si>
  <si>
    <t>2019년 교통신호기 신설 및 보수공사(연간단가)-광산구</t>
  </si>
  <si>
    <t>축구전용구장 조성 전기공사</t>
  </si>
  <si>
    <t>평동3차 일반산업단지 진입도로 개설 전기공사</t>
  </si>
  <si>
    <t>광주광역시 서구 보건소</t>
  </si>
  <si>
    <t>서구치매안심센터 신축공사(전기)</t>
  </si>
  <si>
    <t>충효어린이공원 등 5개소 화장실 정비사업(전기)</t>
  </si>
  <si>
    <t>광주유아교육진흥원 조명시설개선공사</t>
  </si>
  <si>
    <t>가스히터 증설 계전공사</t>
  </si>
  <si>
    <t>임동밝은밤거리 안전한 야간보행환경 조성</t>
  </si>
  <si>
    <t>북구 청소년수련관 기능보강사업</t>
  </si>
  <si>
    <t>광주용봉초 방송시설개선공사</t>
  </si>
  <si>
    <t>지산중 방송시설개선공사</t>
  </si>
  <si>
    <t>일곡중 방송시설개선공사</t>
  </si>
  <si>
    <t>용두중 방송시설개선공사</t>
  </si>
  <si>
    <t>광주운암초 방송시설개선공사</t>
  </si>
  <si>
    <t>일곡초 방송시설개선공사</t>
  </si>
  <si>
    <t>문우초 방송시설개선공사</t>
  </si>
  <si>
    <t>한국공항공사 광주지사</t>
  </si>
  <si>
    <t>광주공항 전기실 분전반 개량 및 기타 공사</t>
  </si>
  <si>
    <t>무등중 LED교체공사</t>
  </si>
  <si>
    <t>운암중 LED교체공사</t>
  </si>
  <si>
    <t>자활생산품 공동판매장 증축</t>
  </si>
  <si>
    <t>2019년 어린이보호구역 노란신호등 설치공사</t>
  </si>
  <si>
    <t>복합 문화복지 커뮤니티센터 신축공사</t>
  </si>
  <si>
    <t>지하강체지지 전차선로애자</t>
  </si>
  <si>
    <t>하남관리소 초음파 유량계 교체공사(계전)</t>
  </si>
  <si>
    <t>대전광역시교육청</t>
  </si>
  <si>
    <t>대전광역시 서구</t>
  </si>
  <si>
    <t>대전체육고 태권도장 화장실 증축 및 기타 전기공사</t>
  </si>
  <si>
    <t>대전광역시</t>
  </si>
  <si>
    <t>대전광역시서부교육청 대전수미초등학교</t>
  </si>
  <si>
    <t>대전수미초등학교 돌봄교실 리모델링 전기공사</t>
  </si>
  <si>
    <t>안전한 지역사회 만들기(3차년도) 안전인프라 조성사업(전기공사)</t>
  </si>
  <si>
    <t>대전광역시교육청 대전광역시동부교육지원청 
대전중리초등학교</t>
    <phoneticPr fontId="4" type="noConversion"/>
  </si>
  <si>
    <t>대전광역시 대덕구</t>
  </si>
  <si>
    <t>대전중리초 교실수선 공사</t>
  </si>
  <si>
    <t>대전광역시교육청 대전광역시서부교육지원청 
대전자운초등학교</t>
    <phoneticPr fontId="4" type="noConversion"/>
  </si>
  <si>
    <t>대전자운초등학교 돌봄교실 확충 전기공사</t>
  </si>
  <si>
    <t>한국한의학연구원</t>
  </si>
  <si>
    <t>동물실험실 확장 리모델링 전기설비공사</t>
  </si>
  <si>
    <t>한국원자력연구원</t>
  </si>
  <si>
    <t>22.9kV 변전실 노후 비상발전기 교체 전기공사</t>
  </si>
  <si>
    <t>대전도시공사</t>
  </si>
  <si>
    <t>대전광역시 중구</t>
  </si>
  <si>
    <t>구봉지구 도시개발사업(한국발전인재개발원) 기반시설 전기공사</t>
  </si>
  <si>
    <t>대전광역시 동구</t>
  </si>
  <si>
    <t>국민체육센터 기능보강사업(전기)</t>
  </si>
  <si>
    <t>국방과학연구소</t>
  </si>
  <si>
    <t>오수처리시설 전기공사</t>
  </si>
  <si>
    <t>2019년 공원조명시설 유지보수공사</t>
  </si>
  <si>
    <t>가로(보안)등 정비공사</t>
  </si>
  <si>
    <t>대전광역시 상수도사업본부</t>
  </si>
  <si>
    <t>상수도 구별유량계 철거사업 전기공사</t>
  </si>
  <si>
    <t>청과물동 지하 저온 저장고 설치 전기공사</t>
  </si>
  <si>
    <t>대전광역시교육청 대전광역시서부교육지원청</t>
  </si>
  <si>
    <t>대전만년초 급식실 및 다목적강당증축 전기공사</t>
  </si>
  <si>
    <t>대전광역시교육청 대전광역시서부교육지원청 
대전관저초등학교</t>
    <phoneticPr fontId="4" type="noConversion"/>
  </si>
  <si>
    <t>대전관저초등학교 돌봄교실 리모델링 전기공사</t>
  </si>
  <si>
    <t>대전광역시서부교육청 대전만년초등학교</t>
  </si>
  <si>
    <t>2018학년도 대전만년초등학교 혁신형 돌봄교실 리모델링 전기 공사</t>
  </si>
  <si>
    <t>중리취수장~월평정수장 제2도수관로 전기방식공사</t>
  </si>
  <si>
    <t>대전역 3층맞이방 할리스전문점 및 편의점 전기인입외 통신이설 공사</t>
  </si>
  <si>
    <t>충남대학교</t>
  </si>
  <si>
    <t>인재개발원 북카페 설치 및 계단실 실내건축공사(전기)</t>
  </si>
  <si>
    <t>한국항공우주연구원</t>
  </si>
  <si>
    <t>연구원, 연구소</t>
  </si>
  <si>
    <t>전기설비 정밀안전진단 용역</t>
  </si>
  <si>
    <t>대전광역시교육청 대전광역시서부교육지원청 
외삼초등학교</t>
    <phoneticPr fontId="4" type="noConversion"/>
  </si>
  <si>
    <t>외삼초등학교 돌봄교실 리모델링 전기공사</t>
  </si>
  <si>
    <t>대전광역시동부교육청 회덕초등학교</t>
  </si>
  <si>
    <t>회덕초등학교 돌봄교실 리모델링 전기공사</t>
  </si>
  <si>
    <t>창조학술정보관신축공사(전기-3차)</t>
  </si>
  <si>
    <t>국가보안기술연구소</t>
  </si>
  <si>
    <t>CT센터 건축사업 전기공사(3년차분)</t>
  </si>
  <si>
    <t>관내 부적합 도로조명 정비공사</t>
  </si>
  <si>
    <t>수침교 도로조명 정비공사</t>
  </si>
  <si>
    <t>중촌동 대전천서로 조도개선공사</t>
  </si>
  <si>
    <t>성모5거리외 3개소 조도개선공사</t>
  </si>
  <si>
    <t>대흥로165번길 가로환경 개선사업</t>
  </si>
  <si>
    <t>한밭대학교</t>
  </si>
  <si>
    <t>직장어린이집 신축</t>
  </si>
  <si>
    <t>특허청 국제지식재산연수원</t>
  </si>
  <si>
    <t>특허청</t>
  </si>
  <si>
    <t>제4전산실 설치관련 전기 및 통신</t>
  </si>
  <si>
    <t>이촌마을 도로확ㆍ포장공사 전기공사</t>
  </si>
  <si>
    <t>창조학술정보관 신축공사(전기-3차)</t>
  </si>
  <si>
    <t>대전광역시</t>
    <phoneticPr fontId="15" type="noConversion"/>
  </si>
  <si>
    <t>하소 친환경 일반산업단지 지원도로 개설 신호등공사</t>
  </si>
  <si>
    <t>하소 친환경 일반산업단지 진입로 확·포장 전기공사</t>
  </si>
  <si>
    <t>소로3-목동12호선 도로개설 및 5호주차장 조성(2차분) 전기공사</t>
  </si>
  <si>
    <t>서대전 시민공원 정비사업 전기공사</t>
  </si>
  <si>
    <t>대덕산단 배수펌프 분해점검 및 수선공사</t>
  </si>
  <si>
    <t>2019년 버스정류장 안내단말기(BIT) 설치공사</t>
  </si>
  <si>
    <t>2019년 교통신호 노후제어기 교체 및 기능개선 공사</t>
  </si>
  <si>
    <t>행정안전부 정부청사관리본부 대전청사관리소</t>
  </si>
  <si>
    <t>공무직 사무실, 휴게실 지상층 이전 전기공사</t>
  </si>
  <si>
    <t>(구)삼성1동 주민센터 탁구장등 리모델링(전기)</t>
  </si>
  <si>
    <t>우범지역 도로조명 정비(1차)</t>
  </si>
  <si>
    <t>도로 침수대비 배수시설 개량</t>
  </si>
  <si>
    <t>노후 가로등 조도개선</t>
  </si>
  <si>
    <t>도시공원 및 녹지 공원등 정비</t>
  </si>
  <si>
    <t>지역협력 연구 및 분석 지원센터(3차분)</t>
  </si>
  <si>
    <t>충남대학교 약학관 리모델링 및 증축공사(전기-2차)</t>
  </si>
  <si>
    <t>한밭대학교 직장어린이집 신축공사(전기)</t>
  </si>
  <si>
    <t>물순환도시처</t>
  </si>
  <si>
    <t>부산 EDC 1단계 완충저류지 전기공사</t>
  </si>
  <si>
    <t>재무관리처</t>
  </si>
  <si>
    <t>포항블루밸리 국가산단 용수공급사업 전기시설공사</t>
  </si>
  <si>
    <t>포항공업용수도 노후관 개량사업 외면부식방지공사</t>
  </si>
  <si>
    <t>농업생명과학대학 3호관 태양광발전장치 설치</t>
  </si>
  <si>
    <t>제2연구동(방사선실험동) 개축 전기공사</t>
  </si>
  <si>
    <t>대전가원학교 조명교체 전기공사</t>
  </si>
  <si>
    <t>옥외 보안등 LED 교체공사</t>
  </si>
  <si>
    <t>낙뢰 방지 시스템 설치공사</t>
  </si>
  <si>
    <t>대전예술의전당 LED조명 교체공사</t>
  </si>
  <si>
    <t>서대전역 서측 진입로 환경 개선사업(전기)</t>
  </si>
  <si>
    <t>도시철도1호선 판암역 환승주차장 전기공사</t>
  </si>
  <si>
    <t>유성지하차도 조도개선 전기공사</t>
  </si>
  <si>
    <t>삼천지하차도 조도개선 전기공사</t>
  </si>
  <si>
    <t>갈마치하차도 조도개선 전기공사</t>
  </si>
  <si>
    <t>시·유관기관 직장운동경기부 통합숙소 건립 전기공사</t>
  </si>
  <si>
    <t>LED 전등 교체공사</t>
  </si>
  <si>
    <t>동 행정복지센터 조명 LED 교체공사</t>
  </si>
  <si>
    <t>대전로 노후 가로등 정비</t>
  </si>
  <si>
    <t>가양로 노후 가로등 교체</t>
  </si>
  <si>
    <t>도시공원 조명시설개선(LED교체)</t>
  </si>
  <si>
    <t>노후 보안등 LED 교체</t>
  </si>
  <si>
    <t>유성종합스포츠센터 건립 전기공사</t>
  </si>
  <si>
    <t>대전로노후가로등교체사업</t>
  </si>
  <si>
    <t>신탄진로노후가로등정비사업</t>
  </si>
  <si>
    <t>대덕대로(산단)가로등LED교체사업</t>
  </si>
  <si>
    <t>수·변전설비 공사 설계용역</t>
  </si>
  <si>
    <t>부산 에코델타시티 완충저류지 전기공사</t>
  </si>
  <si>
    <t>구미 하이테크밸리 중계펌프장 전기공사</t>
  </si>
  <si>
    <t>낙동강권역부문 사옥 전기시설공사</t>
  </si>
  <si>
    <t>세종관 주차장 확장사업 전기공사</t>
  </si>
  <si>
    <t>대전체육고 체육관 조명교체 전기공사</t>
  </si>
  <si>
    <t>대전광역시교육청 대전교육정보원</t>
  </si>
  <si>
    <t>메이커교육센터 구축 전기공사</t>
  </si>
  <si>
    <t>문화재청 국립문화재연구소</t>
  </si>
  <si>
    <t>출토유물분석연구센터 건립(전기) 2차</t>
  </si>
  <si>
    <t>전통시장 화재알림이 설치공사</t>
  </si>
  <si>
    <t>선화1경로당 외 7개소 태양광설비 설치공사</t>
  </si>
  <si>
    <t>약품실 LED 방폭등 교체공사</t>
  </si>
  <si>
    <t>누액감지기 설치</t>
  </si>
  <si>
    <t>청사LED 교체공사</t>
  </si>
  <si>
    <t>커플브리지관광자원화사업 전기공사</t>
  </si>
  <si>
    <t>우범지역 도로조명 정비(2차)</t>
  </si>
  <si>
    <t>LCNG 충전소 제어시스템 구매설치</t>
  </si>
  <si>
    <t>SK하이닉스 이천사업장 용수공급사업 전기시설공사</t>
  </si>
  <si>
    <t>제1후생관리모델링</t>
  </si>
  <si>
    <t>대전전자디자인고 실습실수선 및 기타 전기공사</t>
  </si>
  <si>
    <t>음향반사판 조명기 교체</t>
  </si>
  <si>
    <t>대전상가 노후전기시설 교체</t>
  </si>
  <si>
    <t>대형발전기 수리 정비</t>
  </si>
  <si>
    <t>LED등 교체공사</t>
  </si>
  <si>
    <t>K-water융합연구원 Work Smart 사무공간개선 전기공사</t>
  </si>
  <si>
    <t>K-water 정보관 증축 전기시설공사</t>
  </si>
  <si>
    <t>국세청 대전지방국세청</t>
  </si>
  <si>
    <t>국세청</t>
  </si>
  <si>
    <t>대전지방국세청 청사 신축사업(전기공사)</t>
  </si>
  <si>
    <t>충남고 식당수선  및 기타 전기공사</t>
  </si>
  <si>
    <t>생활관 태양광 발전설비 설치</t>
  </si>
  <si>
    <t>사랑관 환경개선공사</t>
  </si>
  <si>
    <t>노후 수배전반(중앙기계실 등) 개선공사</t>
  </si>
  <si>
    <t>전력통제시스템 신설 및 교체</t>
  </si>
  <si>
    <t>아산정수장 환경개선사업 전기시설공사</t>
  </si>
  <si>
    <t>사옥 보안설비 보강공사</t>
  </si>
  <si>
    <t>옹진군 대이작도 지하수저류지 전기설비공사</t>
  </si>
  <si>
    <t>과학기술정보통신부 국립중앙과학관</t>
  </si>
  <si>
    <t>어린이과학관 건립(전기)</t>
  </si>
  <si>
    <t>환경부 화학물질안전원</t>
  </si>
  <si>
    <t>환경부</t>
  </si>
  <si>
    <t>화학물질안전원 신청사 및 교육훈련장 건립사업</t>
  </si>
  <si>
    <t>우범지역 도로조명 정비(3차)</t>
  </si>
  <si>
    <t>변압기 교체</t>
  </si>
  <si>
    <t>특허심판원 이전 전기공사</t>
  </si>
  <si>
    <t>특허청사(대전정부청사 2동) 전기공사</t>
  </si>
  <si>
    <t>태평시장 주차타워 전기공사</t>
  </si>
  <si>
    <t>성능종합시험동 신축 전기공사</t>
  </si>
  <si>
    <t>행정안전부 정부청사관리본부</t>
  </si>
  <si>
    <t>세종특별자치시</t>
  </si>
  <si>
    <t>정부세종청사 직장어린이집(청1-38) 전기공사</t>
  </si>
  <si>
    <t>행정중심복합도시건설청</t>
  </si>
  <si>
    <t>복합편의시설 제2공사 전기공사</t>
  </si>
  <si>
    <t>복합편의시설 제1공사 전기공사</t>
  </si>
  <si>
    <t>국립해양과학교육관 건립사업 전기공사(3차)</t>
  </si>
  <si>
    <t>2-1생활권 복합커뮤니티센터 전기공사(2차)</t>
  </si>
  <si>
    <t>3생활권 광역복지지원센터 전기공사(2차)</t>
  </si>
  <si>
    <t>지방하천 조명시설 유지보수공사(단가계약)</t>
  </si>
  <si>
    <t>한국영상대학교</t>
  </si>
  <si>
    <t>한국영상대학교 행복기숙사 전기공사</t>
  </si>
  <si>
    <t>세종특별자치시 장애인형 국민체육센터 건립사업 전기공사</t>
  </si>
  <si>
    <t>세종특별자치시 시민운동장 건립사업(전기)</t>
  </si>
  <si>
    <t>세종특별자치시교육청</t>
  </si>
  <si>
    <t>반곡고등학교 신축 전기공사</t>
  </si>
  <si>
    <t>세종특별자치시 조치원읍</t>
  </si>
  <si>
    <t>2019년 조치원읍 가로(보안)등 유지보수 공사(단가계약)</t>
  </si>
  <si>
    <t>경기도 평택시</t>
  </si>
  <si>
    <t>경기도</t>
  </si>
  <si>
    <t>2019년 교통신호등 연간단가 보수공사(중부)</t>
  </si>
  <si>
    <t>2019년 조치원읍 가로(보안)등 유지보수공사(단가계약)</t>
  </si>
  <si>
    <t>2018년 A구역가로(보안)등 유지보수공사</t>
  </si>
  <si>
    <t>2018년 B구역가로(보안)등 유지보수공사</t>
  </si>
  <si>
    <t>터널 및 경관조명 유지보수공사(단가계약)</t>
  </si>
  <si>
    <t>지하차도 조명등 유지보수공사(단가계약)</t>
  </si>
  <si>
    <t>어진동 복컴 체육관 LED조명 교체 공사</t>
  </si>
  <si>
    <t>LED 조명교체공사</t>
  </si>
  <si>
    <t>범죄예방환경(셉테드)사업 보안등 접지보강 전기공사</t>
  </si>
  <si>
    <t>가로등 유지보수 공사</t>
  </si>
  <si>
    <t>가로등 유지보수 공사
(단가계약)</t>
  </si>
  <si>
    <t>도담고등학교 교사동 증축 전기공사</t>
  </si>
  <si>
    <t>건설공제조합</t>
  </si>
  <si>
    <t>건설공제조합 세종필드골프클럽 시설개선(코스, 주차장) 공사(전기)</t>
  </si>
  <si>
    <t>청소인력 휴게 및 사무공간 조성공사(전기)</t>
  </si>
  <si>
    <t>세종도시교통공사</t>
  </si>
  <si>
    <t>세종도시교통공사 버스운영센터 전기공사</t>
  </si>
  <si>
    <t>2019년 읍·면 보안등 개량공사</t>
  </si>
  <si>
    <t>남리 보안등 설치공사</t>
  </si>
  <si>
    <t>복컴 led조명 교체 공사</t>
  </si>
  <si>
    <t>수질복원센터A 지하 조명등 교체공사</t>
  </si>
  <si>
    <t>조치원지하차도 배수체계개선</t>
  </si>
  <si>
    <t>세종시민체육관 노후시설(냉난방) 개보수(전기)</t>
  </si>
  <si>
    <t>소정테니스장 노후시설 개보수(전기)</t>
  </si>
  <si>
    <t>조치원읍 신흥4리 마을회관 신축 공사(전기)</t>
  </si>
  <si>
    <t>장군면 봉안2리 마을회관 신축(전기)</t>
  </si>
  <si>
    <t>부강면 부강5리 마을회관 리모델링(전기)</t>
  </si>
  <si>
    <t>마을공동체지원센터 전기공사</t>
  </si>
  <si>
    <t>국가하천 생활체육시설 개선공사 전기공사</t>
  </si>
  <si>
    <t>치매안심센터 리모델링공사</t>
  </si>
  <si>
    <t>2019년 장군면 가로(보안)등 설치공사</t>
  </si>
  <si>
    <t>아름동도서관조명공사</t>
  </si>
  <si>
    <t>왕성길 안전한 보행환경 전기공사</t>
  </si>
  <si>
    <t>침산새뜰마을 보안등 설치공사</t>
  </si>
  <si>
    <t>가로등 신설 공사</t>
  </si>
  <si>
    <t>세종하이텍고 교사동 개축 전기공사</t>
  </si>
  <si>
    <t>제2특성화고등학교 신축 전기공사</t>
  </si>
  <si>
    <t>다목적홀 전광판 설치 공사</t>
  </si>
  <si>
    <t>경기도 안양시 동안구</t>
  </si>
  <si>
    <t>공동구 LED(방수) 등기구 교체공사</t>
  </si>
  <si>
    <t>영명보육원</t>
  </si>
  <si>
    <t>사회복지법인 영명보육원 노후숙사 개축공사(전기)</t>
  </si>
  <si>
    <t>2019년 국가하천 가로등 유지보수공사(단가계약)</t>
  </si>
  <si>
    <t>전의 홍보관 및 방문객 쉼터 조성공사(전기)</t>
  </si>
  <si>
    <t>세종특별자치시 보건소</t>
  </si>
  <si>
    <t>어진동 치매안심센터 리모델링 전기공사</t>
  </si>
  <si>
    <t>과학기술정보통신부 청사이전공사(전기)</t>
  </si>
  <si>
    <t>조치원읍 보안등 LED교체공사</t>
  </si>
  <si>
    <t>2018년 가로(보안)등 신설공사 1차</t>
  </si>
  <si>
    <t>호수공원 가로등 및 전기 시설물 보수공사</t>
  </si>
  <si>
    <t>사오리지하차도 led 터널등교체</t>
  </si>
  <si>
    <t>봉암~월하천 가로등설치공사</t>
  </si>
  <si>
    <t>허만석로 가로등설치공사</t>
  </si>
  <si>
    <t>읍면 보안등 LED교체공사</t>
  </si>
  <si>
    <t>수질복원센터A 테니스장 조명등 교체공사</t>
  </si>
  <si>
    <t>제어판넬개선공사(신흥가압장)</t>
  </si>
  <si>
    <t>가로등 유지관리(남부권)</t>
  </si>
  <si>
    <t>가로등 유지관리(북부권)</t>
  </si>
  <si>
    <t>가로등 신설(북부권)</t>
  </si>
  <si>
    <t>가로등 신설(남부권)</t>
  </si>
  <si>
    <t>조치원읍 죽림5리 마을회관 신축 공사(전기)</t>
  </si>
  <si>
    <t>부강일반산업단지 진기실이전 전기공사</t>
  </si>
  <si>
    <t>민방위비상급수시설 전기공사</t>
  </si>
  <si>
    <t>4-1생활권 복합커뮤니티센터 신축공사</t>
  </si>
  <si>
    <t>2019년 노후신호시설 교체공사</t>
  </si>
  <si>
    <t>해밀유·초·중·고등학교 신축 전기공사</t>
  </si>
  <si>
    <t>노인복지관 리모델링 및 증축공사</t>
  </si>
  <si>
    <t>수질복원센터A 현장 CCTV설치공사</t>
  </si>
  <si>
    <t>행복아파트1차 태양광발전시설 설치공사</t>
  </si>
  <si>
    <t>조치원주차타워 태양광발전시설 설치공사</t>
  </si>
  <si>
    <t>등산로 편의시설(에어건) 설치</t>
  </si>
  <si>
    <t>아름동복컴LED조명교체</t>
  </si>
  <si>
    <t>교통사고 잦은 곳 개선공사(전기)</t>
  </si>
  <si>
    <t>국곡리 공공하수처리시설 설치사업(전기 및 계측제어)</t>
  </si>
  <si>
    <t>복컴 경관조명 보강 공사</t>
  </si>
  <si>
    <t>호수공원 은빛해변 및 물놀이섬 보수공사</t>
  </si>
  <si>
    <t>우리동네 실시간 대기 정보 시스템</t>
  </si>
  <si>
    <t>세종남부경찰서 전기공사</t>
  </si>
  <si>
    <t>조치원 서북부지구 대로3-6호
 전기공사</t>
  </si>
  <si>
    <t>세종시 공동구 1단계(2차구간) 전기공사</t>
  </si>
  <si>
    <t>LED 램프 교체 공사</t>
  </si>
  <si>
    <t>2018년 가로(보안)등 신설공사 2차</t>
  </si>
  <si>
    <t>조치원읍 제2복합커뮤니티센터 건립사업 전기공사</t>
  </si>
  <si>
    <t>수질복원센터B 테니스장 조도 개선공사</t>
  </si>
  <si>
    <t>6-4생활권 복합커뮤니티센터 건립공사</t>
  </si>
  <si>
    <t>2019년 세종지사 전기분야 정기점검 보수공사</t>
  </si>
  <si>
    <t>2019년 보안등 설치공사</t>
  </si>
  <si>
    <t>2019년 범죄예방환경디자인(셉테드) 공사</t>
  </si>
  <si>
    <t>국토교통부 대전지방국토관리청 
논산국토관리사무소</t>
    <phoneticPr fontId="4" type="noConversion"/>
  </si>
  <si>
    <t>충청남도 논산시</t>
  </si>
  <si>
    <t>국도1호선 빗돌터널 방재시설 보수 및 수.배전반 캐노피 설치공사</t>
  </si>
  <si>
    <t>2018년 가로(보안)등 신설공사 3차</t>
  </si>
  <si>
    <t>세무서 전기공사</t>
  </si>
  <si>
    <t>창의진로교육원 건립공사</t>
  </si>
  <si>
    <t>2-4생활권 복합커뮤니티센터 건립공사</t>
  </si>
  <si>
    <t>조치원중학교 이전 신축 전기공사</t>
  </si>
  <si>
    <t>의랑초등학교 강당증축 및 환경개선 전기공사</t>
  </si>
  <si>
    <t>아름동복컴전기시설보수</t>
  </si>
  <si>
    <t>세종학생안전교육원 신축 전기공사</t>
  </si>
  <si>
    <t>나성유초중 신축 전기공사</t>
  </si>
  <si>
    <t>울산광역시교육청 울산광역시강북교육지원청</t>
  </si>
  <si>
    <t>울산광역시 북구</t>
  </si>
  <si>
    <t>울산광역시교육청</t>
  </si>
  <si>
    <t>연암초 유치원증설 전기공사</t>
  </si>
  <si>
    <t>화정초 유치원신설 전기공사</t>
  </si>
  <si>
    <t>울산항만공사</t>
  </si>
  <si>
    <t>울산광역시 남구</t>
  </si>
  <si>
    <t>CCTV보강설치공사</t>
  </si>
  <si>
    <t>화봉고 특수학급 설치 전기공사</t>
  </si>
  <si>
    <t>울산광역시 동구</t>
  </si>
  <si>
    <t>(가칭)남목도서관 신축공사(전기)</t>
  </si>
  <si>
    <t>울산시설공단</t>
  </si>
  <si>
    <t>종합운동장 주전기실 기중차단기 및 전력보호 감시장치 일부 교체공사</t>
  </si>
  <si>
    <t>울산애니원고 기숙사 스프링클러 설치 전기공사</t>
  </si>
  <si>
    <t>효정고 교육환경개선 전기공사</t>
  </si>
  <si>
    <t>남외초 등 102교 전기시설물 유지보수공사(단가)</t>
  </si>
  <si>
    <t>울산광역시강남교육청 범서초등학교</t>
  </si>
  <si>
    <t>울산광역시 울주군</t>
  </si>
  <si>
    <t>범서초 혁신형 돌봄교실 구축 전기공사</t>
  </si>
  <si>
    <t>(긴급)신정고 천장교체 전기공사</t>
  </si>
  <si>
    <t>울산여상 교육환경개선 전기공사</t>
  </si>
  <si>
    <t>울산과학기술원</t>
  </si>
  <si>
    <t>해수자원화 전력시스템 연구센터 신축 전기공사</t>
  </si>
  <si>
    <t>한국생산기술연구원</t>
  </si>
  <si>
    <t>충청남도 천안시 서북구</t>
  </si>
  <si>
    <t>울산 차세대 조선 에너지 부품 3D프린팅 제조공정센터 신축 전기공사</t>
  </si>
  <si>
    <t>2018년 공동주택 지원사업(2차, 전기)</t>
  </si>
  <si>
    <t>울산산업고 등 2교(언양고) 냉난방기교체 전기공사</t>
  </si>
  <si>
    <t>항온항습기 설치 전기공사</t>
  </si>
  <si>
    <t>방어진순환도로 교통체계 개선사업(전기)</t>
  </si>
  <si>
    <t>강북 관내 중구지역 교사 보수공사(단가계약)</t>
  </si>
  <si>
    <t>해양수산부 울산지방해양수산청</t>
  </si>
  <si>
    <t>방어진항 이용고도화사업 전기공사(2차)</t>
    <phoneticPr fontId="4" type="noConversion"/>
  </si>
  <si>
    <t>동천초 유치원 학급증설공사</t>
  </si>
  <si>
    <t>2019년 보안등 유지보수 공사(단가계약)</t>
  </si>
  <si>
    <t>울산생활과학고 교육환경개선 전기공사</t>
  </si>
  <si>
    <t>2019년 울산항 전기시설 유지보수공사(단가계약)</t>
  </si>
  <si>
    <t>태화강둔치 사고위험 자전거도로 정비시범사업(전기)</t>
  </si>
  <si>
    <t>에너지융합 일반산업단지 조성공사(전기)</t>
  </si>
  <si>
    <t>울산광역시교육청 울산광역시강남교육지원청</t>
  </si>
  <si>
    <t>강남초 등 108교 전기시설물 유지보수공사(단가계약)</t>
  </si>
  <si>
    <t>산업로(신답교~경주시계) 확장 가로등, 신호등 기초 배관(선) 공사</t>
  </si>
  <si>
    <t>배후단지 2공구 전기공사</t>
  </si>
  <si>
    <t>울산광역시도시공사</t>
  </si>
  <si>
    <t>율동지구 국민임대주택 건설공사(전기공사)</t>
  </si>
  <si>
    <t>노후시스템 냉난방기 교체공사</t>
  </si>
  <si>
    <t>다운중 오수펌프 교체 및 개선 전기공사</t>
  </si>
  <si>
    <t>태화저수지 힐링 여가녹지 조성사업 전기공사</t>
  </si>
  <si>
    <t>종합운동장 노후 등기구 교체공사(도급공사분)</t>
  </si>
  <si>
    <t>두동면 연화천 LED경관등 설치공사</t>
  </si>
  <si>
    <t>온산읍 명봉거남로 일원 가로등 설치공사</t>
  </si>
  <si>
    <t>울산광역시 용연수질개선사업소</t>
  </si>
  <si>
    <t>1차 탈수동 탈수기 A호기 기존철거 및 전기 설치공사</t>
  </si>
  <si>
    <t>청년 드림스페이스 조성공사(전기)</t>
  </si>
  <si>
    <t>무룡로 고효율 가로등기구 교체공사</t>
  </si>
  <si>
    <t>가칭 송정중학교 교사신축 전기공사</t>
  </si>
  <si>
    <t>달천철장 관리시설 건립 전기공사</t>
  </si>
  <si>
    <t>2019년 울산항 항만조명 LED교체공사</t>
  </si>
  <si>
    <t>율동공공주택지구조성전기공사</t>
  </si>
  <si>
    <t>관내보안등 신규 및 교체공사</t>
  </si>
  <si>
    <t>대왕암공원 경관조명 개선사업</t>
  </si>
  <si>
    <t>남목노인복지관 건립공사(전기)</t>
  </si>
  <si>
    <t>장애인 보호작업장 신축 공사(전기)</t>
  </si>
  <si>
    <t>한국공항공사 울산지사</t>
  </si>
  <si>
    <t>울산공항 동력동 수배전시설 교체공사</t>
  </si>
  <si>
    <t>일반부두 육상전원공급시설 시범설치</t>
  </si>
  <si>
    <t>항만경비동 및 주차장 신축공사(전기,통신,소방)</t>
  </si>
  <si>
    <t>동부시장 환경개선사업(전기)</t>
  </si>
  <si>
    <t>서생초 교사동 조명시설개선</t>
  </si>
  <si>
    <t>선암초 교사동 조명시설개선</t>
  </si>
  <si>
    <t>여천초 별관동 조명시설개선</t>
  </si>
  <si>
    <t>용연초 본관동 조명시설개선</t>
  </si>
  <si>
    <t>청솔초 본관동 조명시설개선</t>
  </si>
  <si>
    <t>범서중 본관동 조명시설개선</t>
  </si>
  <si>
    <t>LED가로등기구 교체사업</t>
  </si>
  <si>
    <t>횡단보도 안전조명시설 설치사업</t>
  </si>
  <si>
    <t>교차로 전방신호기 설치사업</t>
  </si>
  <si>
    <t>울주군시설관리공단</t>
  </si>
  <si>
    <t>남부종합사회복지관 승강기 신축공사</t>
  </si>
  <si>
    <t>2019년 초음파 계량설비 교체공사(전기)</t>
  </si>
  <si>
    <t>울주 지역자활센터 건립공사</t>
  </si>
  <si>
    <t>남목전통시장 하부비막이 설치사업(전기)</t>
  </si>
  <si>
    <t>노출전선 정비사업</t>
  </si>
  <si>
    <t>온산GS 계량설비 증설 전기공사</t>
  </si>
  <si>
    <t>경기도 수원시 권선구</t>
  </si>
  <si>
    <t>2019년 도로시설물(전기) 유지관리(연간단가) 공사(2권역)</t>
  </si>
  <si>
    <t>경기도 오산시</t>
  </si>
  <si>
    <t>2019년 교통신호기 유지보수 단가계약 공사</t>
  </si>
  <si>
    <t>경기도 김포시 상하수도사업소</t>
  </si>
  <si>
    <t>경기도 김포시</t>
  </si>
  <si>
    <t>2019년 고촌정수장 및 배수지 전기시설 유지보수공사(연간단가계약)</t>
  </si>
  <si>
    <t>경기도 동두천시</t>
  </si>
  <si>
    <t>안흥마을 진입도로 개설공사(전기)</t>
  </si>
  <si>
    <t>경기도교육청 과천여자고등학교</t>
  </si>
  <si>
    <t>2018학년도 과천여자고등학교 화장실 개선 공사-전기[긴급]</t>
  </si>
  <si>
    <t>경기도교육청 경기도고양교육지원청</t>
  </si>
  <si>
    <t>경기도 고양시 일산동구</t>
  </si>
  <si>
    <t>성신초 냉난방시설 개선 전기공사</t>
  </si>
  <si>
    <t>화수고 화장실 개선 전기공사</t>
  </si>
  <si>
    <t>오마중 급식실 현대화사업 전기공사</t>
  </si>
  <si>
    <t>경기도 광주시</t>
  </si>
  <si>
    <t>시청사 사무공간 개선사업 전기공사</t>
  </si>
  <si>
    <t>백양초 다목적강당 증축 전기공사</t>
  </si>
  <si>
    <t>율동초 다목적체육관 증축 전기공사</t>
  </si>
  <si>
    <t>(가칭)향동유치원 신축 전기공사</t>
  </si>
  <si>
    <t>단기보호시설 및 장애인회관 증축 전기공사</t>
  </si>
  <si>
    <t>경기도 안양시</t>
  </si>
  <si>
    <t>2019년 동안구 어린이공원 전기시설물 연간관리공사</t>
  </si>
  <si>
    <t>경기도 성남시 수정구</t>
  </si>
  <si>
    <t>2019년 가로등 유지관리공사</t>
  </si>
  <si>
    <t>2019년 보안등 유지관리공사</t>
  </si>
  <si>
    <t>경기도교육청 청담고등학교</t>
  </si>
  <si>
    <t>청담고등학교 LED조명 교체공사</t>
  </si>
  <si>
    <t>경기도 포천시</t>
  </si>
  <si>
    <t>2019년 버스승강장 유지보수(전기) 연간단가계약</t>
  </si>
  <si>
    <t>경기도교육청 경기도안산교육지원청</t>
  </si>
  <si>
    <t>경기도 안산시 단원구</t>
  </si>
  <si>
    <t>상록중 학생식당 설치 전기공사</t>
  </si>
  <si>
    <t>경기도 파주시</t>
  </si>
  <si>
    <t>2019년 교통신호시설 유지보수 연간단가(남부)</t>
  </si>
  <si>
    <t>2019년 교통신호시설 유지보수 연간단가(북부)</t>
  </si>
  <si>
    <t>성안초 급식실현대화 전기공사</t>
  </si>
  <si>
    <t>2019년 동안구 근린공원 전기시설물 연간관리공사</t>
  </si>
  <si>
    <t>경기도 양주시</t>
  </si>
  <si>
    <t>2019년 교통안전시설 교통신호기 연간단가 유지보수공사</t>
  </si>
  <si>
    <t>경기도교육청 두원공업고등학교</t>
  </si>
  <si>
    <t>경기도 안성시</t>
  </si>
  <si>
    <t>두원공업고등학교 실습실 리모델링 전기공사</t>
  </si>
  <si>
    <t>경기도교육청 경기도안양과천교육지원청</t>
  </si>
  <si>
    <t>안양중앙초 체육관 화장실 개선 전기공사</t>
  </si>
  <si>
    <t>경기도 하남시</t>
  </si>
  <si>
    <t>2019년 가로등 유지관리공사(연간단가)</t>
  </si>
  <si>
    <t>경기도 성남시 중원구</t>
  </si>
  <si>
    <t>154kV 송수전선로 이설공사 광통신 케이블 설치공사</t>
  </si>
  <si>
    <t>실증연구 관련 흡착식냉동기 전기 설치공사</t>
  </si>
  <si>
    <t>CO2 포집 및 탄소자원화 하이브리드 공정을 위한 전원(전기) 설치 공사</t>
  </si>
  <si>
    <t>열수송관 차압발전 성능시험시스템 전원공급 공사</t>
  </si>
  <si>
    <t>동남보건대학교</t>
  </si>
  <si>
    <t>경기도 수원시 장안구</t>
  </si>
  <si>
    <t>수변전설비교체전기공사</t>
  </si>
  <si>
    <t>경기도 군포시</t>
  </si>
  <si>
    <t>2019년 교통안전시설물(교통신호기 등) 연간단가 보수공사</t>
  </si>
  <si>
    <t>경기도 부천시</t>
  </si>
  <si>
    <t>경기도 부천시 원미구</t>
  </si>
  <si>
    <t>부천시 문화예술회관 건립 전기 공사</t>
  </si>
  <si>
    <t>경기도 용인시</t>
  </si>
  <si>
    <t>경기도 용인시 처인구</t>
  </si>
  <si>
    <t>2019년 서부 근린공원 전기시설물 유지보수 연간단가공사-수지구</t>
  </si>
  <si>
    <t>공원 전기시설 유지보수 단가공사</t>
  </si>
  <si>
    <t>경기도광주교육청 경화여자중학교</t>
  </si>
  <si>
    <t>경화여중 냉난방 시설개선 전기공사</t>
  </si>
  <si>
    <t>경기도 안산시</t>
  </si>
  <si>
    <t>2019년 상록구공원 전기시설물 연간유지보수공사</t>
  </si>
  <si>
    <t>2019년 교통안전시설물(교통신호기 등) 유지관리사업(단가)</t>
  </si>
  <si>
    <t>덕은초 다목적강당 증축 전기공사</t>
  </si>
  <si>
    <t>고촌정수장 확장공사(전기)</t>
  </si>
  <si>
    <t>경기도안양교육청 박달초등학교</t>
  </si>
  <si>
    <t>경기도 안양시 만안구</t>
  </si>
  <si>
    <t>박달초등학교 간이실내체육시설 설치 전기공사</t>
  </si>
  <si>
    <t>2019년도 단원구 공원 전기시설물 연간 유지보수공사</t>
  </si>
  <si>
    <t>2019년 대원동 보안등 유지보수 단가계약공사</t>
  </si>
  <si>
    <t>경기도용인교육청</t>
  </si>
  <si>
    <t>수지고 전기용량 증설공사</t>
  </si>
  <si>
    <t>경기도 의정부시</t>
  </si>
  <si>
    <t>노동복지회관 LED조명 설치 공사</t>
  </si>
  <si>
    <t>가로등 및 보안등 보수단가공사(1구역)</t>
  </si>
  <si>
    <t>의정부역 지하도상가 LED등기구 교체 공사</t>
  </si>
  <si>
    <t>2019년 상반기 가로등 신설 및 유지관리공사(소사권역 단가계약)</t>
  </si>
  <si>
    <t>경기도교육청 경기도의정부교육지원청</t>
  </si>
  <si>
    <t>동암초 냉난방개선 전기공사</t>
  </si>
  <si>
    <t>경기도교육청 경기도군포의왕교육지원청</t>
  </si>
  <si>
    <t>오전초 LED조명 교체 전기공사</t>
  </si>
  <si>
    <t>능내초 LED조명 교체 전기공사</t>
  </si>
  <si>
    <t>2019년 가로등 유지보수 단가계약공사</t>
  </si>
  <si>
    <t>2019년 중랑천(동측)교통신호등 유지보수공사(단가계약)</t>
  </si>
  <si>
    <t>2019년 가로등 및 보안등 유지보수 연간단가공사 1권역</t>
  </si>
  <si>
    <t>2019년 가로등 및 보안등 유지보수 연간단가공사 2권역</t>
  </si>
  <si>
    <t>2019년 가로등 및 보안등 유지보수 연간단가공사 3권역</t>
  </si>
  <si>
    <t>2019년 가로등 및 보안등 유지보수 연간단가공사 4권역</t>
  </si>
  <si>
    <t>2019년 가로등 및 보안등 유지보수 연간단가공사 5권역</t>
  </si>
  <si>
    <t>2019년 처인구 하천전기시설물 유지보수 연간단가공사</t>
  </si>
  <si>
    <t>2019년 중랑천(서측)교통신호등 유지보수공사(단가계약)</t>
  </si>
  <si>
    <t>한경대학교</t>
  </si>
  <si>
    <t>한경대학교 노후전기시설 교체공사(제3공학관 등 4개소)</t>
  </si>
  <si>
    <t>와스타디움 전광판 전기공사</t>
  </si>
  <si>
    <t>2019년 교통안전시설물(전기) 유지보수 연간단가 공사 1권역</t>
  </si>
  <si>
    <t>2019년 교통신호시설 유지보수 연간단가계약</t>
  </si>
  <si>
    <t>경기도교육청 경기도수원교육지원청</t>
  </si>
  <si>
    <t>지동초 화장실 개선 전기공사</t>
  </si>
  <si>
    <t>경기도교육청 경기도성남교육지원청</t>
  </si>
  <si>
    <t>성남여수초 교실 및 식당 증축 전기공사</t>
  </si>
  <si>
    <t>2019년 가로등 유지보수 연간단가(제7구역)</t>
  </si>
  <si>
    <t>용인 도시계획도로 중1-17호(2구간) 확폭조성 공사(전기)</t>
  </si>
  <si>
    <t>2019년 보안등 보수 단가공사</t>
  </si>
  <si>
    <t>2019년 교통시설물(전기)유지보수 단사공사(서부권)</t>
  </si>
  <si>
    <t>경기도 이천시</t>
  </si>
  <si>
    <t>2019년 교통안전시설물 신호기 유지보수 연간 공사</t>
  </si>
  <si>
    <t>경기도 구리시</t>
  </si>
  <si>
    <t>구리시 곤충생태공원화 조성사업 (전기)</t>
  </si>
  <si>
    <t>2019년도 수변공원 전기시설물 유지보수공사(단가)</t>
  </si>
  <si>
    <t>2019년 초평동 보안등 유지보수 단가계약공사</t>
  </si>
  <si>
    <t>경기도 화성시 마도면</t>
  </si>
  <si>
    <t>경기도 화성시</t>
  </si>
  <si>
    <t>2019년 마도면 가로(보안)등 연간보수공사(단가계약)</t>
  </si>
  <si>
    <t>경기도안성교육청</t>
  </si>
  <si>
    <t>양진초 세종관 냉난방 개선 전기공사</t>
  </si>
  <si>
    <t>경기도교육청 양곡고등학교</t>
  </si>
  <si>
    <t>양곡고 LED 조명교체 전기공사</t>
  </si>
  <si>
    <t>동신초 특별교실 리모델링 전기공사</t>
  </si>
  <si>
    <t>경기도교육청 경기도파주교육지원청</t>
  </si>
  <si>
    <t>석곶초 유치원 증설 전기공사</t>
  </si>
  <si>
    <t>경기도 성남시</t>
  </si>
  <si>
    <t>분당구 공원내 전기시설공사</t>
  </si>
  <si>
    <t>경기도교육청 경기도구리남양주교육지원청</t>
  </si>
  <si>
    <t>경기도 남양주시</t>
  </si>
  <si>
    <t>가곡초 냉난방개선 전기공사</t>
  </si>
  <si>
    <t>경기도교육청 경기도구리남양주교육지원청 
산마루초등학교</t>
    <phoneticPr fontId="4" type="noConversion"/>
  </si>
  <si>
    <t>산마루초 태양광 인버터교체공사</t>
  </si>
  <si>
    <t>주식회사킨텍스</t>
  </si>
  <si>
    <t>경기도 고양시 일산서구</t>
  </si>
  <si>
    <t>2019 서울모터쇼 전기간선공사</t>
  </si>
  <si>
    <t>2019년 영통구 하천변 보행등 유지관리공사</t>
  </si>
  <si>
    <t>청학고 화장실개선 전기공사</t>
  </si>
  <si>
    <t>경기도 화성시 송산면</t>
  </si>
  <si>
    <t>2019년 송산면 가로(보안)등 연간보수공사(단가계약)</t>
  </si>
  <si>
    <t>2019년 어린이공원 등 전기시설물 유지관리공사(2구역)</t>
  </si>
  <si>
    <t>2019년 영통구 도로시설물(전기)
유지관리공사</t>
  </si>
  <si>
    <t>경기도 화성시 매송면</t>
  </si>
  <si>
    <t>2019년 매송면 가로(보안)등 연간보수공사(단가계약)</t>
  </si>
  <si>
    <t>경기도 고양시 덕양구</t>
  </si>
  <si>
    <t>2019년 보안등 신설 연간단가 공사</t>
  </si>
  <si>
    <t>경기도수원교육청 팔달초등학교</t>
  </si>
  <si>
    <t>경기도 수원시 팔달구</t>
  </si>
  <si>
    <t>팔달초 LED조명설치 전기공사</t>
  </si>
  <si>
    <t>2019년 한국전기공사 지적사항 보수공사(연간단가)</t>
  </si>
  <si>
    <t>경기도교육청 은혜고등학교</t>
  </si>
  <si>
    <t>은혜고 냉난방기교체 전기공사</t>
  </si>
  <si>
    <t>경기도의료원 수원병원</t>
  </si>
  <si>
    <t>경기도의료원</t>
  </si>
  <si>
    <t>경기도의료원 수원병원 장애인검진기관 리모델링 전기공사</t>
  </si>
  <si>
    <t>2019년 상반기 가로등, 보안등 유지보수 공사(단가)</t>
  </si>
  <si>
    <t>시청사 노후 석면 천장재 등 교체공사(전기)</t>
  </si>
  <si>
    <t>어린이공원 등 전기시설 유지관리공사</t>
  </si>
  <si>
    <t>경기도 화성시 남양읍</t>
  </si>
  <si>
    <t>2019년 남양읍 가로(보안)등 연간보수공사(단가)</t>
  </si>
  <si>
    <t>경기도수원교육청 영덕중학교</t>
  </si>
  <si>
    <t>화장실개선 전기공사</t>
  </si>
  <si>
    <t>숲풍지하차도 LED등기구 교체공사</t>
  </si>
  <si>
    <t>2019년 가로등 유지보수 연간 단가공사(2권역)</t>
  </si>
  <si>
    <t>2019년 가로등 유지보수 연간 단가공사(1권역)</t>
  </si>
  <si>
    <t>수정구 공원등 유지 관리공사</t>
  </si>
  <si>
    <t>중원구 공원등 유지 관리공사</t>
  </si>
  <si>
    <t>탑골공원외 16개 공원등 관리공사</t>
  </si>
  <si>
    <t>황새울공원외 19개 공원등 관리공사</t>
  </si>
  <si>
    <t>2019년 세마동 보안등 유지보수 단가계약공사</t>
  </si>
  <si>
    <t>하천등 유지보수공사(2019년)</t>
  </si>
  <si>
    <t>경기도평택교육청 신한중학교</t>
  </si>
  <si>
    <t>신한중 화장실개선 전기공사</t>
  </si>
  <si>
    <t>매원중 체육관 증축 전기공사</t>
  </si>
  <si>
    <t>2019년 어린이공원 등 전기시설물 유지관리공사(1구역)</t>
  </si>
  <si>
    <t>경기도 의왕시</t>
  </si>
  <si>
    <t>2019년 가로보안등 청계구역 단가보수공사</t>
  </si>
  <si>
    <t>사능초 냉난방개선 전기공사</t>
  </si>
  <si>
    <t>대림동산 팔각정 정비공사(전기)</t>
  </si>
  <si>
    <t>경기도 화성시 정남면</t>
  </si>
  <si>
    <t>2019년 가로[보안]등 연간 보수공사[단가]</t>
  </si>
  <si>
    <t>2019년 보안등 유지보수 연간단가(제4구역)</t>
  </si>
  <si>
    <t>2019년 보안등 유지보수 연간단가(제5구역)</t>
  </si>
  <si>
    <t>의정부공고 냉난방개선 전기공사</t>
  </si>
  <si>
    <t>경기도 화성시 동탄출장소</t>
  </si>
  <si>
    <t>2019년 동탄권 교통신호기 유지관리공사(단가계약)</t>
  </si>
  <si>
    <t>경기도교육청 세경고등학교</t>
  </si>
  <si>
    <t>보건간호학과 및 도제실습실, 심화교육 자격증실 조성 전기공사</t>
  </si>
  <si>
    <t>경기도교육청 과천외국어고등학교</t>
  </si>
  <si>
    <t>2018학년도 과천외고 화장실 전면 개보수 공사(전기) 입찰 공고</t>
  </si>
  <si>
    <t>2019년 보안등 유지보수 연간단가(제1구역)</t>
  </si>
  <si>
    <t>구운중 화장실 개선 전기공사</t>
  </si>
  <si>
    <t>2019년 보안등 유지보수 연간단가(제2구역)</t>
  </si>
  <si>
    <t>경기도교육청 한광고등학교</t>
  </si>
  <si>
    <t>한광고등학교 LED교체공사관련 전기공사</t>
  </si>
  <si>
    <t>2019년 보안등 유지보수 연간단가(제3구역)</t>
  </si>
  <si>
    <t>2019년 교통신호등 연간단가 보수공사(북부)</t>
  </si>
  <si>
    <t>경기도 수원시</t>
  </si>
  <si>
    <t>고색동 대로3-51호선 도로개설공사(전기)</t>
  </si>
  <si>
    <t>경기도 화성시 비봉면</t>
  </si>
  <si>
    <t>2019년 가로(보안등) 연간 보수공사(단가계약)</t>
  </si>
  <si>
    <t>2019년 교통신호등 연간단가 보수공사(남부)</t>
  </si>
  <si>
    <t>경기도교육청 경기도구리남양주교육지원청 
남양주샛별초등학교</t>
    <phoneticPr fontId="4" type="noConversion"/>
  </si>
  <si>
    <t>남양주샛별초 공기순환기 설치에 따른 전기공사</t>
  </si>
  <si>
    <t>경기도 군포시 보건소</t>
  </si>
  <si>
    <t>보건소 인터넷 서버용 UPS 설치 및 축전지 교체 공사</t>
  </si>
  <si>
    <t>청담고 IT정보관 바닥교체공사 전기공사</t>
  </si>
  <si>
    <t>금촌고 냉난방개선 전기공사</t>
  </si>
  <si>
    <t>사회복지법인 인덕학교</t>
  </si>
  <si>
    <t>인덕학교 LED 교체 공사</t>
  </si>
  <si>
    <t>2019년 영통구 도로시설물(전기) 유지관리공사</t>
  </si>
  <si>
    <t>2019년 공원녹지대 전기시설 유지관리공사(연간단가)</t>
  </si>
  <si>
    <t>2019 공원녹지대 전기시설 유지관리공사</t>
  </si>
  <si>
    <t>2019 공중화장실 전기시설 보수공사(단가계약)</t>
  </si>
  <si>
    <t>경기도 시흥시</t>
  </si>
  <si>
    <t>배곧도서관 건립공사(전기)</t>
  </si>
  <si>
    <t>2019년 서울대공원 전기시설물 유지보수공사(연간단가)</t>
  </si>
  <si>
    <t>2019년 중앙동 보안등 유지보수 단가계약공사</t>
  </si>
  <si>
    <t>경기도 화성시 장안면</t>
  </si>
  <si>
    <t>2019년 장안면 가로(보안)등 연간 보수공사(단가계약)</t>
  </si>
  <si>
    <t>용인교육지원청 교육시설관리센터 리모델링 전기공사</t>
  </si>
  <si>
    <t>의정부여고 옥내소화전 펌프시설 개선 소방공사</t>
  </si>
  <si>
    <t>경기도 고양시</t>
  </si>
  <si>
    <t>고양시 여성커뮤니티센터 전기 공사</t>
  </si>
  <si>
    <t>서울특별시 서울대공원</t>
  </si>
  <si>
    <t>남미관 사육사실 외 1개소 전기시설 개선공사</t>
  </si>
  <si>
    <t>경기도교육청 라온고등학교</t>
  </si>
  <si>
    <t>라온고등학교 LED등기구 교체(긴급)</t>
  </si>
  <si>
    <t>2019년 버스승강장 전기 유지관리 공사(연간단가, 2구역)</t>
  </si>
  <si>
    <t>경기도교육청 경기도연천교육지원청</t>
  </si>
  <si>
    <t>경기도 연천군</t>
  </si>
  <si>
    <t>초성초 LED조명설치 전기공사</t>
  </si>
  <si>
    <t>한국농어촌공사 경기지역본부 여주.이천지사</t>
  </si>
  <si>
    <t>행죽지구 수리시설개보수사업 전기공사</t>
  </si>
  <si>
    <t>2019년 가로보안등 고천,오전구역 단가보수공사</t>
  </si>
  <si>
    <t>2019년 가로보안등 부곡구역 단가보수공사</t>
  </si>
  <si>
    <t>2019년 가로보안등 내손구역 단가보수공사</t>
  </si>
  <si>
    <t>경기도교육청 경기도포천교육지원청</t>
  </si>
  <si>
    <t>영북고 체육관 LED조명 교체 전기공사</t>
  </si>
  <si>
    <t>경기도교육청 경기도부천교육지원청</t>
  </si>
  <si>
    <t>부천공고 금형동 실습실 환경개선 전기공사</t>
  </si>
  <si>
    <t>경기도교육청 경기도화성오산교육지원청</t>
  </si>
  <si>
    <t>오산고현초 시민개방형도서관 증축 및 리모델링 전기공사</t>
  </si>
  <si>
    <t>중앙선거관리위원회 청사 증축공사(전기)2차</t>
  </si>
  <si>
    <t>한국농어촌공사 경기지역본부 평택지사</t>
  </si>
  <si>
    <t>대추리평화마을 창조적마을만들기사업 전기공사</t>
  </si>
  <si>
    <t>경기도교육청 삼일공업고등학교</t>
  </si>
  <si>
    <t>삼일공고 LED조명 교체 전기공사</t>
  </si>
  <si>
    <t>중대체육공원 전기공사</t>
  </si>
  <si>
    <t>용인교육지원청 교육시설관리센터 냉난방기 이전설치 공사</t>
  </si>
  <si>
    <t>경기도교육청 경기도이천교육지원청</t>
  </si>
  <si>
    <t>신하초 교사3동 냉난방개선 전기공사</t>
  </si>
  <si>
    <t>시립어린이집 인테리어 공사[시립영천, 시립목동](전기)</t>
  </si>
  <si>
    <t>솔빛초 체육관 LED조명 개선 전기공사</t>
  </si>
  <si>
    <t>2019년 1권역 도로조명시설물 설치공사 단가계약</t>
  </si>
  <si>
    <t>2019년 화성시 서남부권 지하차도(터널) 전기시설 유지보수공사[단가계약]</t>
  </si>
  <si>
    <t>2019년 교통안전시설물(신호등1차 1구역) 연간 단가공사</t>
  </si>
  <si>
    <t>경기도 화성시 팔탄면</t>
  </si>
  <si>
    <t>2019년 팔탄면 가로(보안)등 연간보수공사(단가계약)</t>
  </si>
  <si>
    <t>사전 소규모공공하수처리시설 증설공사(전기 및 계측제어)</t>
  </si>
  <si>
    <t>2019년 교통안전시설물(신호등1차 2구역) 연간 단가공사</t>
  </si>
  <si>
    <t>하천 가로등 유지보수 공사(2019년)</t>
  </si>
  <si>
    <t>전곡초 체육관 무대장치 설치 전기공사</t>
  </si>
  <si>
    <t>수원제일중 체육관 LED조명 설치 전기공사</t>
  </si>
  <si>
    <t>분당동 행정복지센터 신축 전기공사</t>
  </si>
  <si>
    <t>정남 제기지구 소규모 용수개발사업 전기인입공사</t>
  </si>
  <si>
    <t>경기도 화성시 지역개발사업소</t>
  </si>
  <si>
    <t>커피복합 문화시설 건립공사(전기)</t>
  </si>
  <si>
    <t>2019년도 송산권역 가로등 유지보수공사(연간단가)</t>
  </si>
  <si>
    <t>경기도교육청 용인정보고등학교</t>
  </si>
  <si>
    <t>교사2동 LED교체공사</t>
  </si>
  <si>
    <t>2019년도 신곡권역 가로등 유지보수공사(연간단가)</t>
  </si>
  <si>
    <t>가로등 및 보안등 보수단가공사(2구역)</t>
  </si>
  <si>
    <t>가로등 및 보안등 보수단가공사(3구역)</t>
  </si>
  <si>
    <t>2019년 교통신호기 유지보수 연간단가(1구역)</t>
  </si>
  <si>
    <t>2019년 교통신호기 유지보수 연간단가(2구역)</t>
  </si>
  <si>
    <t>2019년 교통신호기 유지보수 연간단가(3구역)</t>
  </si>
  <si>
    <t>2019년 교통신호기 유지보수 연간단가(4구역)</t>
  </si>
  <si>
    <t>2019년 교통신호기 유지보수 연간단가(5구역)</t>
  </si>
  <si>
    <t>가로등 및 보안등 보수단가공사(4구역)</t>
  </si>
  <si>
    <t>2019년 만안구 상반기 가로보안등 보수공사(연간단가)</t>
  </si>
  <si>
    <t>2019년 하천 및 시민의 강 내 전기시설물 유지보수 단가공사</t>
  </si>
  <si>
    <t>2019년 서부 어린이 소공원 전기시설물 유지보수 연간단가공사-기흥구</t>
  </si>
  <si>
    <t>표교초 냉난방 전기공사</t>
  </si>
  <si>
    <t>국민건강보험공단 일산병원</t>
  </si>
  <si>
    <t>국민건강보험공단</t>
  </si>
  <si>
    <t>고위험 산모·신생아 통합치료센터 설치공사(전기)</t>
  </si>
  <si>
    <t>가로등 및 보안등 보수단가공사(5구역)</t>
  </si>
  <si>
    <t>수도시설물 자가용 전기설비 보수공사(가압장)</t>
  </si>
  <si>
    <t>2019년도 호원권역 가로등 유지보수공사(연간단가)</t>
  </si>
  <si>
    <t>2019년 신곡권역 보안등 유지보수공사(연간단가)</t>
  </si>
  <si>
    <t>2019년도 흥선권역 가로등 유지보수공사(연간단가)</t>
  </si>
  <si>
    <t>2019년 서부 어린이공원 및 소공원 전기시설물 유지보수 연간단가공사-수지구</t>
  </si>
  <si>
    <t>능안운동장 내 론볼경기장 전기공사</t>
  </si>
  <si>
    <t>2019년 흥선권역 보안등 유지보수공사(연간단가)</t>
  </si>
  <si>
    <t>석수초 전기용량증설 전기공사</t>
  </si>
  <si>
    <t>2019년 교통시설물(전기)유지보수 단사공사(동부권)</t>
  </si>
  <si>
    <t>경기도 양평군</t>
  </si>
  <si>
    <t>2019년도 상반기 교통안전시설물 유지보수공사(전기) 단가 계약</t>
  </si>
  <si>
    <t>청담고등학교 LED조명 설치 전기공사</t>
  </si>
  <si>
    <t>2019년 가로등 유지보수 연간단가(제6구역)</t>
  </si>
  <si>
    <t>2019년 가로등 유지보수 연간단가(제5구역)</t>
  </si>
  <si>
    <t>2019년 가로등 유지보수 연간단가(제1구역)</t>
  </si>
  <si>
    <t>경기도교육청 경기도평택교육지원청</t>
  </si>
  <si>
    <t>창신초 장애인용 승강기 증축 전기공사</t>
  </si>
  <si>
    <t>경기도교육청 경기도광명교육지원청</t>
  </si>
  <si>
    <t>경기도 광명시</t>
  </si>
  <si>
    <t>광명교육지원청 별관증축 및 환경개선 전기공사</t>
  </si>
  <si>
    <t>가능초 냉난방개선 전기공사</t>
  </si>
  <si>
    <t>율정 - 봉양간 도로확포장공사 지장전주 이설</t>
  </si>
  <si>
    <t>2019년 교통안전시설물(신호기 등) 보수 연간 단가공사(서부권)</t>
  </si>
  <si>
    <t>경기도평택교육청 진위중학교</t>
  </si>
  <si>
    <t>진위중 교사동 led 전기공사</t>
  </si>
  <si>
    <t>경기도 화성시 서신면</t>
  </si>
  <si>
    <t>2019년도 서신면 가로(보안)등 연간 보수공사(단가계약)</t>
  </si>
  <si>
    <t>경기도 화성시 우정읍</t>
  </si>
  <si>
    <t>2019년 우정읍 가로등 및 보안등 보수공사(단가)</t>
  </si>
  <si>
    <t>2019년 가로등 유지보수 연간단가(제2구역)</t>
  </si>
  <si>
    <t>2019년 상반기 보안등 신설 및 보수공사(심곡2동)</t>
  </si>
  <si>
    <t>경기도교육청 동남고등학교</t>
  </si>
  <si>
    <t>동남고 체육관 LED 교체 전기공사</t>
  </si>
  <si>
    <t>하탑지하차도 성능개선공사(전기)</t>
  </si>
  <si>
    <t>노인복지관 리모델링 및 증축 전기공사</t>
  </si>
  <si>
    <t>2019년 영통구 보안등 유지보수공사</t>
  </si>
  <si>
    <t>경기도교육청 경기과학고등학교</t>
  </si>
  <si>
    <t>경기과학고등학교 자치관 환경개선 전기공사</t>
  </si>
  <si>
    <t>경기도 평택시 팽성읍</t>
  </si>
  <si>
    <t>2019년 팽성읍 일원 보안등 유지보수 연간 단가공사</t>
  </si>
  <si>
    <t>경기도 경기도보건환경연구원</t>
  </si>
  <si>
    <t>경기도보건환경연구원 생물안전3등급연구시설 신축공사 (전기)</t>
  </si>
  <si>
    <t>2019년 시 일원 보안등(신설)설치공사(연간단가)</t>
  </si>
  <si>
    <t>경기도부천교육청 부천부흥초등학교</t>
  </si>
  <si>
    <t>부천부흥초 전기증설공사</t>
  </si>
  <si>
    <t>2019년 상반기 심곡본동 보안등 신설 및 보수공사</t>
  </si>
  <si>
    <t>국세청 중부지방국세청 안산세무서</t>
  </si>
  <si>
    <t>안산세무서 청사신축 전기공사</t>
  </si>
  <si>
    <t>2019년 상2동 권역 보안등 신설 및 유지보수공사</t>
  </si>
  <si>
    <t>한국폴리텍2대학제2융합기술교육원설립추진단</t>
  </si>
  <si>
    <t>한국폴리텍2대학</t>
  </si>
  <si>
    <t>한국폴리텍대학제2융합기술교육원 리모델링 전기공사 용역</t>
  </si>
  <si>
    <t>관문체육공원 테니스장 LED 교체사업</t>
  </si>
  <si>
    <t>여주시보건소 치매안심센터 증축공사(전기)</t>
  </si>
  <si>
    <t>성남시 문화 및 의료시설 건립 전기공사</t>
  </si>
  <si>
    <t>경기도 경기도북부동물위생시험소</t>
  </si>
  <si>
    <t>경기도북부동물위생시험소 주차장 증축 전기공사</t>
  </si>
  <si>
    <t>경기도교육청 파주여자고등학교</t>
  </si>
  <si>
    <t>파주여고 LED조명기구 교체공사</t>
  </si>
  <si>
    <t>아라대교 경관조명 보수(교체)공사</t>
  </si>
  <si>
    <t>도로교통관리사업소 증축공사(전기)</t>
  </si>
  <si>
    <t>경기도교육청 부원고등학교</t>
  </si>
  <si>
    <t>부원고등학교 면학관 및 웅비관 냉난방시설개선 전기설비공사 입찰 공고</t>
  </si>
  <si>
    <t>장성초 다목적강당 증축 전기공사</t>
  </si>
  <si>
    <t>강선초 다목적강당 증축 전기공사</t>
  </si>
  <si>
    <t>고양고 냉난방개선 전기공사</t>
  </si>
  <si>
    <t>2019년 공원 전기시설 보수 단가공사(서부지역)</t>
  </si>
  <si>
    <t>2019년 공원 전기시설 보수 단가공사(북부지역)</t>
  </si>
  <si>
    <t>교통신호기 유지보수</t>
  </si>
  <si>
    <t>노후 제어기 교체</t>
  </si>
  <si>
    <t>2019년 서부 근린공원 전기시설물 유지보수 연간단가공사-기흥구</t>
  </si>
  <si>
    <t>경기도교육청 동일공업고등학교</t>
  </si>
  <si>
    <t>동일공고 LED교체공사</t>
  </si>
  <si>
    <t>2019년 남촌동 보안등 유지보수 단가계약공사</t>
  </si>
  <si>
    <t>경기도교육청 분당영덕여자고등학교</t>
  </si>
  <si>
    <t>분당영덕여자고등학교 교사동 LED교체 전기공사</t>
  </si>
  <si>
    <t>2019년 호원권역 보안등 유지보수공사(연간단가)</t>
  </si>
  <si>
    <t>2019년 송산권역 보안등 유지보수공사(연간단가)</t>
  </si>
  <si>
    <t>경기도 화성시 향남읍</t>
  </si>
  <si>
    <t>2019년 향남읍 가로(보안)등 연간 보수공사(단가계약)</t>
  </si>
  <si>
    <t>이천세무고 냉난방 전기공사</t>
  </si>
  <si>
    <t>2019년 상반기 가로등 신설 및 유지관리공사(원미권역 단가계약)</t>
  </si>
  <si>
    <t>2019년 공원 전기시설 보수 단가공사(남부지역)</t>
  </si>
  <si>
    <t>2019년 상반기 가로등 신설 및 유지관리공사(오정권역 단가계약)</t>
  </si>
  <si>
    <t>경기도교육청 경기도김포교육지원청</t>
  </si>
  <si>
    <t>풍무고 급식실 및 식당 증축 전기공사</t>
  </si>
  <si>
    <t>2019년 도로시설물(전기) 유지관리(연간단가) 공사(1권역)</t>
  </si>
  <si>
    <t>2019년 신장동 보안등 유지보수 단가계약공사</t>
  </si>
  <si>
    <t>경기도교육청 경기도광주하남교육지원청</t>
  </si>
  <si>
    <t>신장중 다목적 체육관 증축 전기공사</t>
  </si>
  <si>
    <t>토월초 도서실 확충 전기공사</t>
  </si>
  <si>
    <t>경기도교육청 경기도동두천양주교육지원청</t>
  </si>
  <si>
    <t>양주백석고 화장실 환경개선 전기공사</t>
  </si>
  <si>
    <t>2019년 교통안전시설물(신호기 등) 보수 연간 단가공사(남부권)</t>
  </si>
  <si>
    <t>2019년 상반기 교통신호기 등 유지보수 단가공사(신천대야권)</t>
  </si>
  <si>
    <t>양지초 냉난방 개선 전기공사</t>
  </si>
  <si>
    <t>2019년 보안등 신설공사(연간단가)</t>
  </si>
  <si>
    <t>기흥 택시쉼터 신축공사(전기)</t>
  </si>
  <si>
    <t>2019년 교통신호제어기 유지보수 연간단가공사</t>
  </si>
  <si>
    <t>2019년 상반기 교통신호기 등 유지보수 단가공사(연성권)</t>
  </si>
  <si>
    <t>2019년 상반기 교통신호기 등 유지보수 단가공사(정왕권)</t>
  </si>
  <si>
    <t>2019년 서부근린공원 어린이놀이시설 유지보수 연간단가공사</t>
  </si>
  <si>
    <t>2019년 만안구 근린공원 전기시설물 연간관리공사</t>
  </si>
  <si>
    <t>경기도안양교육청 안양여자중학교</t>
  </si>
  <si>
    <t>안양여중 냉난방 개선 전기공사(긴급)</t>
  </si>
  <si>
    <t>호원2동 청사(별관) 증축 및 치매안심센터 설치 공사(전기)</t>
  </si>
  <si>
    <t>세종대교 연결로 전기공사</t>
  </si>
  <si>
    <t>수일여중 환경개선 전기공사</t>
  </si>
  <si>
    <t>2019년 상반기 중4동 보안등 설치 및 유지보수공사</t>
  </si>
  <si>
    <t>2019년 도로시설물(전기) 유지관리 연간단가</t>
  </si>
  <si>
    <t>2019년 가로등 유지보수 연간단가(제4구역)</t>
  </si>
  <si>
    <t>2019년 보안등 유지보수 공사(연간단가)</t>
  </si>
  <si>
    <t>금릉중 화장실(A동)보수 전기공사</t>
  </si>
  <si>
    <t>금촌고 특수학급 증축 전기공사</t>
  </si>
  <si>
    <t>남양주금곡초 냉난방개선 전기공사</t>
  </si>
  <si>
    <t>남양주시 택시 쉼터 전기 공사</t>
  </si>
  <si>
    <t>2019년 가로등 유지보수 연간단가(제3구역)</t>
  </si>
  <si>
    <t>서울특별시교육청 서울특별시교육청교육시설관리본부</t>
  </si>
  <si>
    <t>서울특별시 용산구</t>
  </si>
  <si>
    <t>서울학생교육원(본원) 소규모안전체험관 증축 전기공사</t>
  </si>
  <si>
    <t>경기도 용인시 기흥구</t>
  </si>
  <si>
    <t>국도42호선 조도 개선 공사</t>
  </si>
  <si>
    <t>2019년 교통신호등 연간단가 보수공사(서부)</t>
  </si>
  <si>
    <t>2019년 공영주차장 조성(단가)공사(전기)</t>
  </si>
  <si>
    <t>2019년 공원 내 전기단가공사</t>
  </si>
  <si>
    <t>경기도교육청 야탑고등학교</t>
  </si>
  <si>
    <t>야탑고 수배전반 교체 전기공사</t>
  </si>
  <si>
    <t>평촌기업금융지점 이전 전기공사</t>
  </si>
  <si>
    <t>경기도 가평군</t>
  </si>
  <si>
    <t>2019년 교통안전시설(신호기) 유지보수공사(단가)</t>
  </si>
  <si>
    <t>시화관리처</t>
  </si>
  <si>
    <t>시화MTV 군사시설(OOO진지) 현대화 전기공사</t>
  </si>
  <si>
    <t>경기도</t>
    <phoneticPr fontId="15" type="noConversion"/>
  </si>
  <si>
    <t>시화 MTV 시화나래 IC 입구교차로 입체화 전기공사</t>
  </si>
  <si>
    <t>팔당권지사</t>
  </si>
  <si>
    <t>팔당3취수장 펌프동 전기시설공사</t>
  </si>
  <si>
    <t>농촌진흥청 국립식량과학원 중부작물부</t>
  </si>
  <si>
    <t>농촌진흥청</t>
  </si>
  <si>
    <t>재배환경 종합온실 신축 전기공사(2차수)</t>
  </si>
  <si>
    <t>공급관리소 피뢰/접지시스템 보강 공사</t>
  </si>
  <si>
    <t>경기도교육청 효자고등학교</t>
  </si>
  <si>
    <t>효자고등학교 체육관 등 LED조명 교체 전기공사</t>
  </si>
  <si>
    <t>구역전기발전기 전력량계 설치 공사</t>
  </si>
  <si>
    <t>경기도 용인시 하수도사업소</t>
  </si>
  <si>
    <t>경기도 용인시 수지구</t>
  </si>
  <si>
    <t>시각장애인 음향신호기 유지보수공사</t>
  </si>
  <si>
    <t>까치울정수장염소동 UPS 설치공사</t>
  </si>
  <si>
    <t>까치울정수장슬러지수집기제어반교체공사</t>
  </si>
  <si>
    <t>보안등 신설 연간단가 공사</t>
  </si>
  <si>
    <t>대곡역 주변 누전선로 정비공사</t>
  </si>
  <si>
    <t>전기안전공사 지적사항 개선공사</t>
  </si>
  <si>
    <t>경기도 성남시 수정구 복정동</t>
  </si>
  <si>
    <t>청사 LED 전등 교체</t>
  </si>
  <si>
    <t>교통신호등 유지보수공사(단가)</t>
  </si>
  <si>
    <t>경기도 화성시 봉담읍</t>
  </si>
  <si>
    <t>2019년 봉담읍 가로등 및 보안등 보수공사(단가)</t>
  </si>
  <si>
    <t>신길동 건강생활지원센터 건립(전기)</t>
  </si>
  <si>
    <t>판교로 확장 전기공사</t>
  </si>
  <si>
    <t>복정제2국공립어린이집 신축공사</t>
  </si>
  <si>
    <t>고양도시관리공사</t>
  </si>
  <si>
    <t>고양어울림누리 빙상장 리모델링공사(전기)</t>
  </si>
  <si>
    <t>경기도 경기도농업기술원</t>
  </si>
  <si>
    <t>버섯연구소 전기시설 개선공사</t>
  </si>
  <si>
    <t>재난 예경보시스템 확충</t>
  </si>
  <si>
    <t>과학기술정보통신부 중앙전파관리소 위성전파감시센터</t>
  </si>
  <si>
    <t>위성전파감시센터 청사 수변전 설비 교체</t>
  </si>
  <si>
    <t>미관광장8호 지하주차장 내 사무공간 전기공사</t>
  </si>
  <si>
    <t>고양아쿠아스튜디오 중형수조 개선공사</t>
  </si>
  <si>
    <t>안성시선거관리위원회 청사 신축(전기)</t>
  </si>
  <si>
    <t>노후조명시설 교체공사</t>
  </si>
  <si>
    <t>경인교육대학교</t>
  </si>
  <si>
    <t>경인교육대학교 경기캠퍼스 학군단 신축에 따른 전기 공사</t>
  </si>
  <si>
    <t>2019년 어린이보호구역 옐로신호등 설치사업(적성,파평,문산11개소)</t>
  </si>
  <si>
    <t>2019년 판교지구 교통신호등 유지보수공사(연간단가)</t>
  </si>
  <si>
    <t>진가초 냉난방개선 전기공사</t>
  </si>
  <si>
    <t>4공단 축구장 투광기 보수공사</t>
  </si>
  <si>
    <t>한국철도공사 회계통합센터</t>
  </si>
  <si>
    <t>★장애인기업 대상★경부고속선 광명역 방풍실 설치 전기공사</t>
  </si>
  <si>
    <t>남양주도시공사</t>
  </si>
  <si>
    <t>북부장애인복지관 건립 전기공사</t>
  </si>
  <si>
    <t>대덕게이트볼장 LED 등기구 교체공사</t>
  </si>
  <si>
    <t>공도 대림테니스장 LED 등기구 교체공사</t>
  </si>
  <si>
    <t>법무부</t>
  </si>
  <si>
    <t>전주지방검찰청 신축 전기공사 4차</t>
  </si>
  <si>
    <t>향남초 대기전력차단 전기공사</t>
  </si>
  <si>
    <t>세종대교 경관조명 보강공사</t>
  </si>
  <si>
    <t>구리농수산물공사</t>
  </si>
  <si>
    <t>구리농수산물시장 전기실내 고압차단기 교체공사</t>
  </si>
  <si>
    <t>한국교통대학교</t>
  </si>
  <si>
    <t>충청북도 충주시</t>
  </si>
  <si>
    <t>의왕캠퍼스 강당 증축 전기공사</t>
  </si>
  <si>
    <t>효정초 급식실 현대화 및 승강기 증축 전기공사</t>
  </si>
  <si>
    <t>안성맞춤 A구장 투광기 교체공사</t>
  </si>
  <si>
    <t>경기도노인전문남양주병원</t>
  </si>
  <si>
    <t>경기도립노인전문남양주병원 치매안심병동 전기공사</t>
  </si>
  <si>
    <t>백암초 냉난방 개선 전기공사</t>
  </si>
  <si>
    <t>2019년 분당구 교통신호등 유지보수공사(연간단가)</t>
  </si>
  <si>
    <t>2019년 도로조명(보안등) 교체공사</t>
  </si>
  <si>
    <t>시립어린이집 인테리어 공사[시립더사랑](전기)</t>
  </si>
  <si>
    <t>비산2동행정복지센터 건립 전기공사</t>
  </si>
  <si>
    <t>복정제2국공립어린이집 신축 전기공사</t>
  </si>
  <si>
    <t>안양8동행정복지센터 건립 전기공사</t>
  </si>
  <si>
    <t>시립어린이집 인테리어 공사[시립베라체](전기)</t>
  </si>
  <si>
    <t>환경부 한강홍수통제소</t>
  </si>
  <si>
    <t>감악산 강우레이더 신설 전기공사</t>
  </si>
  <si>
    <t>지곡일반산업단지 진입로(중3-185호) 개설공사(전기)</t>
  </si>
  <si>
    <t>행죽지구 수리시설개보수사업 분죽양수장 전기공사</t>
  </si>
  <si>
    <t>중원노인종합복지관 확장 리모델링공사(전기)</t>
  </si>
  <si>
    <t>상원고 다목적체육관 증축 전기공사</t>
  </si>
  <si>
    <t>육아종합지원센터 신축 전기공사</t>
  </si>
  <si>
    <t>시곡중 급식실 현대화 전기공사</t>
  </si>
  <si>
    <t>호동초 다목적체육관 증축 전기공사</t>
  </si>
  <si>
    <t>국공립 삼정어린이집 리모델링 전기공사</t>
  </si>
  <si>
    <t>기흥지구 수질개선사업 전기공사</t>
  </si>
  <si>
    <t>성남축구센터 건립공사(통신)</t>
  </si>
  <si>
    <t>경기도교육청 한민고등학교</t>
  </si>
  <si>
    <t>과학실 전력승압 및 천정콘센트 설치공사</t>
  </si>
  <si>
    <t>능곡고 신관 화장실 개보수 전기공사</t>
  </si>
  <si>
    <t>경기도 평택시 상하수도사업소</t>
  </si>
  <si>
    <t>도곡배수지 건설공사 전기 및 계측제어 공사</t>
  </si>
  <si>
    <t>2019년 공원 내 수목전정 단가공사(동탄1신도시 2권역)</t>
  </si>
  <si>
    <t>번영로 15번길외 1개소 일원 보안등 설치공사</t>
  </si>
  <si>
    <t>2019년 수정구 교통신호등 유지보수공사(연간단가)</t>
  </si>
  <si>
    <t>안정쇼핑몰 예술인광장 증축 전기공사</t>
  </si>
  <si>
    <t>2019년 중원구 교통신호등 유지보수공사(연간단가)</t>
  </si>
  <si>
    <t>시립어린이집 인테리어 공사[시립경남아너스빌](전기)</t>
  </si>
  <si>
    <t>2019년 전기시설물 유지보수공사</t>
  </si>
  <si>
    <t>금광초 냉난방 개선 전기공사</t>
  </si>
  <si>
    <t>경기도교육청 율곡고등학교</t>
  </si>
  <si>
    <t>2018년도 교육환경개선사업 율곡고등학교 다목적강당 LED조명교체공사</t>
  </si>
  <si>
    <t>번영로외 2개소 LED가로등기구 교체공사</t>
  </si>
  <si>
    <t>화성종합경기타운내 직장운동경기부 훈련장 조성공사(전기)</t>
  </si>
  <si>
    <t>북부지역 송배수관로 연결 전기 및 계측제어 공사</t>
  </si>
  <si>
    <t>한경대학교 신재생에너지 설치 공사</t>
  </si>
  <si>
    <t>한경대학교 노후전기시설 개선 공사</t>
  </si>
  <si>
    <t>무인교통단속장비 설치</t>
  </si>
  <si>
    <t>노후신호전선 교체</t>
  </si>
  <si>
    <t>보행신호 음성안내 보조장치 설치</t>
  </si>
  <si>
    <t>장애인음향신호기 및 잔여표시기 설치공사</t>
  </si>
  <si>
    <t>어린이급식관리지원센터 리모델링 공사(전기)</t>
  </si>
  <si>
    <t>한경대학교 교육 및 지역문화복합관 신축 전기공사(3차)</t>
  </si>
  <si>
    <t>경찰청 경기도북부지방경찰청</t>
  </si>
  <si>
    <t>남양주북부경찰서 신축사업 전기공사</t>
  </si>
  <si>
    <t>진흥로외 1개소 가로등 설치공사</t>
  </si>
  <si>
    <t>한경대학교 본관동 리모델링 전기공사(2차)</t>
  </si>
  <si>
    <t>대부황금로 노후 가로등 교체 공사</t>
  </si>
  <si>
    <t>2019년 동안구 교통안전시설물 보수공사(연간단가)</t>
  </si>
  <si>
    <t>2019년 만안구 교통안전시설물 보수공사(연간단가)</t>
  </si>
  <si>
    <t>오정레포츠센터 야외생활체육시설 조성 전기공사</t>
  </si>
  <si>
    <t>굴포하수처리시설 1,2단계 변압기 수선공사</t>
  </si>
  <si>
    <t>동원베네스트~일신건영아파트 간 도로개설(중로1-6호선) 전기공사</t>
  </si>
  <si>
    <t>소요8통 마을 진입도로 전기공사</t>
  </si>
  <si>
    <t>의정부여중 식당 개축 소방공사</t>
  </si>
  <si>
    <t>교통신호등 설치공사(별내 햇빛동물병원 앞 등 7개소)</t>
  </si>
  <si>
    <t>과림동 체육시설 재정비사업(전기)</t>
  </si>
  <si>
    <t>차량등록사업소 건립공사(전기)</t>
  </si>
  <si>
    <t>경기도 이천시 상하수도사업소</t>
  </si>
  <si>
    <t>2019년 지하수계측기 설치공사(연간단가)</t>
  </si>
  <si>
    <t>용인초 체육관 냉난방개선 전기공사</t>
  </si>
  <si>
    <t>좌항초 급식실 증축 전기공사</t>
  </si>
  <si>
    <t>좌항초 급식실 증축 통신공사</t>
  </si>
  <si>
    <t>의정부여중 식당 개축 전기공사</t>
  </si>
  <si>
    <t>철도박물관 전시실 개량 및 승강설비 설치 전력공사</t>
  </si>
  <si>
    <t>매양지구 지표수보강개발사업 전기공사</t>
  </si>
  <si>
    <t>2019년 동탄2신도시 1-1공구 공원 내 수목전정공사</t>
  </si>
  <si>
    <t>성남화랑초 교실 및 식당 증축 전기공사</t>
  </si>
  <si>
    <t>2019년 화성시 체육시설 유지보수 단가공사(전기)</t>
  </si>
  <si>
    <t>부발초 다목적체육관 증축 전기공사</t>
  </si>
  <si>
    <t>2019년 교통신호등 설치공사</t>
  </si>
  <si>
    <t>(구)의왕경찰서 리모델링 공사(전기)</t>
  </si>
  <si>
    <t>2019년 경관조명 유지보수 연간단가</t>
  </si>
  <si>
    <t>경기도 남양주시 평생교육원</t>
  </si>
  <si>
    <t>오남도서관 전등교체공사</t>
  </si>
  <si>
    <t>경기동남권지사</t>
  </si>
  <si>
    <t>수지(정) 여과지동 조명 및 환기설비 개선공사</t>
  </si>
  <si>
    <t>수지(정) 노후 옥외조명설비 교체공사</t>
  </si>
  <si>
    <t>경기서남권지사</t>
  </si>
  <si>
    <t>2019년 경기서남권지사 전기방식설비 보강공사</t>
  </si>
  <si>
    <t>화성권관리단</t>
  </si>
  <si>
    <t>화성(정) 수전선로 전주분리 전기공사</t>
  </si>
  <si>
    <t>2019년 경기동남권지사 전기방식 보강공사</t>
  </si>
  <si>
    <t>팔당권 전위미달구간 전기방식 보강공사</t>
  </si>
  <si>
    <t>경기서북권지사</t>
  </si>
  <si>
    <t>경기서북권 고양계통 전기방식시설 보강공사</t>
  </si>
  <si>
    <t>시화조력관리단</t>
  </si>
  <si>
    <t>시화조력 수차발전기 권선보수공사</t>
  </si>
  <si>
    <t>경기동북권지사</t>
  </si>
  <si>
    <t>경기동북권지사 전기방식 보강공사</t>
  </si>
  <si>
    <t>수지(정) 피뢰설비 개선공사</t>
  </si>
  <si>
    <t>경기도 송탄소방서</t>
  </si>
  <si>
    <t>본서 3층 냉난방기 설치 공사</t>
  </si>
  <si>
    <t>경기도 용인소방서</t>
  </si>
  <si>
    <t>안전센터 지중화 및 LED교체공사</t>
  </si>
  <si>
    <t>19년 특고압변압기 분해정비 공사</t>
  </si>
  <si>
    <t>경기도 남양주시 상하수도관리센터</t>
  </si>
  <si>
    <t>도곡정수장 태양광발전시설 설치</t>
  </si>
  <si>
    <t>분당사업소 열공급시설 전기분야 정기점검보수공사</t>
  </si>
  <si>
    <t>전력감시시스템 정기점검보수공사</t>
  </si>
  <si>
    <t>까치울정수장 태양광발전시설설치공사</t>
  </si>
  <si>
    <t>취약계층 에너지복지사업(LED 조명 교체)</t>
  </si>
  <si>
    <t>대내로펌프장 이중선로 공사</t>
  </si>
  <si>
    <t>발곡 공공도서관 건립 전기공사</t>
  </si>
  <si>
    <t>사화복지시설 에너지자립기반 조성</t>
  </si>
  <si>
    <t>진위천 보안등 설치공사</t>
  </si>
  <si>
    <t>동오마을 지하주차장 조성사업(전기)</t>
  </si>
  <si>
    <t>2019년 가로등 선로 보수정비 공사</t>
  </si>
  <si>
    <t>검배공원 조성사업 전기공사</t>
  </si>
  <si>
    <t>안산 산업역사박물관 건립공사</t>
  </si>
  <si>
    <t>문화재청 궁능유적본부 세종대왕유적관리소</t>
  </si>
  <si>
    <t>산불감시카메라 전기선로 공사</t>
  </si>
  <si>
    <t>하천전기 및 통신시설 유지관리 공사</t>
  </si>
  <si>
    <t>경기도 군포시 군포1동</t>
  </si>
  <si>
    <t>당말지하차도 LED터널등기구 교체공사</t>
  </si>
  <si>
    <t>대야지하차도 LED터널등기구 교체공사</t>
  </si>
  <si>
    <t>탄천종합운동장 주경기장 전광판 교체 전기공사</t>
  </si>
  <si>
    <t>백현동 563번지 공영주차장 건립공사</t>
  </si>
  <si>
    <t>평내동 종합행정타운 주차장 설치(전기)</t>
  </si>
  <si>
    <t>수변공원 내 유수지(배드민턴장) 공원등 설치 공사</t>
  </si>
  <si>
    <t>경기도용인교육청 성복초등학교</t>
  </si>
  <si>
    <t>전기승압공사</t>
  </si>
  <si>
    <t>효자가압장 등 3개소 자동제어판넬 교체공사</t>
  </si>
  <si>
    <t>노후형광등 교체공사</t>
  </si>
  <si>
    <t>분전반 차단기 및 부속물 교체공사</t>
  </si>
  <si>
    <t>발전기 무정전 절체시스템 설치 및 노후부품 교체공사</t>
  </si>
  <si>
    <t>고양시 상반기 교통신호기 설치공사</t>
  </si>
  <si>
    <t>지하 전기실 변압기 교체공사</t>
  </si>
  <si>
    <t>종합운동장 LBS 교체 및 변압기 냉각 휀 설치공사</t>
  </si>
  <si>
    <t>서울남부지검 별관 증축</t>
  </si>
  <si>
    <t>안산도시공사</t>
  </si>
  <si>
    <t>수영레저부 공원레저팀 어촌민속박물관 수산물직판장 LED 교체 공사</t>
  </si>
  <si>
    <t>에코랜드 관리동 LED 교체공사</t>
  </si>
  <si>
    <t>국도47호선~안산시계간 도로개설공사(전기)</t>
  </si>
  <si>
    <t>LED조명 교체</t>
  </si>
  <si>
    <t>한경대학교 자연과학관 LED 컨버터 교체 공사</t>
  </si>
  <si>
    <t>한경대학교 학내 보안등 및 계단 센서등 개선 공사</t>
  </si>
  <si>
    <t>한경대학교 실험실 바닥 시스템박스 보강</t>
  </si>
  <si>
    <t>한경대학교 비상방송장치 및 선로교체  공사</t>
  </si>
  <si>
    <t>한경대학교 운동장 노후 투광등 교체 공사</t>
  </si>
  <si>
    <t>서문경로당 신축공사(전기)</t>
  </si>
  <si>
    <t>피뢰 및 접지설비 보강공사</t>
  </si>
  <si>
    <t>진건도서관 LED전등교체</t>
  </si>
  <si>
    <t>동두천수도관리단</t>
  </si>
  <si>
    <t>2018년 상수도 미급수지역(쇠목마을) 시설확충사업 전기공사</t>
  </si>
  <si>
    <t>수의계약(시담)</t>
  </si>
  <si>
    <t>자양(취) 전력 이중화 전기공사</t>
  </si>
  <si>
    <t>상반기 교통신호기 설치공사</t>
  </si>
  <si>
    <t>도촌가압장 저압전동기 인버터설비 정기점검보수공사</t>
  </si>
  <si>
    <t>근린공원  흙ㆍ먼지 털이기 설치공사</t>
  </si>
  <si>
    <t>2019년 상반기 가로등 보안등 신규 설치공사</t>
  </si>
  <si>
    <t>호원1동 주민자치센터 증축 및 리모델링 전기공사</t>
  </si>
  <si>
    <t>신곡2동 주민센터 증축공사(전기)</t>
  </si>
  <si>
    <t>중앙제어관제시스템 개보수</t>
  </si>
  <si>
    <t>일동 체육문화센터 건립공사(전기)</t>
  </si>
  <si>
    <t>성포동 행정복지센터 건립공사</t>
  </si>
  <si>
    <t>2019년 상반기 가로등 및 보안등 정비공사</t>
  </si>
  <si>
    <t>수정구 공원등 정비공사</t>
  </si>
  <si>
    <t>당정지하차도 LED터널등기구 교체공사</t>
  </si>
  <si>
    <t>군포로 LED기로등기구 교체공사</t>
  </si>
  <si>
    <t>LED보안등기구 교체공사</t>
  </si>
  <si>
    <t>수진동587번지 공영주차장(수정커뮤니티센터)건립공사</t>
  </si>
  <si>
    <t>고양시 버스정보시스템(BIS) 확장사업(공사)</t>
  </si>
  <si>
    <t>분당~수서간 도시고속도로 소음저감시설 설치 전기공사(2차분)</t>
  </si>
  <si>
    <t>남양주경찰서 청사 신축 전기공사(3차)</t>
  </si>
  <si>
    <t>진건퇴계원 행정복지센터 복지동 신축 공사(전기)</t>
  </si>
  <si>
    <t>경기도 광명소방서</t>
  </si>
  <si>
    <t>LED등 기구 교체 공사(본서)</t>
  </si>
  <si>
    <t>천정형 냉.난방기 설치공사</t>
  </si>
  <si>
    <t>의정부역 지하도상가 수변전설비 교체 공사</t>
  </si>
  <si>
    <t>안산양지초 조명기구(LED)개선 전기공사</t>
  </si>
  <si>
    <t>농축설비 자동화시스템 구축 공사</t>
  </si>
  <si>
    <t>진접체육문화센터 기계실 MCC판넬교체공사</t>
  </si>
  <si>
    <t>교통신호기 설치 및 정비공사</t>
  </si>
  <si>
    <t>주몽종합사회복지관 리모델링</t>
  </si>
  <si>
    <t>어린이도서관 디지털자료실 전기공사</t>
  </si>
  <si>
    <t>매화종합사회복지관 리모델링</t>
  </si>
  <si>
    <t>경기도 시흥소방서</t>
  </si>
  <si>
    <t>은행119안전센터 개.보수공사(전기)</t>
  </si>
  <si>
    <t>시흥소방서 환경개선 공사(전기)</t>
  </si>
  <si>
    <t>법무부 서울지방교정청 여주교도소</t>
  </si>
  <si>
    <t>여주교도소 독거실 대수선 공사(전기)</t>
  </si>
  <si>
    <t>안양표지소보안등 개량공사</t>
  </si>
  <si>
    <t>민원실 천정재(석고보드) 교체공사에 따른 전기공사</t>
  </si>
  <si>
    <t>자유시장입구 교통신호기 개선공사</t>
  </si>
  <si>
    <t>2019년도 전기집진기 정기점검보수공사</t>
  </si>
  <si>
    <t>전력감시시스템 정기점검 보수공사</t>
  </si>
  <si>
    <t>저소득층 LED등 교체사업</t>
  </si>
  <si>
    <t>교통신호체계 개선 및 노후신호등 정비공사</t>
  </si>
  <si>
    <t>지하차도(터널) 노후 조명등 개선공사</t>
  </si>
  <si>
    <t>수정로 가로등주 및 LED등기구 교체공사</t>
  </si>
  <si>
    <t>고잔동 행정복지센터 건립공사(전기)</t>
  </si>
  <si>
    <t>금당터널입구 사거리 보도육교 조도개선공사</t>
  </si>
  <si>
    <t>번영로200번길 가로등 조도개선 공사</t>
  </si>
  <si>
    <t>산책로 노후 가로등 교체공사</t>
  </si>
  <si>
    <t>2019년 나무고아원 보안등 설치공사(주민참여예산)</t>
  </si>
  <si>
    <t>경기도청 북부청사 앞 경관광장 지하주차장 조성사업(전기)</t>
  </si>
  <si>
    <t>경기도 이천시 차량등록사업소</t>
  </si>
  <si>
    <t>이천시 차량등록사업소 신축</t>
  </si>
  <si>
    <t>노후 형광등 교체 및 조도개선사업</t>
  </si>
  <si>
    <t>전산센터 이전 기반설비 공사</t>
  </si>
  <si>
    <t>공동구 주변전실 VCB계전기 교체공사</t>
  </si>
  <si>
    <t>도장교가 밑 기둥 경관등 설치공사</t>
  </si>
  <si>
    <t>경기도 용인시 농업기술센터</t>
  </si>
  <si>
    <t>친환경미생물 연구생산실 노후시설 보수 등</t>
  </si>
  <si>
    <t>시화조력 전력설비 내진보강공사</t>
  </si>
  <si>
    <t>주행장 저마찰로 원격제어시스템 구축</t>
  </si>
  <si>
    <t>고양경찰서 리모델링 전기공사</t>
  </si>
  <si>
    <t>2019년 하반기 심곡본동 권역 보안등 신설 및 보수공사(단가공사)</t>
  </si>
  <si>
    <t>2019년도 열원 시설 전기분야 정기점검 보수공사</t>
  </si>
  <si>
    <t>2019년 하반기 가로등, 보안등 유지보수 공사(단가)</t>
  </si>
  <si>
    <t>광명서초 교사동 노후전기시설보수공사</t>
  </si>
  <si>
    <t>서면초 교사동 노후전기시설보수공사</t>
  </si>
  <si>
    <t>컬링경기장 노후
축전지 교체공사</t>
  </si>
  <si>
    <t>가림중 교사동 노후전기시설보수공사</t>
  </si>
  <si>
    <t>시 청사 다목적 이용시설 조성공사(전기)</t>
  </si>
  <si>
    <t>경기도남한산성세계유산센터</t>
  </si>
  <si>
    <t>남한산성 행궁 및 사대문 조명사업</t>
  </si>
  <si>
    <t>남양주 화도2파출소 신축 전기공사</t>
  </si>
  <si>
    <t>남양주 퇴계원파출소 신축 전기공사</t>
  </si>
  <si>
    <t>로보파크 체험전시장 및 교육장 리모델링공사 전기공사</t>
  </si>
  <si>
    <t>수원보호관찰소 증축</t>
  </si>
  <si>
    <t>에코랜드 우수조정지 환경개선용 순환펌프 설치공사</t>
  </si>
  <si>
    <t>도로조명 유지보수 및 교체공사(1차)</t>
  </si>
  <si>
    <t>수원도시공사</t>
  </si>
  <si>
    <t>연화장시설개선공사(전기)</t>
  </si>
  <si>
    <t>한국장애인고용공단</t>
  </si>
  <si>
    <t>2019년 맞춤훈련센터 전기 공사</t>
  </si>
  <si>
    <t>덕풍근린공원 제3공영주차장 조성</t>
  </si>
  <si>
    <t>시화MTV 복합지원단지 잔여분 전기공사</t>
  </si>
  <si>
    <t>고양 화전파출소 리모델링 전기공사</t>
  </si>
  <si>
    <t>포천 가산파출소 리모델링 전기공사</t>
  </si>
  <si>
    <t>응급의료센터 리노베이션 공사(전기공사)</t>
  </si>
  <si>
    <t>연천 왕징파출소 전기공사</t>
  </si>
  <si>
    <t>파주 파주파출소 리모델링 전기공사</t>
  </si>
  <si>
    <t>파주 월롱파출소 리모델링 전기공사</t>
  </si>
  <si>
    <t>포천 이동파출소 전기공사</t>
  </si>
  <si>
    <t>연천 신서파출소 리모델링 전기공사</t>
  </si>
  <si>
    <t>교통신호기 전기누전공사</t>
  </si>
  <si>
    <t>발전기 회전자 인출장치 개선 공사</t>
  </si>
  <si>
    <t>2019년 LED조명 교체공사</t>
  </si>
  <si>
    <t>2020년 고양삼송지구 배전공사</t>
  </si>
  <si>
    <t>진영공원 주차건물 건립 공사(전기)</t>
  </si>
  <si>
    <t>드론교육훈련센터 전기공사</t>
  </si>
  <si>
    <t>드론 자격연구센터 전기공사</t>
  </si>
  <si>
    <t>2019년 하반기 가로등 보안등 신규 설치공사</t>
  </si>
  <si>
    <t>기기조작용 노후
축전지 교체공사</t>
  </si>
  <si>
    <t>판교지사 LED조명 교체공사</t>
  </si>
  <si>
    <t>열원 및 가압장 주변 외부조명설비 교체공사</t>
  </si>
  <si>
    <t>전통시장 제2공영주차빌딩 건립사업(전기)</t>
  </si>
  <si>
    <t>부천지청 별관 신축 전기공사(3차)</t>
  </si>
  <si>
    <t>시화MTV 조경2.3단계 전기공사(잔여분)</t>
  </si>
  <si>
    <t>송산그린시티 시화나래 도시계획관 전기공사</t>
  </si>
  <si>
    <t>하반기 교통신호기 설치공사</t>
  </si>
  <si>
    <t>2019년도 LED조명 교체공사</t>
  </si>
  <si>
    <t>바이오가스 보일러 순환 펌프 인버터 설치공사</t>
  </si>
  <si>
    <t>2020년도 삼송지사 배전 유지보수공사</t>
  </si>
  <si>
    <t>LED 교체공사</t>
  </si>
  <si>
    <t>해양환경공단</t>
  </si>
  <si>
    <t>평택지사 방제대응센터 전기공사</t>
  </si>
  <si>
    <t xml:space="preserve">시화MTV 서해안우회도로 전기공사 </t>
  </si>
  <si>
    <t>시화조력 GIS설비 정밀점검 공사</t>
  </si>
  <si>
    <t>별빛마루도서관 건립공사 전기공사</t>
  </si>
  <si>
    <t>덕성초 다목적체육관 증축 전기공사</t>
  </si>
  <si>
    <t>상록초 다목적체육관 증축 전기공사</t>
  </si>
  <si>
    <t>선부초 다목적체육관 증축 전기공사</t>
  </si>
  <si>
    <t>시곡초 다목적체육관 증축 전기공사</t>
  </si>
  <si>
    <t>안산석수초 다목적체육관 증축 전기공사</t>
  </si>
  <si>
    <t>학현초 다목적체육관 증축 전기공사</t>
  </si>
  <si>
    <t>상록중 다목적체육관 증축 전기공사</t>
  </si>
  <si>
    <t>양지중 다목적체육관 증축 전기공사</t>
  </si>
  <si>
    <t>성포중 다목적체육관 증축 전기공사</t>
  </si>
  <si>
    <t>성포고 다목적체육관 증축 전기공사</t>
  </si>
  <si>
    <t>석호중 다목적체육관 증축 전기공사</t>
  </si>
  <si>
    <t>안산부곡초 다목적체육관 증축 전기공사</t>
  </si>
  <si>
    <t>2020년도 고양CES 전기분야 정기점검 보수공사</t>
  </si>
  <si>
    <t>2020년 상반기 가로등, 보안등 유지보수 공사(단가)</t>
  </si>
  <si>
    <t>한국산업인력공단 강원지사</t>
  </si>
  <si>
    <t>강원도 춘천시</t>
  </si>
  <si>
    <t>한국산업인력공단</t>
  </si>
  <si>
    <t>청사 시스템 냉난방기 교체공사</t>
  </si>
  <si>
    <t>강원도</t>
  </si>
  <si>
    <t>강원도 원주시</t>
  </si>
  <si>
    <t>장애인복지시설 행복공감 및 꿈꾸는나무 신축 전기공사</t>
  </si>
  <si>
    <t>강원도교육청 강일여자고등학교</t>
  </si>
  <si>
    <t>강원도 강릉시</t>
  </si>
  <si>
    <t>강원도교육청</t>
  </si>
  <si>
    <t>강일여고 본관동 화장실보수 전기공사</t>
  </si>
  <si>
    <t>충청북도 제천시 화산동</t>
  </si>
  <si>
    <t>충청북도 제천시</t>
  </si>
  <si>
    <t>충청북도</t>
  </si>
  <si>
    <t>2019년 화산동 보안등 유지보수공사</t>
  </si>
  <si>
    <t>강원도교육청 강원도평창교육지원청</t>
  </si>
  <si>
    <t>강원도 평창군</t>
  </si>
  <si>
    <t>진부고 다목적실동 환경개선 전기공사</t>
  </si>
  <si>
    <t>강원도 철원군</t>
  </si>
  <si>
    <t>철원 플라즈마 일반산업단지 배수처리시설 설치사업 전기공사</t>
  </si>
  <si>
    <t>강원도 고성군</t>
  </si>
  <si>
    <t>연어종묘 부화육성 및 순치양성장 시설공사(전기)/입찰대행</t>
  </si>
  <si>
    <t>동해안 군 경계철책 철거사업(2단계2차)전기공사</t>
  </si>
  <si>
    <t>강원도 홍천군</t>
  </si>
  <si>
    <t>2019년 교통신호등 보수 연간단가계약</t>
  </si>
  <si>
    <t>행복고성 작은영화관 건립공사(전기)</t>
  </si>
  <si>
    <t>강원도교육청 강원도태백교육지원청</t>
  </si>
  <si>
    <t>강원도 태백시</t>
  </si>
  <si>
    <t>황지중 수배전반 이전 설치 전기공사</t>
  </si>
  <si>
    <t>강원도교육청 강원도춘천교육지원청</t>
  </si>
  <si>
    <t>석사초 교사동 천장교체 전기공사</t>
  </si>
  <si>
    <t>강원도 동해시</t>
  </si>
  <si>
    <t>2019년 남부지역 가로보안등 유지보수공사 (연간 단가계약)</t>
  </si>
  <si>
    <t>2019년 북부지역 가로보안등 유지보수공사(연간 단가계약)</t>
  </si>
  <si>
    <t>대회의실 환경정비공사</t>
  </si>
  <si>
    <t>춘천한샘고 냉난방 전원설비 전기공사</t>
  </si>
  <si>
    <t>2019년 가로·보안등 유지보수 연간단가계약[2권역]</t>
  </si>
  <si>
    <t>동춘천초 다목적실 조도개선 및 냉난방전원설비 전기공사</t>
  </si>
  <si>
    <t>2019년 가로·보안등 유지보수 연간단가계약[3권역]</t>
  </si>
  <si>
    <t>원주시 육아종합지원센터 신축공사(전기)</t>
  </si>
  <si>
    <t>고원체육관 주경기장 조명 led교체</t>
  </si>
  <si>
    <t>2019년 교통신호제어기 유지보수공사 연간단가계약[강북]</t>
  </si>
  <si>
    <t>신림면 행정복지센터 전력간선 증설공사</t>
  </si>
  <si>
    <t>미탄초 냉난방개선 전기공사</t>
  </si>
  <si>
    <t>주진초 냉난방개선 전기공사</t>
  </si>
  <si>
    <t>교동초 냉난방전원설비 전기공사</t>
  </si>
  <si>
    <t>2019년 도로조명 유지보수공사 단가계약(2구역)</t>
  </si>
  <si>
    <t>2019년 도로조명 유지보수공사 단가계약(1구역)</t>
  </si>
  <si>
    <t>한국농어촌공사 강원지역본부 강릉지사</t>
  </si>
  <si>
    <t>동덕지구 수리시설개보수사업 전기공사</t>
  </si>
  <si>
    <t>양덕원공공하수 PLC 교체 및 홍천공공하수 송풍기 교체</t>
  </si>
  <si>
    <t>강원도교육청 강원도영월교육지원청</t>
  </si>
  <si>
    <t>강원도 영월군</t>
  </si>
  <si>
    <t>연당초 교사동 전기보수공사</t>
  </si>
  <si>
    <t>2019년 남부지역 가로보안등 유지보수공사</t>
  </si>
  <si>
    <t>2019년 북부지역 가로보안등 유지보수공사</t>
  </si>
  <si>
    <t>효가로 노후 가로등주 교체공사</t>
  </si>
  <si>
    <t>대동로 북평시가지 노후가로등주 교체공사</t>
  </si>
  <si>
    <t>교통신호등 유지보수</t>
  </si>
  <si>
    <t>한국농어촌공사 강원지역본부 원주지사</t>
  </si>
  <si>
    <t>영월읍 농촌중심지활성화(영월드센터) 전기공사</t>
  </si>
  <si>
    <t>태백초 조도 승압시설 개선 전기공사</t>
  </si>
  <si>
    <t>강원도 양구군</t>
  </si>
  <si>
    <t>국토정중앙 양구 역사테마길 체험관 건립공사(전기)</t>
  </si>
  <si>
    <t>강원도교육청 강원도속초양양교육청 
양양여자중학교</t>
    <phoneticPr fontId="4" type="noConversion"/>
  </si>
  <si>
    <t>강원도 양양군</t>
  </si>
  <si>
    <t>양양여자중고등학교 교사동(본관,별관) 대수선 전기공사</t>
  </si>
  <si>
    <t>2019년 가로(보안)등 유지보수 연간단가(B지구)</t>
  </si>
  <si>
    <t>서부시장 시설개량사업 전기공사</t>
  </si>
  <si>
    <t>2019년 교통안전시설물(신호등 및 점멸등외) 유지보수 연간단가</t>
  </si>
  <si>
    <t>강원도원주교육청 진광중학교</t>
  </si>
  <si>
    <t>진광중 체육관(야고보관) 신축 전기 공사 전자 입찰 공고</t>
  </si>
  <si>
    <t>동점초 조도 승압시설 개선 전기공사</t>
  </si>
  <si>
    <t>2019년 가로(보안)등 유지보수 연간단가(A지구)</t>
  </si>
  <si>
    <t>2019년 조명시설 유지보수 연간단가</t>
  </si>
  <si>
    <t>강원도 정선군 상하수도사업소</t>
  </si>
  <si>
    <t>강원도 정선군</t>
  </si>
  <si>
    <t>정선군 신동읍 방제리(매화동) 지방상수도 확장 전기공사</t>
  </si>
  <si>
    <t>강릉원주대학교</t>
  </si>
  <si>
    <t>보건복지대학2호관 전기시설 보수공사 2차</t>
  </si>
  <si>
    <t>연세대학교원주세브란스기독병원</t>
  </si>
  <si>
    <t>의료법인, 병원</t>
  </si>
  <si>
    <t>[긴급] 원주세브란스기독병원 쥬디기념관 중앙공급실 보수 및 수술준비실 리모델링 공사(전기)</t>
  </si>
  <si>
    <t>매봉산한발대비용수개발사업 전기공사</t>
  </si>
  <si>
    <t>강원도교육청 강원도속초양양교육지원청</t>
  </si>
  <si>
    <t>강원도 속초시</t>
  </si>
  <si>
    <t>속초여중 천장교체 전기공사</t>
  </si>
  <si>
    <t>원주세브란스기독병원 응급센터 변전실 및 외래센터 전살실 UPS용 축전지 교체공사</t>
  </si>
  <si>
    <t>계촌중 냉난방개선 전기공사</t>
  </si>
  <si>
    <t>원주세브란스기독병원 쥬디기념관 중앙공급실 보수 및 수술준비실 리모델링 공사(전기) 재공고</t>
  </si>
  <si>
    <t>강원대학교</t>
  </si>
  <si>
    <t>미래도서관 신축 전기공사</t>
  </si>
  <si>
    <t>그린에너지연구관 신축공사(전기)</t>
  </si>
  <si>
    <t>강원대학교 삼척캠퍼스</t>
  </si>
  <si>
    <t>강원도 삼척시</t>
  </si>
  <si>
    <t>학생회관 외 1개동 환경개선 전기공사</t>
  </si>
  <si>
    <t>속초소방서 영랑119안전센터 청사 신축공사(전기)</t>
  </si>
  <si>
    <t>학생회관 보수 전기공사(원주)</t>
  </si>
  <si>
    <t>2019년 교통신호제어기 유지보수공사 연간단가계약[강남]</t>
  </si>
  <si>
    <t>2019년 가로·보안등 유지보수 연간단가계약[1권역]</t>
  </si>
  <si>
    <t>한국공항공사 양양지사</t>
  </si>
  <si>
    <t>양양_시설_양양공항 항공등화시설 및 기타 교체공사</t>
  </si>
  <si>
    <t>부안초 천장교체 및 냉난방전원설비 전기공사</t>
  </si>
  <si>
    <t>강원도 인제군</t>
  </si>
  <si>
    <t>수산리 사계절 힐링코티지 조성사업(전기)</t>
  </si>
  <si>
    <t>삼척기지 LNG Reloading 시스템 구축(계전분야)</t>
  </si>
  <si>
    <t>설악고 체육관 신축 전기공사</t>
  </si>
  <si>
    <t>오로라파크 조성사업(경관조명공사)</t>
  </si>
  <si>
    <t>슬로우레스토랑 조성사업(전기공사)</t>
  </si>
  <si>
    <t>중앙선거관리위원회 강원도선거관리위원회</t>
  </si>
  <si>
    <t>강원도선거관리위원회 청사 리모델링 공사(전기)</t>
  </si>
  <si>
    <t>홍천군종합사회복지관 LED 교체공사</t>
  </si>
  <si>
    <t>수변공원 교통신호등 설치 외  5건</t>
  </si>
  <si>
    <t>천곡동 보안등 설치공사</t>
  </si>
  <si>
    <t>강원도 환동해본부</t>
  </si>
  <si>
    <t>삼척항 지진해일 침수방지시설공사 전기공사</t>
  </si>
  <si>
    <t>천곡동굴 외부 가로등 교체</t>
  </si>
  <si>
    <t>구 망상동사무소 공간재생 전기 공사</t>
  </si>
  <si>
    <t>강원도 횡성군</t>
  </si>
  <si>
    <t>매곡 재해위험개선지구 정비사업 전기공사</t>
  </si>
  <si>
    <t>가로등 중앙관제 양방향제어반 설치 공사</t>
  </si>
  <si>
    <t>지방도 463호선 고석정~문혜 전기공사</t>
  </si>
  <si>
    <t>지방도 463호선 화지~고석정 전기공사</t>
  </si>
  <si>
    <t>신동초 외 1교(효제초) 교실보수 전기공사</t>
  </si>
  <si>
    <t>2019년 가로등·보안등 유지보수공사 단가계약(1권역)</t>
  </si>
  <si>
    <t>2019년 가로등·보안등 유지보수공사 단가계약(2권역)</t>
  </si>
  <si>
    <t>강원도 화천군</t>
  </si>
  <si>
    <t>농기계임대 화천본소 이전 신축공사(전기)</t>
  </si>
  <si>
    <t>강변로 LED등기구 교체공사</t>
  </si>
  <si>
    <t>동송게이트볼장 조성사업(전기)</t>
  </si>
  <si>
    <t>석교~사천진항 연결로 개설공사 전기공사</t>
  </si>
  <si>
    <t>양구DMZ조이나믹 체험장 조성사업(전기)</t>
  </si>
  <si>
    <t>관내 게이트볼장 개보수공사</t>
  </si>
  <si>
    <t>홍제교 가설공사 전기공사</t>
  </si>
  <si>
    <t>그린에너지연구관 신축 전기공사(장기4차)</t>
  </si>
  <si>
    <t>강남동 칠전 마을쉼터 신축공사(전기)</t>
  </si>
  <si>
    <t>효자1동 3,4통 마을쉼터 신축공사(전기)</t>
  </si>
  <si>
    <t>이사부 역사문화 창조사업 전기공사</t>
  </si>
  <si>
    <t>간평교 가로등설치 전기공사</t>
  </si>
  <si>
    <t>2019년 오덕7리 경로당 신축공사(전기)</t>
  </si>
  <si>
    <t>대한적십자사 혈액관리본부</t>
  </si>
  <si>
    <t>대한적십자사 경기혈액원 사옥 신축공사(전기)</t>
  </si>
  <si>
    <t>강원도교육청 강원도원주교육지원청</t>
  </si>
  <si>
    <t>단구중 청소년 감성화 및 폭력예방 디자인 전기공사</t>
  </si>
  <si>
    <t>영월군 통합보관창고 신축공사(전기)</t>
  </si>
  <si>
    <t>강원도개발공사</t>
  </si>
  <si>
    <t>강원도세계잼버리수련원 객실·화장실 개보수 및 환경개선 전기공사</t>
  </si>
  <si>
    <t>석사동 행정복지센터 신축 전기공사</t>
  </si>
  <si>
    <t>한탄강 에코벨리 인도교(현수교)설치공사(전기)</t>
  </si>
  <si>
    <t>오로라파크 조성사업 전기공사</t>
  </si>
  <si>
    <t>원주캠퍼스 보건복지대학2호관 전기시설 보수공사(2차)</t>
  </si>
  <si>
    <t>그린에너지연구관 신축 소방전기공사(장기4차)</t>
  </si>
  <si>
    <t>장산자연숲 편의시설조성(전기공사)</t>
  </si>
  <si>
    <t>서부시장 시설현대화 사업</t>
  </si>
  <si>
    <t>교양강의실 선풍기설치공사</t>
  </si>
  <si>
    <t>분전함 교체를 통한 안전시설 보완공사</t>
  </si>
  <si>
    <t>사범대학 전열회로 증설공사</t>
  </si>
  <si>
    <t>가로등 증설공사</t>
  </si>
  <si>
    <t>2019년 취약계층 전력효율 향상사업</t>
  </si>
  <si>
    <t>평화누리길(자등~잠곡)조성사업(전기)</t>
  </si>
  <si>
    <t>강원체육중고 체조연습장 조도개선 전기공사</t>
  </si>
  <si>
    <t>신재생 에너지 설치공사</t>
  </si>
  <si>
    <t>전기시설 안전점검 및 결과보수공사</t>
  </si>
  <si>
    <t>강원도교육청 강원도철원교육지원청</t>
  </si>
  <si>
    <t>새들유치원 조명개선 전기공사</t>
  </si>
  <si>
    <t>한국농어촌공사 강원지역본부</t>
  </si>
  <si>
    <t>평창군 농업에너지이용효율화사업(지O구 농가) 전기공사</t>
  </si>
  <si>
    <t>경찰청 강원도지방경찰청</t>
  </si>
  <si>
    <t>정선경찰서 청사 신축사업 전기공사(2차)</t>
  </si>
  <si>
    <t>천곡황금박쥐동굴 내부시설물 정비공사(경관조명공사)</t>
  </si>
  <si>
    <t>공기압축기 Auto-water Trap 기능개선</t>
  </si>
  <si>
    <t>터널조명교체공사</t>
  </si>
  <si>
    <t>가로등신규설치공사</t>
  </si>
  <si>
    <t>노후 가로(보안)등 LED램프 교체공사</t>
  </si>
  <si>
    <t>노후 가로등 제어함 교체공사</t>
  </si>
  <si>
    <t>체험관전기시설유지보수</t>
  </si>
  <si>
    <t>평생학습관 강의실 LED등 교체 공사</t>
  </si>
  <si>
    <t>화전분구하수관로정비사업 전기 및 계측제어공사</t>
  </si>
  <si>
    <t>황지자유시장 노후전기설비 등 안전시설 개선</t>
  </si>
  <si>
    <t>장성중앙시장 노후전기설비 등 안전시설 개선</t>
  </si>
  <si>
    <t>상오안농공단지 내 조명시설 정비공사</t>
  </si>
  <si>
    <t>고원1구장 조명탑 조명 교체</t>
  </si>
  <si>
    <t>고원체육관 노후 전기설비 정비</t>
  </si>
  <si>
    <t>양양_시설_양양공항 수전설비 개량 설계용역</t>
  </si>
  <si>
    <t>전통시장 노출전선 정비</t>
  </si>
  <si>
    <t>의암호 야간경관 관광자원화사업</t>
  </si>
  <si>
    <t>강원도민체육대회 시설(전기)개보수 공사</t>
  </si>
  <si>
    <t>홍천종합체육관 CCTV 교체공사</t>
  </si>
  <si>
    <t>LED 가로등 교체사업</t>
  </si>
  <si>
    <t>불법주정차 무인단속 CCTV 설치공사</t>
  </si>
  <si>
    <t>횡단보도 조명등 설치공사</t>
  </si>
  <si>
    <t>LED가로등 교체사업</t>
  </si>
  <si>
    <t>도시계획도로(서석면 풍암2리) 전기공사</t>
  </si>
  <si>
    <t>강원도 농업기술원</t>
  </si>
  <si>
    <t>산채연구소 노후 관리사 신축(전기)</t>
  </si>
  <si>
    <t>인삼약초연구소 노후관리사 철거 및 신축공사(전기)</t>
  </si>
  <si>
    <t>2019년 취약계층 에너지복지사업(경로당)</t>
  </si>
  <si>
    <t>하수처리장 태양광발전시설 설치</t>
  </si>
  <si>
    <t>보안등 설치공사</t>
  </si>
  <si>
    <t>수산리 사계절 힐링코티지 조성사업</t>
  </si>
  <si>
    <t>탈수동 PLC교체</t>
  </si>
  <si>
    <t>인제야구장 조명설비 설치공사</t>
  </si>
  <si>
    <t>귀둔농공단지 가로등설치공사</t>
  </si>
  <si>
    <t>생활폐기물 직매립제로화 전처리시설 설치공사(전기)</t>
  </si>
  <si>
    <t>생물반응조 DO계측기설치</t>
  </si>
  <si>
    <t>생물반응조 OPR측정기설치</t>
  </si>
  <si>
    <t>2019년 노후 가로등 분전반 교체공사</t>
  </si>
  <si>
    <t>해오름로 가로등 교체공사</t>
  </si>
  <si>
    <t>도로조명 취약지역 LED가로등기구 교체공사</t>
  </si>
  <si>
    <t>천곡동굴 내부시설물 정비공사(경관조명)</t>
  </si>
  <si>
    <t>북평산단 노후 FRP가로등주 교체공사</t>
  </si>
  <si>
    <t>중계펌프장 cctv 교체</t>
  </si>
  <si>
    <t>가로등시설 노후 제어함 교체공사</t>
  </si>
  <si>
    <t>박물관 시스템에어컨 교체</t>
  </si>
  <si>
    <t>횡성문화예술회관 객석등 LED교체공사</t>
  </si>
  <si>
    <t>지방도415호선 문곡~창리(밤재)간 전기공사</t>
  </si>
  <si>
    <t>북면 백담사 입구 일원 유량계 설치</t>
  </si>
  <si>
    <t>가로등 유지보수 및 신규설치</t>
  </si>
  <si>
    <t>방범등 및 가로등 설치</t>
  </si>
  <si>
    <t>가로등 설치</t>
  </si>
  <si>
    <t>(구)복지회관 전기배선 공사</t>
  </si>
  <si>
    <t>강릉국민체육센터(수영장) 조명교체공사</t>
  </si>
  <si>
    <t>주문진 해안 경계등 설치공사</t>
  </si>
  <si>
    <t>연곡면 동덕리 해안 경계등 실치공사</t>
  </si>
  <si>
    <t>정동진 해안 경계등 설치공사</t>
  </si>
  <si>
    <t>금진해변 해안 경계등 실치공사</t>
  </si>
  <si>
    <t>2019년 청소년수련원 전기보수 공사</t>
  </si>
  <si>
    <t>김화공고 교사동 화장실 보수 전기공사</t>
  </si>
  <si>
    <t>여량면 종합복지회관 증축 전기공사</t>
  </si>
  <si>
    <t>남산면 산수1리 마을쉼터 신축공사(전기)</t>
  </si>
  <si>
    <t>근화동 중도 마을쉼터 신축공사(전기)</t>
  </si>
  <si>
    <t>서면 금산1리 마을쉼터 신축공사(전기)</t>
  </si>
  <si>
    <t>소양2교 야간경관 개선사업</t>
  </si>
  <si>
    <t>전통시장 화재감지시설 설치사업</t>
  </si>
  <si>
    <t>서부시장 노후전기개선 공사</t>
  </si>
  <si>
    <t>남부시장 노후전기개선공사</t>
  </si>
  <si>
    <t>음식물류 폐기물 자원화시설 변압기 교체공사</t>
  </si>
  <si>
    <t>문화예술회관 특고압 수변전설비 교체</t>
  </si>
  <si>
    <t>여성회관 LED전등 교체 공사</t>
  </si>
  <si>
    <t>상동읍 청소년장학센터 전기공사</t>
  </si>
  <si>
    <t>외룡2리 용담문화센터리모델링 및 체험관 건립(전기)</t>
  </si>
  <si>
    <t>거운리 뗏목문화 전수교육관 건립(전기)</t>
  </si>
  <si>
    <t>주변전실 차단기 교체 및 공동구 내 케이블 정리</t>
  </si>
  <si>
    <t>전기,통신 및 안전점검에 따른 전기보수공사</t>
  </si>
  <si>
    <t>신재생에너지 설치공사</t>
  </si>
  <si>
    <t>공과대학1,2호관 환경개선공사 전기</t>
  </si>
  <si>
    <t>강원본부</t>
  </si>
  <si>
    <t>춘천시 안정적 맑은물 공급사업중 도수관로 외면부식방지공사</t>
  </si>
  <si>
    <t>강원도</t>
    <phoneticPr fontId="15" type="noConversion"/>
  </si>
  <si>
    <t>평창군청 종합민원실 증축공사</t>
  </si>
  <si>
    <t>비상발전설비 유지보수</t>
  </si>
  <si>
    <t>삼수동 에너지자립마을 모니터링고도화 및 황지동 문예길 태양광 발전시설 설치 공사</t>
  </si>
  <si>
    <t>보건소 청사 태양광 발전시설 설치(96kW) 공사</t>
  </si>
  <si>
    <t>태백스포츠파크 야구장 조명탑 설치공사</t>
  </si>
  <si>
    <t>양양_시설_양양공항 LED조명등 교체공사</t>
  </si>
  <si>
    <t>스마트횡단보도 설치</t>
  </si>
  <si>
    <t>내면 창촌2리 경로당 신축공사</t>
  </si>
  <si>
    <t>강원도교육청 강원도고성교육지원청</t>
  </si>
  <si>
    <t>대진초 조도개선공사</t>
  </si>
  <si>
    <t>동광초냉난방개선 전기간선시설공사</t>
  </si>
  <si>
    <t>동광산과고 조도개선공사</t>
  </si>
  <si>
    <t>제1중계펌프장 변압기 교체</t>
  </si>
  <si>
    <t>가로등 자동점멸기 교체공사</t>
  </si>
  <si>
    <t>설악대교 노후 경관조명 철거공사</t>
  </si>
  <si>
    <t>세계전통가옥 전기</t>
  </si>
  <si>
    <t>동해대로(항골입구~주공4차) 가로등주 교체공사</t>
  </si>
  <si>
    <t>중계펌프장 미세목스크린 정비공사</t>
  </si>
  <si>
    <t>교통신호등 제어기 교체공사</t>
  </si>
  <si>
    <t>교차로 신호등 개선공사</t>
  </si>
  <si>
    <t>보행자 안전등 LED 교체공사</t>
  </si>
  <si>
    <t>시각장애인용 음향신호기 교체공사</t>
  </si>
  <si>
    <t>횡단보도 시간잔여표시기 설치공사</t>
  </si>
  <si>
    <t>서화면 정고개 배수지 일원 유량계 설치</t>
  </si>
  <si>
    <t>남부로-성덕로 LED등기구 교체공사</t>
  </si>
  <si>
    <t>김화공고 사택 보수 전기공사</t>
  </si>
  <si>
    <t>새들유치원 조도개선 공사</t>
  </si>
  <si>
    <t>강촌 출렁다리 주변 야간 경관시설물 확충사업</t>
  </si>
  <si>
    <t>문화예술회관 음향반사판 조명등기구 교체</t>
  </si>
  <si>
    <t>춘천향교 전선 지중화 및 방법시설 화재 감지기 설치 공사</t>
  </si>
  <si>
    <t>소방시설 정기점검 결과 보수</t>
  </si>
  <si>
    <t>강원도 강릉시 상하수도사업소</t>
  </si>
  <si>
    <t>연곡,옥계 취정수장 전기설비 개선사업</t>
  </si>
  <si>
    <t>하역부두 선박~육상간 접안감시시스템(DMIS) 통신 개선</t>
  </si>
  <si>
    <t>연료전지 전력계통 연계 공사</t>
  </si>
  <si>
    <t>강원표지소보안등 개량공사</t>
  </si>
  <si>
    <t>문화예술회관 LED조명 교체공사</t>
  </si>
  <si>
    <t>전통시장 시설현대화</t>
  </si>
  <si>
    <t>주천중고 교사동 전기보수공사</t>
  </si>
  <si>
    <t>설악산자생식물원 분재전시원 조성공사(전기)</t>
  </si>
  <si>
    <t>묵호119센터~묵호수변공원 가로등 정비공사</t>
  </si>
  <si>
    <t>무인단속카메라 설치공사</t>
  </si>
  <si>
    <t>신철원초 환경개선 전기공사</t>
  </si>
  <si>
    <t>와수초 환경개선 전기공사</t>
  </si>
  <si>
    <t>철원여고 사택 개축 전기공사</t>
  </si>
  <si>
    <t>청양초 교사동 조도개선공사</t>
  </si>
  <si>
    <t>춘천소방서 LED 조명 교체공사</t>
  </si>
  <si>
    <t>강원도 정선군 고한읍</t>
  </si>
  <si>
    <t>고한읍 종합복지회관 배수시설 보완공사</t>
  </si>
  <si>
    <t>횡성원주권지사</t>
  </si>
  <si>
    <t>원주권광역 복선화사업 전기공사</t>
  </si>
  <si>
    <t>조양초 교사동 조도개선공사</t>
  </si>
  <si>
    <t>손양초 교사동 조도개선공사</t>
  </si>
  <si>
    <t>강원외국어교육원 태양광가로등설치</t>
  </si>
  <si>
    <t>근로자종합복지관 LED전등 교체공사</t>
  </si>
  <si>
    <t>지정면 월송3리 경로당 신축(전기,소방)</t>
  </si>
  <si>
    <t>안전하고 즐거운 학교가는길 조성사업(전기)</t>
  </si>
  <si>
    <t>가스히터 개선공사</t>
  </si>
  <si>
    <t>Pump 및 Blower Motor류 운전시간 관리능력 개선</t>
  </si>
  <si>
    <t>신림 본동 경로당 신축(전기,소방)</t>
  </si>
  <si>
    <t>봉대경로당 신축(전기,소방)</t>
  </si>
  <si>
    <t>인제읍 남북리 일원 감압변 설치</t>
  </si>
  <si>
    <t>상수도 자재창고 신축공사</t>
  </si>
  <si>
    <t>도 청사 에너지저장장치(ESS) 설치공사</t>
  </si>
  <si>
    <t>계량설비 설비개선</t>
  </si>
  <si>
    <t>저장탱크 입상배관 지역 GSD설치공사</t>
  </si>
  <si>
    <t>춘천지검속초지청 신축 전기공사</t>
  </si>
  <si>
    <t>Rollover PC 프로그램 Renwal 구축</t>
  </si>
  <si>
    <t>설비지역 계기류 설치공사</t>
  </si>
  <si>
    <t>셉테드사업</t>
  </si>
  <si>
    <t>연천포천권지사</t>
  </si>
  <si>
    <t>군남댐 전기설비 유지보수</t>
  </si>
  <si>
    <t>2019년 교통신호기,경보등,경광등 유지보수 단가계약(동부지역)</t>
  </si>
  <si>
    <t>한국공항공사 청주지사</t>
  </si>
  <si>
    <t>충청북도 청주시 청원구</t>
  </si>
  <si>
    <t>국내선 여객터미널 증축 소방공사</t>
  </si>
  <si>
    <t>국내선 여객터미널 증축 및 기타건물 개량 전기공사</t>
  </si>
  <si>
    <t>한국교원대학교 한국교원대학교부설고등학교</t>
  </si>
  <si>
    <t>충청북도 청주시 흥덕구</t>
  </si>
  <si>
    <t>부설고 급식소 증축 전기공사</t>
  </si>
  <si>
    <t>2019년 청원구 교통신호등 유지보수 단가공사</t>
  </si>
  <si>
    <t>충청북도 단양군</t>
  </si>
  <si>
    <t>2019년도 가로·보안등 단가유지보수공사(제1구역)</t>
  </si>
  <si>
    <t>2019년도 청원구 가로·보안등 보수공사 단가계약</t>
  </si>
  <si>
    <t>충청북도 제천시 중앙동</t>
  </si>
  <si>
    <t>2019년 중앙동 보안등 유지보수 공사(단가계약)수의견적 입찰공고</t>
  </si>
  <si>
    <t>충청북도 보은군</t>
  </si>
  <si>
    <t>2018년도 농산물 제조·가공시설 지원사업(전기)</t>
  </si>
  <si>
    <t>2019년 동부지역 가로등 유지보수공사(단가계약)</t>
  </si>
  <si>
    <t>한국교원대학교</t>
  </si>
  <si>
    <t>한국교원대 미술관 및 체육관 안전우려시설 개축 전기공사[2차]</t>
  </si>
  <si>
    <t>2019년 오창읍 제1,2산업단지 공원등 유지보수공사 단가계약</t>
  </si>
  <si>
    <t>2019년 교통신호기,경보등,경광등 유지보수 단가계약(서부지역)</t>
  </si>
  <si>
    <t>충청북도 증평군 시설관리사업소</t>
  </si>
  <si>
    <t>충청북도 증평군</t>
  </si>
  <si>
    <t>반탄정구장 조명탑 및 LED투광등기구 설치 공사</t>
  </si>
  <si>
    <t>충청북도교육청 제천상업고등학교</t>
  </si>
  <si>
    <t>충청북도교육청</t>
  </si>
  <si>
    <t>제천상업고등학교 학과개편 전기공사 소액수의 견적 공고(긴급)</t>
  </si>
  <si>
    <t>2019년 서부지역 가로등 유지보수공사(단가계약)</t>
  </si>
  <si>
    <t>제천 자동차 부품 창업 보육센터 건립 전기공사</t>
  </si>
  <si>
    <t>2019년 청원구 가로·보안등 등기구(LED) 교체공사</t>
  </si>
  <si>
    <t>충청북도 괴산군</t>
  </si>
  <si>
    <t>유기농엑스포광장조성사업 전기공사</t>
  </si>
  <si>
    <t>종합운동장 전기공사</t>
  </si>
  <si>
    <t>그라운드골프장 전기공사</t>
  </si>
  <si>
    <t>경찰청 충청북도지방경찰청</t>
  </si>
  <si>
    <t>경찰청 제천수련원 전기공사(3차분)</t>
  </si>
  <si>
    <t>충청북도 충북경제자유구역청</t>
  </si>
  <si>
    <t>오송2단지 진입도로(국도1호선 연결) 전기공사</t>
  </si>
  <si>
    <t>오송2단지 진입도로 지하차도 전기공사</t>
  </si>
  <si>
    <t>활기찬농촌프로젝트 시범사업 인테리어 전기 공사</t>
  </si>
  <si>
    <t>충청북도 청주시 서원구</t>
  </si>
  <si>
    <t>2019년 서원구 시내버스 승강장 전기시설물 신설 및 유지관리공사(단가계약)</t>
  </si>
  <si>
    <t>시청사 옥상 태양광발전시스템 보수공사</t>
  </si>
  <si>
    <t>충청북도 진천군 농업기술센터</t>
  </si>
  <si>
    <t>충청북도 진천군</t>
  </si>
  <si>
    <t>농업기술센터 신축이전사업 전기공사(장기계속 3차)</t>
  </si>
  <si>
    <t>저소득층 공공주택 태양광 보급사업 공사</t>
  </si>
  <si>
    <t>치유의 숲 진입도로 확포장공사(전기)</t>
  </si>
  <si>
    <t>2019년 교통신호등 유지보수[연간단가]</t>
  </si>
  <si>
    <t>충청북도 청주시</t>
  </si>
  <si>
    <t>충청북도 청주시 상당구</t>
  </si>
  <si>
    <t>청년허브센터(가칭) 조성 리모델링공사(전기)</t>
  </si>
  <si>
    <t>충북대학교</t>
  </si>
  <si>
    <t>공과대학3호관 석면교체 수장공사 2차</t>
  </si>
  <si>
    <t>충북대 생활과학대학 등 6개동 석면교체 전기공사</t>
  </si>
  <si>
    <t>가칭)청원2초중학교 신축전기공사</t>
  </si>
  <si>
    <t>서충주신도시도서관 신축공사(전기)</t>
  </si>
  <si>
    <t>육아종합지원센터실내인테리어공사(전기)</t>
  </si>
  <si>
    <t>2019년도 가로·보안등 단가유지보수공사(제2구역)</t>
  </si>
  <si>
    <t>충청북도영동교육청 심천중학교</t>
  </si>
  <si>
    <t>충청북도 영동군</t>
  </si>
  <si>
    <t>심천중 석면천장교체 전기공사 소액수의 견적 공고</t>
  </si>
  <si>
    <t>농업기계 교육관 신축공사(전기)</t>
  </si>
  <si>
    <t>2019년 남부지역 가로등 유지보수공사(단가계약)</t>
  </si>
  <si>
    <t>한국농어촌공사 충북지역본부 충주.제천.단양지사</t>
  </si>
  <si>
    <t>영덕2지구 수리시설개보수사업 전기공사</t>
  </si>
  <si>
    <t>한국농어촌공사 충북지역본부 음성지사</t>
  </si>
  <si>
    <t>충청북도 음성군</t>
  </si>
  <si>
    <t>음성읍 농촌중심지활성화사업 전기공사</t>
  </si>
  <si>
    <t>충청북도교육청 충청북도영동교육지원청</t>
  </si>
  <si>
    <t>양강초 천장교체 전기공사</t>
  </si>
  <si>
    <t>증평캠퍼스 청아생활관 소방배관 동파방지시스템 설치공사</t>
  </si>
  <si>
    <t>한국농어촌공사 충북지역본부 괴산.증평지사</t>
  </si>
  <si>
    <t>오창지구 지표수보강개발사업 전기공사</t>
  </si>
  <si>
    <t>포항권지사</t>
  </si>
  <si>
    <t>포항권 수도사업장 낙뢰보호설비 보강공사</t>
  </si>
  <si>
    <t>경상북도</t>
    <phoneticPr fontId="15" type="noConversion"/>
  </si>
  <si>
    <t>국세청 대전지방국세청 영동세무서</t>
  </si>
  <si>
    <t>영동세무서 합숙소 신축(전기)</t>
  </si>
  <si>
    <t>충청북도 괴산군 보건소</t>
  </si>
  <si>
    <t>치매안심센터 증축공사(전기)</t>
  </si>
  <si>
    <t>부흥보건지소 신축공사(전기)</t>
  </si>
  <si>
    <t>글로컬 교육, 스포츠센터 전기 2차</t>
  </si>
  <si>
    <t>제2학생회관및공대부속공장리모델링 전기 2차</t>
  </si>
  <si>
    <t>한국교통대학교 증평캠퍼스 청아생활관 소방배관 동파방지시스템 설치공사</t>
  </si>
  <si>
    <t>연하협구름다리 접지 및 피뢰침 설치</t>
  </si>
  <si>
    <t>제천 그라운드골프 경기장 조성사업 전기공사</t>
  </si>
  <si>
    <t>동지역하수관로정비(2단계)사업(전기및계측제어)</t>
  </si>
  <si>
    <t>괴산 서울농장조성사업 신축공사</t>
  </si>
  <si>
    <t>관정-이목간 도로건설 전기공사</t>
  </si>
  <si>
    <t>서원대학교</t>
  </si>
  <si>
    <t>서원대학교 전기시설 유지보수공사 시공업체 선정</t>
  </si>
  <si>
    <t>상진 국궁장 건립사업(전기설비공사)</t>
  </si>
  <si>
    <t>문곡농어촌마을하수도정비사업(전기및계측제어)</t>
  </si>
  <si>
    <t>서원대학교 공간배정에 따른 공간조정 전기공사</t>
  </si>
  <si>
    <t>한국농어촌공사 충북지역본부 진천지사</t>
  </si>
  <si>
    <t>신계지구 수리시설개보수사업 사통실 전기공사</t>
  </si>
  <si>
    <t>2019년 교통신호등 및 보행등 설치공사</t>
  </si>
  <si>
    <t>문등지구 과실전문생산단지 기반정비사업 전기공사</t>
  </si>
  <si>
    <t>충청북도교육청 본관 사무실 재배치 전기공사</t>
  </si>
  <si>
    <t>청주국제공항 오수처리시설 증축 전기공사</t>
  </si>
  <si>
    <t>충청북도 옥천군</t>
  </si>
  <si>
    <t>옥천군 생활자원회수센터 전기공사</t>
  </si>
  <si>
    <t>유기농엑스포광장조성사업(전기)</t>
  </si>
  <si>
    <t>거점세척소독시설 건립사업(전기)</t>
  </si>
  <si>
    <t>청주시청 본관3층 환경개선공사(전기)</t>
  </si>
  <si>
    <t>청주공항 계류장 확장 전기공사</t>
  </si>
  <si>
    <t>충북 제천시 세명고등학교</t>
  </si>
  <si>
    <t>세명고 다목적교실증축공사(전기) 입찰공고(긴급)</t>
  </si>
  <si>
    <t>다목적교실 증축공사(전기)</t>
  </si>
  <si>
    <t>내진보강공사(전기)</t>
  </si>
  <si>
    <t>저소득층 태양광보급사업(성화휴먼시아5단지)</t>
  </si>
  <si>
    <t>저소득층 태양광보급사업(성화휴먼시아4단지)</t>
  </si>
  <si>
    <t>저소득층 태양광보급사업(가로수마을휴먼시아)</t>
  </si>
  <si>
    <t>저소득층 태양광보급사업(가경주공4단지)</t>
  </si>
  <si>
    <t>저소득층 태양광보급사업(가경주공6단지)</t>
  </si>
  <si>
    <t>저소득층 태양광보급사업(가경주공1단지)</t>
  </si>
  <si>
    <t>가로·보안등 신설(1차)</t>
  </si>
  <si>
    <t>충청북도교육청 영동고등학교</t>
  </si>
  <si>
    <t>영동고 전기설비(전력간선) 공사</t>
  </si>
  <si>
    <t>재활용선별시설 시설개선사업 전기공사</t>
  </si>
  <si>
    <t>충주시시설관리공단</t>
  </si>
  <si>
    <t>클린에너지파크발전기긴급보수공사</t>
  </si>
  <si>
    <t>진천종합스포츠타운 관리동 증축공사(전기분야)</t>
  </si>
  <si>
    <t>영춘생활체육시설 화장실 및 관리실 건립공사(전기설비공사)</t>
  </si>
  <si>
    <t>충북개발공사</t>
  </si>
  <si>
    <t>옥천 동이 농촌중심지 활성화사업 전기공사</t>
  </si>
  <si>
    <t>증평문화회관 LED실내등 교체공사</t>
  </si>
  <si>
    <t>읍면동 청사 LED 조명기구 교체공사</t>
  </si>
  <si>
    <t>저소득층 태양광 보급사업(청원오송휴먼시아1단지)</t>
  </si>
  <si>
    <t>저소득층 태양광보급사업(청원내수주공아파트)</t>
  </si>
  <si>
    <t>충청북도 증평군 휴양공원사업소</t>
  </si>
  <si>
    <t>가상증강현실체험장 조성사업 전기공사</t>
  </si>
  <si>
    <t>청주율량지점 신설에 따른 레이아웃 전기공사</t>
  </si>
  <si>
    <t>제천 인라인경기장 조성사업 전기공사</t>
  </si>
  <si>
    <t>국토교통부 대전지방국토관리청 보은국토관리사무소</t>
  </si>
  <si>
    <t>국도17호선 청주 오창 도로부속시설(가로등) 설치공사</t>
  </si>
  <si>
    <t>충청북도교육청 충청북도청주교육지원청</t>
  </si>
  <si>
    <t>낭성초 소규모 옥외체육관 증축 전기공사</t>
  </si>
  <si>
    <t>충북예고 화장실보수 전기공사</t>
  </si>
  <si>
    <t>충청북도교육청 충청북도충주교육지원청</t>
  </si>
  <si>
    <t>덕신초 교사보수 및 기타공사 전기공사</t>
  </si>
  <si>
    <t>청주교육대학교</t>
  </si>
  <si>
    <t>수영안전교사교육관 신축 전기공사</t>
  </si>
  <si>
    <t>충청북도 청주시 상수도사업본부</t>
  </si>
  <si>
    <t>지북정수장 태양광발전시설 설치공사</t>
  </si>
  <si>
    <t>서관 청사 수배전설비 교체</t>
  </si>
  <si>
    <t>청주 밀레니엄타운 전기공사</t>
  </si>
  <si>
    <t>목재문화체험장 수전설비 교체공사</t>
  </si>
  <si>
    <t>문의문화재단지 유물전시관내 전기배선 교체</t>
  </si>
  <si>
    <t>횡단보도 LED조명등 설치공사</t>
  </si>
  <si>
    <t>노후 교통신호제어기 교체</t>
  </si>
  <si>
    <t>충청북도교육청 충청북도단양교육지원청</t>
  </si>
  <si>
    <t>대강초 전등교체공사</t>
  </si>
  <si>
    <t>충청북도교육청 충청북도제천교육지원청</t>
  </si>
  <si>
    <t>제천동중 냉난방개선 전기공사</t>
  </si>
  <si>
    <t>충청북도교육청 충청북도옥천교육지원청</t>
  </si>
  <si>
    <t>충북산업과학고 외벽보수 및 냉난방개선 전기공사</t>
  </si>
  <si>
    <t>충청북도 산림환경연구소</t>
  </si>
  <si>
    <t>남이초 노후급식시설개선 전기공사</t>
  </si>
  <si>
    <t>낭성초 소규모옥외체육관 증축 전기공사</t>
  </si>
  <si>
    <t>대길초 수변전시설공사</t>
  </si>
  <si>
    <t>용담초 방화셔터 설치 전기공사</t>
  </si>
  <si>
    <t>충청북도교육청 충청북도괴산증평교육지원청</t>
  </si>
  <si>
    <t>증평초 전기보수공사</t>
  </si>
  <si>
    <t>증평중 전기보수공사</t>
  </si>
  <si>
    <t>동인초 태양광발전장치 설치 전기공사</t>
  </si>
  <si>
    <t>증평공고 태양광발전장치 설치 전기공사</t>
  </si>
  <si>
    <t>증평정보고 태양광발전장치 설치 전기공사</t>
  </si>
  <si>
    <t>괴산명덕초 다목적실 보수 및 기타 전기공사</t>
  </si>
  <si>
    <t>학생교육문화원 조명시설(LED)교체 공사</t>
  </si>
  <si>
    <t>국제교육원 남부센터 상시전원 분리 전기공사</t>
  </si>
  <si>
    <t>충주삼원초 태양광설치 전기공사</t>
  </si>
  <si>
    <t>노은초 강당조명교체 전기공사</t>
  </si>
  <si>
    <t>목행초 교실조명교체 전기공사</t>
  </si>
  <si>
    <t>구)노인회관 리모델링 공사</t>
  </si>
  <si>
    <t>흡수정유입밸브 비상개폐설치공사</t>
  </si>
  <si>
    <t>2019년 교통신호기 전기통신 배선도 DB구축공사</t>
  </si>
  <si>
    <t>예술의전당 일원 야간경관 개선사업</t>
  </si>
  <si>
    <t>버스정보안내기(BIT) 신규설치 및 노후교체 사업</t>
  </si>
  <si>
    <t>죽향초 냉난방개선 및 수변전설비 교체공사</t>
  </si>
  <si>
    <t>옥천고 태양광 설치 및 냉난방개선 공사</t>
  </si>
  <si>
    <t>옥천교육지원청 청사 보수 전기공사</t>
  </si>
  <si>
    <t>봉양중 냉난방개선 전기공사</t>
  </si>
  <si>
    <t>청풍중 LED조명교체 전기공사</t>
  </si>
  <si>
    <t>제천상고 냉난방개선 전기공사</t>
  </si>
  <si>
    <t>삼양초 냉난방 개선공사</t>
  </si>
  <si>
    <t>증약초 전등 교체공사</t>
  </si>
  <si>
    <t>충북예술고 승강기 설치 전기공사</t>
  </si>
  <si>
    <t>충북예술고 화장실 보수 전기공사</t>
  </si>
  <si>
    <t>현도초 LED전등교체 전기공사</t>
  </si>
  <si>
    <t>국도17호선 진천터널 등 3개소 전기설비 보수공사</t>
  </si>
  <si>
    <t>국도17호선 진천터널 등 3개소 시선유도등 교체공사</t>
  </si>
  <si>
    <t>국도19호선 봉계터널 등 2개소 전기설비 보수공사</t>
  </si>
  <si>
    <t>법무부 대전지방교정청 충주구치소</t>
  </si>
  <si>
    <t>취사장 목욕탕 온수기 설치 전기공사</t>
  </si>
  <si>
    <t>개신초 태양광발전시설 설치 전기공사</t>
  </si>
  <si>
    <t>개신초 화장실보수 전기공사</t>
  </si>
  <si>
    <t>경덕중 화장실 보수 전기공사</t>
  </si>
  <si>
    <t>금천초 학급증설 전기공사</t>
  </si>
  <si>
    <t>남성유치원 급식시설현대화 전기공사</t>
  </si>
  <si>
    <t>남성초 LED전등교체 전기공사</t>
  </si>
  <si>
    <t>남성초 냉난방개선공사</t>
  </si>
  <si>
    <t>남이초 냉난방개선공사</t>
  </si>
  <si>
    <t>남평초 냉난방개선공사</t>
  </si>
  <si>
    <t>각리초 특수학급증설 전기공사</t>
  </si>
  <si>
    <t>개신초 냉난방개선공사</t>
  </si>
  <si>
    <t>개신초 다목적교실 증축 전기공사</t>
  </si>
  <si>
    <t>대성여상 화장실보수 전기공사</t>
  </si>
  <si>
    <t>덕성초 학교급식시설현대화 전기공사</t>
  </si>
  <si>
    <t>모충초 태양광발전시설 설치 전기공사</t>
  </si>
  <si>
    <t>봉정초 화장실보수 전기공사</t>
  </si>
  <si>
    <t>사직초 LED전등교체 전기공사</t>
  </si>
  <si>
    <t>사직초 행복감성뉴스페이스 조성 전기공사</t>
  </si>
  <si>
    <t>사천초 수변전시설공사</t>
  </si>
  <si>
    <t>사천초 특수학급증설 전기공사</t>
  </si>
  <si>
    <t>산남고 태양광발전시설 설치 전기공사</t>
  </si>
  <si>
    <t>서원고 화장실 보수 전기공사</t>
  </si>
  <si>
    <t>덕벌초 학교급식시설현대화 전기공사</t>
  </si>
  <si>
    <t>운동초 학급증설 전기공사</t>
  </si>
  <si>
    <t>원평중 냉난방개선공사</t>
  </si>
  <si>
    <t>원평중 역도장증축공사 전기공사</t>
  </si>
  <si>
    <t>서원유 학교급식시설 현대화 전기공사</t>
  </si>
  <si>
    <t>서원중 노후급식시설 개선 전기공사</t>
  </si>
  <si>
    <t>서원중 화장실 보수 전기공사</t>
  </si>
  <si>
    <t>서원초 강당조명시설 개선 전기공사</t>
  </si>
  <si>
    <t>서촌초 소규모옥외체육관 증축 전기공사</t>
  </si>
  <si>
    <t>서촌초 화장실 보수 전기공사</t>
  </si>
  <si>
    <t>수곡중 태양광발전시설 설치 전기공사</t>
  </si>
  <si>
    <t>오송초 급식시설 현대화 전기공사</t>
  </si>
  <si>
    <t>원평초 LED전등교체 전기공사</t>
  </si>
  <si>
    <t>율봉유 학교급식시설현대화 전기공사</t>
  </si>
  <si>
    <t>죽림초 냉난방개선 전기공사</t>
  </si>
  <si>
    <t>청남초 다목적교실보수 전기공사</t>
  </si>
  <si>
    <t>청주남중 냉난방개선공사</t>
  </si>
  <si>
    <t>청주남중 변압기교체 전기공사</t>
  </si>
  <si>
    <t>청주외고 방화셔터 설치 전기공사</t>
  </si>
  <si>
    <t>오송2단지 진입도로(국도36호선 연결) 전기공사</t>
  </si>
  <si>
    <t>국원유치원 급식소증축 및 기타 전기공사</t>
  </si>
  <si>
    <t>남산유치원 급식소증축 및 기타 전기공사</t>
  </si>
  <si>
    <t>남한강초 본관교사 내진보강공사 전기공사</t>
  </si>
  <si>
    <t>단월초 화장실보수 및 부대시설공사 전기공사</t>
  </si>
  <si>
    <t>충주중앙초 조도개선 및 태양광설치 전기공사</t>
  </si>
  <si>
    <t>충주여중 화장실보수공사 전기공사</t>
  </si>
  <si>
    <t>충주예성여중 다목적교실 증축공사 전기공사</t>
  </si>
  <si>
    <t>충주예성여중 후관교사 내진보강공사 전기공사</t>
  </si>
  <si>
    <t>충주예성여중 수변전시설교체 전기공사</t>
  </si>
  <si>
    <t>충주중앙중 교사보수공사 전기공사</t>
  </si>
  <si>
    <t>충주용산초 조도개선 전기공사</t>
  </si>
  <si>
    <t>충주주덕고 천장(석면)교체 및 기타공사 전기공사</t>
  </si>
  <si>
    <t>동량초 특수학급 증축공사 전기공사</t>
  </si>
  <si>
    <t>목행초 후관교사 내진보강공사 전기공사</t>
  </si>
  <si>
    <t>연수초 조도개선 전기공사</t>
  </si>
  <si>
    <t>용원초 교사 천장(석면) 교체공사 전기공사</t>
  </si>
  <si>
    <t>주덕초 조도개선 전기공사</t>
  </si>
  <si>
    <t>충주교현초 교사보수 및 기타공사 전기공사</t>
  </si>
  <si>
    <t>충주대림초 유치원보수 및 이중창교체 전기공사</t>
  </si>
  <si>
    <t>충주성남초 조도개선 전기공사</t>
  </si>
  <si>
    <t>충주고 다목적교실 및 급식소 보수공사 전기공사</t>
  </si>
  <si>
    <t>충주공고 화장실보수 및 기타공사 전기공사</t>
  </si>
  <si>
    <t>인공지능가속화센터 건립 전기공사</t>
  </si>
  <si>
    <t>옥천 제2의료기기산업단지 전기공사</t>
  </si>
  <si>
    <t>옥천여중 석면교체 및 태양광설치 전기공사</t>
  </si>
  <si>
    <t>청주공항 가로등 도장공사</t>
  </si>
  <si>
    <t>남당초 LED조명교체 전기공사</t>
  </si>
  <si>
    <t>내토초 냉난방개선 전기공사</t>
  </si>
  <si>
    <t>봉양초 LED조명교체 전기공사</t>
  </si>
  <si>
    <t>내토중 LED조명교체 전기공사</t>
  </si>
  <si>
    <t>제천산업고 전기용량증설 전기공사</t>
  </si>
  <si>
    <t>단양고 기숙사 전등교체공사</t>
  </si>
  <si>
    <t>새너울중학교 씨름장 신축 전기공사</t>
  </si>
  <si>
    <t>상촌초 외 1교(초강초) LED등기구 교체공사</t>
  </si>
  <si>
    <t>학산초 화장실보수 전기공사</t>
  </si>
  <si>
    <t>영동도서관 천장교체 관련 전기설비공사</t>
  </si>
  <si>
    <t>기상청 대전지방기상청 청주기상지청</t>
  </si>
  <si>
    <t>국립충주기상과학관-전기</t>
  </si>
  <si>
    <t>충청북도교육청 충청북도보은교육지원청</t>
  </si>
  <si>
    <t>수한초외 1교(보은중) 소규모체육관 증축 및 기타 전기공사</t>
  </si>
  <si>
    <t>산외초 소규모체육관 증축 전기공사</t>
  </si>
  <si>
    <t>청안초 수변전시설 교체 및 기타 전기보수공사</t>
  </si>
  <si>
    <t>칠성초 후관 냉난방개선 전기공사</t>
  </si>
  <si>
    <t>연풍중 화장실보수 전기공사</t>
  </si>
  <si>
    <t>증평여중 냉난방개선 및 기타전기보수공사</t>
  </si>
  <si>
    <t>증평공고 냉난방개선 전기공사</t>
  </si>
  <si>
    <t>각리초 조명시설(LED) 교체공사</t>
  </si>
  <si>
    <t>강내초 LED전등교체 전기공사</t>
  </si>
  <si>
    <t>강내초 수변전시설 보수 전기공사</t>
  </si>
  <si>
    <t>교동초 바닥보수 기계설비공사</t>
  </si>
  <si>
    <t>교동초 조명시설 LED공사</t>
  </si>
  <si>
    <t>금천고 강당조명시설개선 전기공사</t>
  </si>
  <si>
    <t>금천고 수변전시설 보수 전기공사</t>
  </si>
  <si>
    <t>남성초 화장실보수 전기공사</t>
  </si>
  <si>
    <t>대성여상 피뢰침설치 전기공사</t>
  </si>
  <si>
    <t>동화초 조명시설 전기공사</t>
  </si>
  <si>
    <t>분평초 냉난방개선공사</t>
  </si>
  <si>
    <t>분평초 천장교체 전기공사</t>
  </si>
  <si>
    <t>분평초 화장실보수 전기공사</t>
  </si>
  <si>
    <t>사직초 천장교체 전기공사</t>
  </si>
  <si>
    <t>서촌초 바닥보수 전기공사</t>
  </si>
  <si>
    <t>송절중 태양광설치 전기공사</t>
  </si>
  <si>
    <t>양청중 학급증설 전기공사</t>
  </si>
  <si>
    <t>상당초 조명시설 전기공사</t>
  </si>
  <si>
    <t>옥산초 LED전등교체 전기공사</t>
  </si>
  <si>
    <t>용성초 스프링쿨러 설치 전기공사</t>
  </si>
  <si>
    <t>용암중 천장석면텍스개선 전기공사</t>
  </si>
  <si>
    <t>용암초 조명시설[LED] 전기공사</t>
  </si>
  <si>
    <t>오송중 학급증설 전기공사</t>
  </si>
  <si>
    <t>오송초 LED전등교체 전기공사</t>
  </si>
  <si>
    <t>일신여고 승강기 설치 전기공사</t>
  </si>
  <si>
    <t>용암초 천장석면텍스개선 전기공사</t>
  </si>
  <si>
    <t>원봉중 천장석면텍스개선 전기공사</t>
  </si>
  <si>
    <t>중앙초 학급증설 전기공사</t>
  </si>
  <si>
    <t>진흥초 바닥보수 전기공사</t>
  </si>
  <si>
    <t>창신초 바닥보수 전기공사</t>
  </si>
  <si>
    <t>청남초 스프링쿨러 설치 전기공사</t>
  </si>
  <si>
    <t>청남초 조명시설[LED] 전기공사</t>
  </si>
  <si>
    <t>청운중 천장석면텍스개선 전기공사</t>
  </si>
  <si>
    <t>청주맹학교 천장교체 전기공사</t>
  </si>
  <si>
    <t>청주혜원학교 천장석면텍스개선 전기공사</t>
  </si>
  <si>
    <t>충북공고 태양광설치 전기공사</t>
  </si>
  <si>
    <t>청주여중 천장교체 전기공사</t>
  </si>
  <si>
    <t>청주외고 다목적교실 증축 전기공사</t>
  </si>
  <si>
    <t>한벌초 화장실보수 전기공사</t>
  </si>
  <si>
    <t>흥덕초 LED전등교체 전기공사</t>
  </si>
  <si>
    <t>서촌초 소규모 옥외체육관 증축 전기공사</t>
  </si>
  <si>
    <t>국가기상슈퍼컴퓨터센터 에너지저장장치(ESS) 구축</t>
  </si>
  <si>
    <t>동인초 별관 냉난방개선 전기공사</t>
  </si>
  <si>
    <t>삼보초 본관 교실 증축 전기공사</t>
  </si>
  <si>
    <t>소수초 본관 냉난방개선 전기공사</t>
  </si>
  <si>
    <t>장연초 본관 화장실보수 전기공사</t>
  </si>
  <si>
    <t>국가기상슈퍼컴퓨터센터 비상발전기 구매 증설</t>
  </si>
  <si>
    <t>수곡지구 우수저류시설 설치사업(전기)</t>
  </si>
  <si>
    <t>군서초 다목적교실 개선 및 급식시설 현대화 전기공사</t>
  </si>
  <si>
    <t>(가칭)동남1유치원 신축 전기공사</t>
  </si>
  <si>
    <t>어상천초 냉난방개선 및 기타공사</t>
  </si>
  <si>
    <t>내북초 LED조명 교체 전기공사</t>
  </si>
  <si>
    <t>속리초 수변전시설 보수 전기공사</t>
  </si>
  <si>
    <t>종곡초외 1교(판동초) 화장실보수 전기공사</t>
  </si>
  <si>
    <t>왕미초 학급증설전기공사</t>
  </si>
  <si>
    <t>의림초 화장실보수전기공사</t>
  </si>
  <si>
    <t>화당초 화장실확충전기공사</t>
  </si>
  <si>
    <t>장락초 화장실보수전기공사</t>
  </si>
  <si>
    <t>제천중앙초 화장실보수 전기공사</t>
  </si>
  <si>
    <t>제천여자중 화장실보수전기공사</t>
  </si>
  <si>
    <t>제천 제3산업단지 전기공사</t>
  </si>
  <si>
    <t>청주 인공암벽장조성사업(전기)</t>
  </si>
  <si>
    <t>산성유치원 특별교실증축 전기공사</t>
  </si>
  <si>
    <t>산성유치원 학교 급식시설 현대화 전기공사</t>
  </si>
  <si>
    <t>제천교육지원청 냉난방개선 전기공사</t>
  </si>
  <si>
    <t>내수야구장 조성사업(전기)</t>
  </si>
  <si>
    <t>목도초 천장교체 및 기타 전기공사</t>
  </si>
  <si>
    <t>보광초 천장교체 및 기타 전기공사</t>
  </si>
  <si>
    <t>오창중 천장석면텍스개선 천장교체 전기공사</t>
  </si>
  <si>
    <t>오창초 천장석면텍스개선 천장교체 전기공사</t>
  </si>
  <si>
    <t>제천산업고 천장교체 및 기타 전기공사</t>
  </si>
  <si>
    <t>충북환경교육체험센터 신축 전기공사</t>
  </si>
  <si>
    <t>오송 다목적체육관 건립(전기)</t>
  </si>
  <si>
    <t>가칭)동남1초등학교 신축 전기공사</t>
  </si>
  <si>
    <t>영동산업과학고 천장교체 전기공사</t>
  </si>
  <si>
    <t>괴산첨단산업단지조성전기공사</t>
  </si>
  <si>
    <t>국가기상슈퍼컴퓨터센터 수배전설비 보강공사</t>
  </si>
  <si>
    <t>국가기상슈퍼컴퓨터센터 무정전전원장치(UPS) 교체 설치</t>
  </si>
  <si>
    <t>영운국민체육센터 건립사업(전기)</t>
  </si>
  <si>
    <t>공주대학교</t>
  </si>
  <si>
    <t>충청남도 공주시</t>
  </si>
  <si>
    <t>공주대학교 천안캠퍼스 제1공학관 건립공사(전기)</t>
  </si>
  <si>
    <t>충청남도</t>
  </si>
  <si>
    <t>공주교육대학교</t>
  </si>
  <si>
    <t>체육관 증축 및 리모델링공사(전기)</t>
  </si>
  <si>
    <t>국세청 대전지방국세청 공주세무서</t>
  </si>
  <si>
    <t>공주세무서 청사신축공사(전기)</t>
    <phoneticPr fontId="4" type="noConversion"/>
  </si>
  <si>
    <t>문화재청 한국전통문화대학교</t>
  </si>
  <si>
    <t>충청남도 부여군</t>
  </si>
  <si>
    <t>한국전통문화대학교 대학원 종합연구관 건립 전기공사</t>
  </si>
  <si>
    <t>충청남도교육청 충청남도천안교육지원청</t>
  </si>
  <si>
    <t>충청남도교육청</t>
  </si>
  <si>
    <t>천안제일고등학교 냉난방개선 전기공사</t>
  </si>
  <si>
    <t>재단법인 충남문화산업진흥원</t>
  </si>
  <si>
    <t>충남콘텐츠기업육성센터 시설기반 구축공사(전기)</t>
  </si>
  <si>
    <t>안흥시험장 현대화 2단계 전기공사</t>
  </si>
  <si>
    <t>한국농어촌공사 충남지역본부 예산지사</t>
  </si>
  <si>
    <t>충청남도 예산군</t>
  </si>
  <si>
    <t>응봉면 농촌중심지활성화사업 전기공사</t>
  </si>
  <si>
    <t>예산군 가축분뇨공공처리시설 설치(증설)사업 전기공사</t>
  </si>
  <si>
    <t>충청남도 계룡시</t>
  </si>
  <si>
    <t>2019년도 가로등 및 보안등 유지보수(단가계약)공사</t>
  </si>
  <si>
    <t>한국농어촌공사 충남지역본부 서산.태안지사</t>
  </si>
  <si>
    <t>충청남도 서산시</t>
  </si>
  <si>
    <t>중왕마을 어촌6차산업화 시범사업 전기공사</t>
  </si>
  <si>
    <t>충청남도교육청 충청남도공주교육지원청</t>
  </si>
  <si>
    <t>공주신월초등학교 화장실 수선 전기공사</t>
  </si>
  <si>
    <t>한국농어촌공사 충남지역본부 청양지사</t>
  </si>
  <si>
    <t>충청남도 청양군</t>
  </si>
  <si>
    <t>광암지구 한발대비용수개발사업 전기공사</t>
  </si>
  <si>
    <t>충청남도교육청 충청남도천안교육청 
천안청당초등학교</t>
    <phoneticPr fontId="4" type="noConversion"/>
  </si>
  <si>
    <t>천안청당초 돌봄교실 리모델링 전기공사</t>
  </si>
  <si>
    <t>천안공고 기계과 철골구조실습실 재구조화 전기공사</t>
  </si>
  <si>
    <t>한국농어촌공사 충남지역본부 홍성지사</t>
  </si>
  <si>
    <t>충청남도 홍성군</t>
  </si>
  <si>
    <t>홍성읍 농촌중심지활성화사업 전기공사</t>
  </si>
  <si>
    <t>2019년도 교통신호시설물 보수공사(연간단가계약)</t>
  </si>
  <si>
    <t>충청남도 서천군 공공시설사업소</t>
  </si>
  <si>
    <t>충청남도 서천군</t>
  </si>
  <si>
    <t>서천군 1권역 가로등 수선 및 유지관리사업 견적제출</t>
  </si>
  <si>
    <t>서천군 2권역 가로등 수선 및 유지관리사업 견적제출</t>
  </si>
  <si>
    <t>홍성군 가로(보안)등 유지보수공사(단가계약) 2지구</t>
  </si>
  <si>
    <t>홍성군 가로(보안)등 유지보수공사(단가계약) 1지구</t>
  </si>
  <si>
    <t>충청남도 천안시</t>
  </si>
  <si>
    <t>성환 왕림지구 마을하수도 전기공사</t>
  </si>
  <si>
    <t>충청남도교육청 충청남도서천교육지원청</t>
  </si>
  <si>
    <t>충남디자인예술고 기숙사 계단실 증축 및 기타 전기공사</t>
  </si>
  <si>
    <t>충청남도교육청 충청남도서산교육지원청</t>
  </si>
  <si>
    <t>서령초등학교 조명개선 전기공사</t>
  </si>
  <si>
    <t>농공단지 가로등 보수공사</t>
  </si>
  <si>
    <t>고덕지구 수리시설개보수사업 전기공사</t>
  </si>
  <si>
    <t>충청남도 당진시</t>
  </si>
  <si>
    <t>가로등(보안등) 유지보수 공사(4권역)</t>
  </si>
  <si>
    <t>가로등(보안등) 유지보수 공사(1권역)</t>
  </si>
  <si>
    <t>충청남도 보령시</t>
  </si>
  <si>
    <t>교통신호기 단가계약</t>
  </si>
  <si>
    <t>교통신호기 유지보수공사</t>
  </si>
  <si>
    <t>시각장애인용 음향신호기</t>
  </si>
  <si>
    <t>노후 교통신호제어기 교체공사</t>
  </si>
  <si>
    <t>통합신호등주 설치공사</t>
  </si>
  <si>
    <t>횡단보도조명등 설치공사</t>
  </si>
  <si>
    <t>어린이보호구역 시인성개선사업</t>
  </si>
  <si>
    <t>가로.보안등 응급복구 단가계약</t>
  </si>
  <si>
    <t>충청남도 태안군</t>
  </si>
  <si>
    <t>특산물 전통시장사거리(대로2-1호) 교통신호기 설치공사</t>
  </si>
  <si>
    <t>가로등(보안등) 유지보수 공사(5권역)</t>
  </si>
  <si>
    <t>서면중 교사동 화장실 수선 전기공사</t>
  </si>
  <si>
    <t>구룡농업협동조합</t>
  </si>
  <si>
    <t>농업협동조합중앙회</t>
  </si>
  <si>
    <t>구룡농협 임산물 수출특화지역 육성사업 신축공사-전기</t>
  </si>
  <si>
    <t>충청남도천안교육청 복자여자중학교</t>
  </si>
  <si>
    <t>복자여자중학교 교사 개축 공사(전기)</t>
  </si>
  <si>
    <t>공주대학교 공과대학</t>
  </si>
  <si>
    <t>공주대학교 천안캠퍼스 제2공학관 등 6개소 전기공사</t>
  </si>
  <si>
    <t>충청남도천안교육청 신방초등학교</t>
  </si>
  <si>
    <t>신방초등학교 돌봄교실 교육환경개선 리모델링 전기공사</t>
  </si>
  <si>
    <t>천안SB플라자 인테리어 전기공사</t>
  </si>
  <si>
    <t>홍성군 가로(보안)등 유지보수공사(단가계약) 3지구</t>
  </si>
  <si>
    <t>홍성군 가로(보안)등 유지보수공사(단가계약) 4지구</t>
  </si>
  <si>
    <t>광덕 행정지구 마을하수도 전기공사</t>
  </si>
  <si>
    <t>A생활관 리모델링 공사(전기)</t>
  </si>
  <si>
    <t>충청남도교육청 충청남도아산교육지원청</t>
  </si>
  <si>
    <t>충청남도 아산시</t>
  </si>
  <si>
    <t>아산교육지원청 내부수선 및 기타 전기공사</t>
  </si>
  <si>
    <t>충청남도보령교육청 대명중학교</t>
  </si>
  <si>
    <t>대명중학교 화장실개선공사 전기공사</t>
  </si>
  <si>
    <t>신성교 등 경관조명 설치사업 전기공사</t>
  </si>
  <si>
    <t>(가칭)천안번영유치원 교사신축 전기공사</t>
  </si>
  <si>
    <t>천안여자고등학교 상시전원 전기공사</t>
  </si>
  <si>
    <t>논산시 일원 노후 가로,보안등 보수공사</t>
  </si>
  <si>
    <t>다가동 도시계획도로 전기공사</t>
  </si>
  <si>
    <t>한국농어촌공사 충남지역본부 서천지사</t>
  </si>
  <si>
    <t>시음리 양수장 전기공사</t>
  </si>
  <si>
    <t>충청남도교육청 충청남도천안교육지원청 
계광중학교</t>
    <phoneticPr fontId="4" type="noConversion"/>
  </si>
  <si>
    <t>특별교실 증축 전기 공사</t>
  </si>
  <si>
    <t>대천해수욕장 가로등 설치공사</t>
  </si>
  <si>
    <t>충청남도천안교육청 천안신안초등학교</t>
  </si>
  <si>
    <t>천안신안초 돌봄교실 리모델링 전기공사</t>
  </si>
  <si>
    <t>금곡초등학교 냉난방개선 전기공사</t>
  </si>
  <si>
    <t>아산테크노밸리 공공폐수처리시설 탈수설비 개선사업(전기 및 계측)</t>
  </si>
  <si>
    <t>충청남도교육청 충청남도당진교육지원청</t>
  </si>
  <si>
    <t>원당초등학교 조명개선 전기공사</t>
  </si>
  <si>
    <t>공주대학교 천안캐퍼스 용주학사 석면텍스 철거에 따른 전기공사</t>
  </si>
  <si>
    <t>송곡초등학교 냉난방개선 전기공사</t>
  </si>
  <si>
    <t>구룡지구 소규모하수처리시설 설치사업 전기 및 계측제어공사</t>
  </si>
  <si>
    <t>합덕제철고등학교외 1교 조명개선 및 기타 전기공사</t>
  </si>
  <si>
    <t>치매안심요양병원 기능보강공사(전기)</t>
  </si>
  <si>
    <t>한국전통문화대학교 
LED조명 구입</t>
  </si>
  <si>
    <t>한국전통문화대학교 LED조명 설치 공사</t>
  </si>
  <si>
    <t>노후 CCTV 카메라 교체 공사</t>
  </si>
  <si>
    <t>아산남성초등학교 조명개선 전기공사</t>
  </si>
  <si>
    <t>보령수협 선박 주유 취급소 신축 전기공사(입찰대행)</t>
  </si>
  <si>
    <t>부소산성 경관조명 정비사업</t>
  </si>
  <si>
    <t>온양초사초등학교 다목적강당 증축 전기공사</t>
  </si>
  <si>
    <t>대천2동(소미) 실내게이트볼장 신축공사(전기)</t>
  </si>
  <si>
    <t>아산북수초 조명개선 전기공사</t>
  </si>
  <si>
    <t>도고중학교 외 1교(신창중) 조명개선 및 기타 전기공사</t>
  </si>
  <si>
    <t>전라남도교육청 순천매산여자고등학교</t>
  </si>
  <si>
    <t>전라남도 순천시</t>
  </si>
  <si>
    <t>전라남도교육청</t>
  </si>
  <si>
    <t>순천매산여고 수전실 이설 공사</t>
  </si>
  <si>
    <t>공주시 교통신호시설 연간 유지보수공사</t>
  </si>
  <si>
    <t>내포보부상촌 추가 조성사업 전기공사</t>
  </si>
  <si>
    <t>천안월봉고 상시전원 시설 및 기타 전기공사</t>
  </si>
  <si>
    <t>음봉지구 농어촌생활용수 개발사업(전기 및 계측제어공사)</t>
  </si>
  <si>
    <t>가로등(보안등) 유지보수 공사(2권역)</t>
  </si>
  <si>
    <t>안면노인복지관 건립 전기공사</t>
  </si>
  <si>
    <t>충청남도교육청 충청남도보령교육지원청</t>
  </si>
  <si>
    <t>충남해양과학고등학교 기숙사 수선 전기공사 소액수의 견적 공고</t>
  </si>
  <si>
    <t>노성면 농촌중심지활성화사업 전기공사</t>
  </si>
  <si>
    <t>천안서당초등학교 변전설비 증설 및 기타 전기공사</t>
  </si>
  <si>
    <t>신호등 유지보수 공사</t>
  </si>
  <si>
    <t>가로등(보안등) 유지보수 공사(3권역)</t>
  </si>
  <si>
    <t>합덕공영주차타워(합덕농협 앞) 조성공사(전기)</t>
  </si>
  <si>
    <t>충청남도교육청 충청남도논산계룡교육지원청</t>
  </si>
  <si>
    <t>연무대기계공업고 다목적실 수선 전기공사</t>
  </si>
  <si>
    <t>아주자동차대학</t>
  </si>
  <si>
    <t>생활관A동 전등 교체공사 입찰</t>
  </si>
  <si>
    <t>음암면농촌중심지활성화사업 전기공사</t>
  </si>
  <si>
    <t>위례초 외 1교 냉난방개선 전기공사</t>
  </si>
  <si>
    <t>공주신월초등학교 화장실 수선 기계설비공사</t>
  </si>
  <si>
    <t>통합가압장 펌프교체 전기공사</t>
  </si>
  <si>
    <t>서천군 3권역 가로등 수선 및 유지관리사업 견적제출</t>
  </si>
  <si>
    <t>충청남도예산교육청 덕산중학교</t>
  </si>
  <si>
    <t>덕산중학교 독서카페 조성 전기공사</t>
  </si>
  <si>
    <t>서천여고외 1교 외벽수선 및 기타 전기공사</t>
  </si>
  <si>
    <t>충청남도 논산시 행복도시국 맑은물과</t>
  </si>
  <si>
    <t>성동면 정지지구 공공하수처리시설공사(전기)</t>
  </si>
  <si>
    <t>성동면 삼산지구 공공하수처리시설공사(전기)</t>
  </si>
  <si>
    <t>충청남도 서산의료원</t>
  </si>
  <si>
    <t>지방공기업</t>
  </si>
  <si>
    <t>서산노인전문병원(치매안심요양병원) 리모델링(전기) 공사</t>
  </si>
  <si>
    <t>서산여자고등학교 기숙사 수선 전기공사</t>
  </si>
  <si>
    <t>서천군 4권역 가로등 수선 및 유지관리사업 견적제출</t>
  </si>
  <si>
    <t>2019년도 논산시일원 취약지 보안등 신설공사</t>
  </si>
  <si>
    <t>신정호 야외수영장 전기설비공사</t>
  </si>
  <si>
    <t>대천고등학교외 2교(대천여고,청라초)화장실수선 및 기타 전기공사 소액수의 견적 공고</t>
  </si>
  <si>
    <t>연산천변 도시계획도로(소로1-39,40)개설 전기공사</t>
  </si>
  <si>
    <t>보령권지사</t>
  </si>
  <si>
    <t>보령권 수도사업장 낙뢰보호설비 보강공사</t>
  </si>
  <si>
    <t>충청남도</t>
    <phoneticPr fontId="15" type="noConversion"/>
  </si>
  <si>
    <t>서산하수처리구역 하수관로 정비 전기공사</t>
  </si>
  <si>
    <t>서산시 하수처리장 증설 및 기능정상화 시설 전기공사</t>
  </si>
  <si>
    <t>성주4리 창조적마을만들기사업
전기공사</t>
  </si>
  <si>
    <t>2019년 한국전통문화대학교 LED 조명설비 교체공사</t>
  </si>
  <si>
    <t>가로등 및 경관조명 유지보수(노후가로등 교체)공사</t>
  </si>
  <si>
    <t>충청남도천안교육청 천안백석초등학교</t>
  </si>
  <si>
    <t>천안백석초등학교 교육환경개선 및 리모델링 전기공사 수의계약 안내 공고</t>
  </si>
  <si>
    <t>서천군 새마을회관 건립공사(전기)-입찰대행</t>
  </si>
  <si>
    <t>옹암 자연재해위험개선지구 정비사업(전기 및 계측제어)</t>
  </si>
  <si>
    <t>아산시 육아종합지원센터 건립사업 신축공사(전기)</t>
  </si>
  <si>
    <t>한국기술교육대학교</t>
  </si>
  <si>
    <t>제2캠퍼스 실학관 화장실 리모델링 전기공사</t>
  </si>
  <si>
    <t>충청남도개발공사</t>
  </si>
  <si>
    <t>충청유교문화원 건립 전기공사</t>
  </si>
  <si>
    <t>노후 승강기 교체</t>
  </si>
  <si>
    <t>대하랑꽃게랑교 경관조명 보수공사</t>
  </si>
  <si>
    <t>북부권 건강생활지원센터 신축공사(전기)</t>
  </si>
  <si>
    <t>천안시청 봉서홀 노후조명시설 개선공사</t>
  </si>
  <si>
    <t>연화초등학교 조명개선 전기공사</t>
  </si>
  <si>
    <t>고양아쿠아스튜디오 중형수조 개선공사(전기)</t>
  </si>
  <si>
    <t>도시계획도로내 노후가로등 교체공사</t>
  </si>
  <si>
    <t>문화체육시설 LED조명 교체공사</t>
  </si>
  <si>
    <t>충청남도교육청 충청남도예산교육지원청</t>
  </si>
  <si>
    <t>양신초등학교 외 3교 계약용량 증설 및 기타 전기공사</t>
  </si>
  <si>
    <t>2018년 한발대비 용수개발 전기공사 (신풍면 용수리 외 13개소)</t>
  </si>
  <si>
    <t>구도심 노후가로등 교체공사</t>
  </si>
  <si>
    <t>충청남도교육청 호서고등학교</t>
  </si>
  <si>
    <t>호서고등학교 급식실 증축 전기공사</t>
  </si>
  <si>
    <t>재단법인 천안문화재단</t>
  </si>
  <si>
    <t>천안예술의전당 가로등 설치 공사</t>
  </si>
  <si>
    <t>논산시 가축분뇨공공처리시설 개선사업(전기)</t>
  </si>
  <si>
    <t>충청남도소프트웨어교육센터 전등 및 기타 철거공사</t>
  </si>
  <si>
    <t>주산산업고등학교 기숙사수선 전기공사 소액수의 견적 공고</t>
  </si>
  <si>
    <t>온양여자고등학교 외 1교(온양용화고) 승강기 증축 및 조명개선 전기공사</t>
  </si>
  <si>
    <t>충청남도교육청 충청남도금산교육지원청</t>
  </si>
  <si>
    <t>충청남도 금산군</t>
  </si>
  <si>
    <t>남이초등학교 화장실수선 전기공사</t>
  </si>
  <si>
    <t>치매안심센터 설치 전기공사</t>
  </si>
  <si>
    <t>의당집터다지기 전수교육관 건립공사 (전기)</t>
  </si>
  <si>
    <t>2019년 읍면 보안등설치공사(서부지역)</t>
  </si>
  <si>
    <t>지붕없는 해미읍성 박물관 조성사업 전기공사</t>
  </si>
  <si>
    <t>한국전통문화대학교 강의동 D동 피뢰설비 정비공사</t>
  </si>
  <si>
    <t>충청남도 당진시 건설도시국 수도과</t>
  </si>
  <si>
    <t>송악읍 중흥리 지방상수도 시설공사</t>
  </si>
  <si>
    <t>충청남도교육청 충청남도태안교육지원청</t>
  </si>
  <si>
    <t>방포초등학교 및 고남초등학교 강당 조명개선 전기공사</t>
  </si>
  <si>
    <t>안면고등학교 강당 조명개선 전기공사</t>
  </si>
  <si>
    <t>안중초등학교 강당 조명개선 전기공사</t>
  </si>
  <si>
    <t>공급관리소 피뢰시스템 개선공사</t>
  </si>
  <si>
    <t>(2019년도) 보령댐계통 광역상수도 전기방식 보강공사</t>
  </si>
  <si>
    <t>충남중부권지사</t>
  </si>
  <si>
    <t>석성정수장 LED조명설비 교체공사</t>
  </si>
  <si>
    <t>서천, 비인관리소 불꽃감지기 개선공사</t>
  </si>
  <si>
    <t>국도32호선 마티터널 등 7개소 방재시설 보수공사</t>
  </si>
  <si>
    <t>국도1호선 계룡1,2터널(상) 조명등 개선공사</t>
  </si>
  <si>
    <t>국도1호선 계룡1,2터널(하) 조명등 개선공사</t>
  </si>
  <si>
    <t>국도43호선 어물3터널 조명등 개선공사</t>
  </si>
  <si>
    <t>가로.보안등 신설이설공사</t>
  </si>
  <si>
    <t>도서지역 노후 보안등 교체</t>
  </si>
  <si>
    <t>성주터널 터널등 LED 교체</t>
  </si>
  <si>
    <t>보령시 관문 시가지 진입도로 가로등 신설</t>
  </si>
  <si>
    <t>충청남도 산림자원연구소</t>
  </si>
  <si>
    <t>노후가로등 교체공사</t>
  </si>
  <si>
    <t>공주대학교 산업과학대학</t>
  </si>
  <si>
    <t>공주대학교 예산캠퍼스 주변전실 정류기 배터리 교체</t>
  </si>
  <si>
    <t>전통 조경 실습장 조성 전기공사</t>
  </si>
  <si>
    <t>노후 수전설비(변압기) 교체</t>
  </si>
  <si>
    <t>탑정호 노을물빛 관광자원화사업</t>
  </si>
  <si>
    <t>공주정수장 소방설비 개선공사</t>
  </si>
  <si>
    <t>보령(정) 고압반 및 기동반 교체 전기공사</t>
  </si>
  <si>
    <t>보령댐 가로등 교체공사</t>
  </si>
  <si>
    <t>보령(정) 약품주입설비용 현장제어반 개선</t>
  </si>
  <si>
    <t>수의계약(비전자)</t>
  </si>
  <si>
    <t>부적합 가로.보안등 정비</t>
  </si>
  <si>
    <t>LED 가로.보안등 교체</t>
  </si>
  <si>
    <t>칠갑산휴양랜드 다목적휴양관 건립 전기공사</t>
  </si>
  <si>
    <t>공주대학교 주변전실 배전반 교체</t>
  </si>
  <si>
    <t>공주대학교 신재생에너지설치</t>
  </si>
  <si>
    <t>공급관리소 외등교체(LED)</t>
  </si>
  <si>
    <t>국립생태원</t>
  </si>
  <si>
    <t>전기설비 보강공사</t>
  </si>
  <si>
    <t>청양군 문화예술회관 리모델링 전기공사</t>
  </si>
  <si>
    <t>공주대학교 내진보강사업(공주캠퍼스-전기)</t>
  </si>
  <si>
    <t>경찰청 충청남도지방경찰청</t>
  </si>
  <si>
    <t>홍성경찰서 리모델링 전기공사</t>
  </si>
  <si>
    <t>연무도서관 리모델링(전기)</t>
  </si>
  <si>
    <t>한울관 환경개선 전기공사</t>
  </si>
  <si>
    <t>인문경영관 리모델링 전기공사</t>
  </si>
  <si>
    <t>냉난방기 설치 전기공사</t>
  </si>
  <si>
    <t>천안관리소 피뢰시스템 개선공사</t>
  </si>
  <si>
    <t>공주대학교 천안캠퍼스 제6공학관 내진보강사업(전기)</t>
  </si>
  <si>
    <t>전통고건축복원 실습장 조성 전기공사</t>
  </si>
  <si>
    <t>2019년 공중화장실 설치사업 관련 전기공사</t>
  </si>
  <si>
    <t>당진 수청2지구 도시개발사업 전기공사</t>
  </si>
  <si>
    <t>한국기술교육대학교 산학협력단 공동직장 어린이집</t>
  </si>
  <si>
    <t>치료감호소 중증환자 집중치료병동 증축</t>
  </si>
  <si>
    <t>S시설 건설 전기공사</t>
  </si>
  <si>
    <t>보령 스포츠파크 전기공사</t>
  </si>
  <si>
    <t>전라북도 진안군</t>
  </si>
  <si>
    <t>전라북도</t>
  </si>
  <si>
    <t>동향, 금지지구 하수관로 정비사업 전기 및 계측제어공사</t>
  </si>
  <si>
    <t>전라북도 김제시</t>
  </si>
  <si>
    <t>죽산면사무소앞 소로개설 신호등 설치공사</t>
  </si>
  <si>
    <t>전라북도 전주시</t>
  </si>
  <si>
    <t>전라북도 전주시 완산구</t>
  </si>
  <si>
    <t>2019년도 완산서 관내 신호등 시설 및 개선 단가계약공사(1차)</t>
  </si>
  <si>
    <t>전라북도 남원시</t>
  </si>
  <si>
    <t>도시재생(춘몽·향단로 정비) 사업 전기공사</t>
  </si>
  <si>
    <t>교통신호등(기)설치 및 유지보수</t>
  </si>
  <si>
    <t>외금, 지사, 용정 농어촌마을하수도 정비사업 전기 및 계측제어공사</t>
  </si>
  <si>
    <t>전주 첫 마중길 빛의거리 설치사업 전기공사</t>
  </si>
  <si>
    <t>하동 오투그란데 옆 중로개설 가로등 설치공사</t>
  </si>
  <si>
    <t>전라북도 부안군</t>
  </si>
  <si>
    <t>부풍로테마거리 경관정비사업 전기공사</t>
  </si>
  <si>
    <t>덕진공원 연화교 재가설 전기공사</t>
  </si>
  <si>
    <t>2019 동지역 가로,보안,공원등 보수공사(총액단가)</t>
  </si>
  <si>
    <t>전라북도 익산시</t>
  </si>
  <si>
    <t>왕궁보석테마 대표관광지(경관교량 및 주차장) 정비공사(전기)</t>
  </si>
  <si>
    <t>전라북도교육청 전라북도전주교육지원청</t>
  </si>
  <si>
    <t>전라북도 전주시 덕진구</t>
  </si>
  <si>
    <t>전라북도교육청</t>
  </si>
  <si>
    <t>전주삼천남초 외 1교(용흥초) 유치원수선 전기공사</t>
  </si>
  <si>
    <t>본청 및 읍면동 청사 전기설비 유지보수 전기공사(총액단가)</t>
  </si>
  <si>
    <t>전주공고 기계과 실습실 덕트설비 전기공사</t>
  </si>
  <si>
    <t>전라북도 장수군</t>
  </si>
  <si>
    <t>장수하수종말처리장 태양광발전시설 설치</t>
  </si>
  <si>
    <t>교통신호기 유지보수(단가계약)</t>
  </si>
  <si>
    <t>전라북도교육청 전라북도임실교육지원청</t>
  </si>
  <si>
    <t>전라북도 임실군</t>
  </si>
  <si>
    <t>마암초 외 1교(지사중) 본관동 조명시설개선 전기공사</t>
  </si>
  <si>
    <t>장수군 계약학과 개설 시설구축 리모델링공사(통신)</t>
  </si>
  <si>
    <t>전라북도교육청 전라북도순창교육지원청</t>
  </si>
  <si>
    <t>전라북도 순창군</t>
  </si>
  <si>
    <t>특수교육지원센터 이전에 따른 전기공사</t>
  </si>
  <si>
    <t>신풍동 대촌마을 도로개설 가로등 설치공사</t>
  </si>
  <si>
    <t>전라북도교육청 군산영광여자고등학교</t>
  </si>
  <si>
    <t>전라북도 군산시</t>
  </si>
  <si>
    <t>군산영광여자고등학교 본관동 조명시설 개선 전기공사</t>
  </si>
  <si>
    <t>전주완산소방서 청사(본서) 배전반 교체 공사</t>
  </si>
  <si>
    <t>태양광발전설비 보수공사</t>
  </si>
  <si>
    <t>전북테크비즈센터 전기공사</t>
  </si>
  <si>
    <t>전라북도 농업기술원</t>
  </si>
  <si>
    <t>약용자원연구소(허브) 노후 관리사 개선 및 방수공사</t>
  </si>
  <si>
    <t>전라북도 고창군</t>
  </si>
  <si>
    <t>고창군 생활폐기물 소각시설 설치사업 전기공사</t>
  </si>
  <si>
    <t>전라북도 무주군</t>
  </si>
  <si>
    <t>무주 전통시장(설천 무풍) 화장실 리모델링 사업(전기)</t>
  </si>
  <si>
    <t>한국농어촌공사 전북지역본부 전주.완주.임실지사</t>
  </si>
  <si>
    <t>한국농어촌공사 전북지역본부</t>
  </si>
  <si>
    <t>이서면 농촌중심지활성화사업 전기공사</t>
  </si>
  <si>
    <t>전라북도 완산소방서</t>
  </si>
  <si>
    <t>전주제일고 외 1교(완산초) 냉난방개선 및 기타 전기공사</t>
  </si>
  <si>
    <t>전주중산초 강당동 화장실수선 및 기타 전기공사</t>
  </si>
  <si>
    <t>왕궁보석대표관광지(경관교량 및 주차장)정비공사(전기)</t>
  </si>
  <si>
    <t>의료법인오성의료재단동군산병원</t>
  </si>
  <si>
    <t>동군산병원 직장어린이집 인테리어공사(전기)</t>
  </si>
  <si>
    <t>전라북도교육청 전라북도진안교육지원청</t>
  </si>
  <si>
    <t>진안초 전동암막커튼 설치 전기공사</t>
  </si>
  <si>
    <t>한국농어촌공사 전북지역본부 무진장지사</t>
  </si>
  <si>
    <t>정천면 농촌중심지 활성화사업 참살이 문화복지거점 전기공사</t>
  </si>
  <si>
    <t>도시재생(춘몽,향단로 정비) 전기공사</t>
  </si>
  <si>
    <t>전주교육지원청(영재교육원) 수선 전기공사</t>
  </si>
  <si>
    <t>하수처리수 재이용시설 정비사업 전기공사</t>
  </si>
  <si>
    <t>전주신동초 외 1교(솔빛중) 교사수선 및 기타 전기공사</t>
  </si>
  <si>
    <t>전라북도교육청 전라북도군산교육지원청</t>
  </si>
  <si>
    <t>대야남초 식생활관 수선 전기공사</t>
  </si>
  <si>
    <t>2019년도 덕진서 관내 신호등 시설 및 개선  단가계약공사(1차)</t>
  </si>
  <si>
    <t>전라북도교육청 남원국악예술고등학교</t>
  </si>
  <si>
    <t>본관 조명시설 개선공사</t>
  </si>
  <si>
    <t>신풍동 대촌마을 도로개설 교통신호기 설치공사</t>
  </si>
  <si>
    <t>2019 보안등 이설공사(총액단가)</t>
  </si>
  <si>
    <t>전라북도 소상공인희망센터 개보수공사(전기)</t>
  </si>
  <si>
    <t>군산문화초 유치원 교실 수선 전기공사</t>
  </si>
  <si>
    <t>전라북도김제교육청 덕암중학교</t>
  </si>
  <si>
    <t>덕암중학교 교사2동 개축 전기공사</t>
  </si>
  <si>
    <t>산서면 농촌중심지 활성화사업 전기공사</t>
  </si>
  <si>
    <t>죽산면사무소앞 소로개설 가로등 설치공사</t>
  </si>
  <si>
    <t>2019년도 횡단보도 조명등 설치 및 보수 단가계약공사(1차)</t>
  </si>
  <si>
    <t>전라북도교육청 전주예술고등학교</t>
  </si>
  <si>
    <t>전라북도 완주군</t>
  </si>
  <si>
    <t>전주예술고 조소실 개축 및 기타공사 전기공사</t>
  </si>
  <si>
    <t>마령 농어촌마을하수도 설치사업 전기 및 계측제어공사</t>
  </si>
  <si>
    <t>전주생태동물원 조성 호랑이사,원숭이사 신축공사(전기)</t>
  </si>
  <si>
    <t>전주평화중 교사동 냉난방기 개선 전기공사</t>
  </si>
  <si>
    <t>전라북도교육청 전라북도남원교육지원청</t>
  </si>
  <si>
    <t>남원여고 냉난방시설개선 전기공사</t>
  </si>
  <si>
    <t>윤동, 진안2 농어촌마을하수도 정비사업 전기 및 계측제어공사</t>
  </si>
  <si>
    <t>시민운동장 및 축구 전용구장 LED 투광등 기구 교체공사</t>
  </si>
  <si>
    <t>기숙사 증축 및 수선 전기공사</t>
  </si>
  <si>
    <t>장수군 가야홍보관 설치공사(전기)</t>
  </si>
  <si>
    <t>2019년 완주군 교통신호등 설치 및 유지보수공사 연간 단가계약</t>
  </si>
  <si>
    <t>전주권지사</t>
  </si>
  <si>
    <t>군산공업 도수계통 전기방식시설 보강공사</t>
  </si>
  <si>
    <t>전라북도</t>
    <phoneticPr fontId="15" type="noConversion"/>
  </si>
  <si>
    <t>향교마을 도시활력 증진 시설사업 전기공사</t>
  </si>
  <si>
    <t>남원 월매야시장 조성사업 전기공사</t>
  </si>
  <si>
    <t>항공체험실 전기 배선 공사</t>
  </si>
  <si>
    <t>농촌가로등 신설(200등)</t>
  </si>
  <si>
    <t>도시가로등 신설(80등)</t>
  </si>
  <si>
    <t>남원시 일원 LED등기구 교체공사</t>
  </si>
  <si>
    <t>전주완산소방서 청사(본서,노송,평화) LED 전등 교체</t>
  </si>
  <si>
    <t>무인단속카메라설치</t>
  </si>
  <si>
    <t>교통신호기신설및증설</t>
  </si>
  <si>
    <t>경보경광등설치공사</t>
  </si>
  <si>
    <t>노후신호기및게어기교체</t>
  </si>
  <si>
    <t>교통신호기유지관리단가계약</t>
  </si>
  <si>
    <t>횡단보도조명등설치및교체</t>
  </si>
  <si>
    <t>2019년도 전주시 관내 초등학교주변 어린이보호구역 노란신호등 설치공사</t>
  </si>
  <si>
    <t>횡단보도잔여시간표시기</t>
  </si>
  <si>
    <t>유개승강장태양광조명시설 설치</t>
  </si>
  <si>
    <t>전주양지초 승강기증축 전기공사</t>
  </si>
  <si>
    <t>전라북도 정읍시</t>
  </si>
  <si>
    <t>광역매립장 제3공구 조성사업 전기공사</t>
  </si>
  <si>
    <t>익산시청소년수련관 LED 조명교체공사</t>
  </si>
  <si>
    <t>한국농어촌공사 전북지역본부 정읍지사</t>
  </si>
  <si>
    <t>이평면 농촌중심지활성화사업 전기공사</t>
  </si>
  <si>
    <t>상서면 농촌중심지활성화사업(건축) 전기공사</t>
  </si>
  <si>
    <t>잎담배 손질포장장 및 저장창고 증축 전기공사</t>
  </si>
  <si>
    <t>군산대학교</t>
  </si>
  <si>
    <t>대학본부 대수선 및 기타 전기공사</t>
  </si>
  <si>
    <t>한국농어촌공사 전북지역본부 동진지사</t>
  </si>
  <si>
    <t>금산면 농촌중심지활성화사업 전기공사</t>
  </si>
  <si>
    <t>재해위험저수지정비사업 전기공사</t>
  </si>
  <si>
    <t>2019년 덕진구 가로등·보안등 신설공사(1차 단가계약)</t>
  </si>
  <si>
    <t>정읍시 공공실버주택 건립 전기공사(장기계속공사)</t>
  </si>
  <si>
    <t>교룡대로 개설공사[1구간] 전기공사</t>
  </si>
  <si>
    <t>전주제일고 식생활관 증축 및 기타 전기공사</t>
  </si>
  <si>
    <t>전북학생교육원 외 1기관(마한교육문화회관) 냉난방 간선 및 기타 전기공사</t>
  </si>
  <si>
    <t>교내 가로등, 경관조명 보수 및 설치공사</t>
  </si>
  <si>
    <t>덕과초 다목적교실 신축 전기공사</t>
  </si>
  <si>
    <t>대학로지하차도외 2개소 LED등기구 교체공사</t>
  </si>
  <si>
    <t>가로등 및 보안등 원격중앙제어시스템 구축공사</t>
  </si>
  <si>
    <t>2019년 상반기 노후 교통신호제어기 교체공사</t>
  </si>
  <si>
    <t>임실 참옻 공동이용시설 전기공사</t>
  </si>
  <si>
    <t>피노지구 마을하수도 전기.계측제어 공사</t>
  </si>
  <si>
    <t>비석지구 마을하수도 설치 전기공사</t>
  </si>
  <si>
    <t>전라북도교육청 전북푸른학교</t>
  </si>
  <si>
    <t>전북푸른학교 본관 냉난방기교체 전기공사</t>
  </si>
  <si>
    <t>고산(정) LED 가로등 교체공사</t>
  </si>
  <si>
    <t>시청사ESS설치공사</t>
  </si>
  <si>
    <t>덕음산 등산로(데크탐방로) 야간조명 설치공사</t>
  </si>
  <si>
    <t>구역사 플랫홈 경관 가로등 설치</t>
  </si>
  <si>
    <t>도시가로등 분전함 교체</t>
  </si>
  <si>
    <t>산서테니스장 시설보완</t>
  </si>
  <si>
    <t>횡단보도 야간투광기 설치사업</t>
  </si>
  <si>
    <t>논개생가지 전기시설 개선사업</t>
  </si>
  <si>
    <t>장계근린공원 보안등 설치사업</t>
  </si>
  <si>
    <t>횡단보도 조명등 설치</t>
  </si>
  <si>
    <t>장수공설운동장 전기시설 개선공사</t>
  </si>
  <si>
    <t>안천면사무소 내 가로등 설치</t>
  </si>
  <si>
    <t>자연환경연수원 냉난방기 설치 및 전기공사</t>
  </si>
  <si>
    <t>순창소방서 신설 전기공사</t>
  </si>
  <si>
    <t>국세청 광주지방국세청 군산세무서</t>
  </si>
  <si>
    <t>군산세무서 청사신축 전기</t>
  </si>
  <si>
    <t>금마다목적체육관 LED투과등 교체공사</t>
  </si>
  <si>
    <t>신흥정수장 노후변압기(150kVA) 교체공사</t>
  </si>
  <si>
    <t>수전실 수변전설비 교체공사</t>
  </si>
  <si>
    <t>남부권노인종합복지관 기능보강(LED 교체)</t>
  </si>
  <si>
    <t>전북대학교</t>
  </si>
  <si>
    <t>법학전문대학원 신축공사(전기)</t>
  </si>
  <si>
    <t>요천생태습지공원 접지보강 및 서지보호기 설치공사</t>
  </si>
  <si>
    <t>남원 일반산업단지 공업용수도 건설사업 전기공사</t>
  </si>
  <si>
    <t>춘향테마파크 야간경관조명 설치공사</t>
  </si>
  <si>
    <t>춘향골체육관 조명설비보완공사</t>
  </si>
  <si>
    <t>가로등설치 및 정비</t>
  </si>
  <si>
    <t>군민자치센터 전등 교체(LED)</t>
  </si>
  <si>
    <t>성수면사무소 LED등 교체공사</t>
  </si>
  <si>
    <t>태양광 발전 설치공사</t>
  </si>
  <si>
    <t>청사 노후조명등 LED 교체</t>
  </si>
  <si>
    <t>농업기술원 태양광 설치공사</t>
  </si>
  <si>
    <t>전주상업정보고 수변전시설공사</t>
  </si>
  <si>
    <t>전주서신중 수변전시설공사</t>
  </si>
  <si>
    <t>전주여울초 조명시설(LED)공사</t>
  </si>
  <si>
    <t>전주선화학교 조명시설(LED)공사</t>
  </si>
  <si>
    <t>전주선화학교 수변전시설공사</t>
  </si>
  <si>
    <t>전주신일중 조명시설(LED)공사</t>
  </si>
  <si>
    <t>전주삼천남초 조명시설(LED)공사</t>
  </si>
  <si>
    <t>전일중 테니스장조명시설공사</t>
  </si>
  <si>
    <t>전일중 강당조명시설개선공사</t>
  </si>
  <si>
    <t>전주대정초 조명시설(LED)공사</t>
  </si>
  <si>
    <t>전주용흥중 조명시설(LED)공사</t>
  </si>
  <si>
    <t>전주제일고 조명시설(LED)공사</t>
  </si>
  <si>
    <t>전주평화초 조명시설(LED)공사</t>
  </si>
  <si>
    <t>전주화산초 조명시설(LED)공사</t>
  </si>
  <si>
    <t>전주효문초 강당조명시설개선공사</t>
  </si>
  <si>
    <t>전주새연초 조명시설개선공사</t>
  </si>
  <si>
    <t>약용자원연구소(허브) 태양광 발전 설치공사</t>
  </si>
  <si>
    <t>농업기술원 태양광 설치사업</t>
  </si>
  <si>
    <t>용담지사</t>
  </si>
  <si>
    <t>용담 제1수력 주변압기 누유부 보수</t>
  </si>
  <si>
    <t>2019년 지방도 터널 조명등 교체공사</t>
  </si>
  <si>
    <t>청사LED등교체공사</t>
  </si>
  <si>
    <t>황등시장 노후전선개선공사</t>
  </si>
  <si>
    <t>중앙시장 노후전선개선공사</t>
  </si>
  <si>
    <t>군산야행 야간 경관거리 조성공사</t>
  </si>
  <si>
    <t>근대마을 조성 야간 경관 조성 공사</t>
  </si>
  <si>
    <t>해양수산부 군산지방해양수산청</t>
  </si>
  <si>
    <t>군장항 전력조명시설 보수</t>
  </si>
  <si>
    <t>전주동북초 조명시설(LED)공사</t>
  </si>
  <si>
    <t>전라중 조명시설(LED)공사</t>
  </si>
  <si>
    <t>국제컨벤션센터(전기)</t>
  </si>
  <si>
    <t>금·영·섬경영처</t>
  </si>
  <si>
    <t>금영섬권역부문 사옥 조명설비(LED) 교체공사</t>
  </si>
  <si>
    <t>국세청 광주지방국세청 남원세무서</t>
  </si>
  <si>
    <t>남원세무서 청사 신축공사(전기)</t>
  </si>
  <si>
    <t>남원(2단계) 하수관로 정비사업 전기공사</t>
  </si>
  <si>
    <t>신재생에너지 설치</t>
  </si>
  <si>
    <t>농촌진흥청 국립농업과학원</t>
  </si>
  <si>
    <t>꿀벌격리육종장 전기공사</t>
  </si>
  <si>
    <t>특수교육센터  조명시설개선공사</t>
  </si>
  <si>
    <t>전주풍남중 조명시설(LED)공사</t>
  </si>
  <si>
    <t>전주해성중 조명시설(LED)공사</t>
  </si>
  <si>
    <t>전북중 조명시설(LED)공사</t>
  </si>
  <si>
    <t>전주삼천초 노후전선교체공사</t>
  </si>
  <si>
    <t>전주생명과학고 조명시설(LED)공사</t>
  </si>
  <si>
    <t>전주서곡초 조명시설(LED)공사</t>
  </si>
  <si>
    <t>전주솔내고 조명시설(LED)공사</t>
  </si>
  <si>
    <t>전주덕일중 조명시설(LED)공사</t>
  </si>
  <si>
    <t>전주덕진중 조명시설(LED)공사</t>
  </si>
  <si>
    <t>전주금암초 노후전선교체공사</t>
  </si>
  <si>
    <t>전주양지중 조명시설(LED)공사</t>
  </si>
  <si>
    <t>전주신동초 강당조명시설개선공사</t>
  </si>
  <si>
    <t>전주아중중 조명시설(LED)공사</t>
  </si>
  <si>
    <t>전주인후초 강당조명시설개선공사</t>
  </si>
  <si>
    <t>전주전라초 조명시설(LED)공사</t>
  </si>
  <si>
    <t>전주조촌초 조명시설(LED)공사</t>
  </si>
  <si>
    <t>전주중산초 조명시설(LED)공사</t>
  </si>
  <si>
    <t>공급관리소 피뢰시스템 보강공사</t>
  </si>
  <si>
    <t>정읍권지사</t>
  </si>
  <si>
    <t>산성(정) 보안등 보수공사</t>
  </si>
  <si>
    <t>부안 제3농공단지 폐수종말처리시설 전기공사</t>
  </si>
  <si>
    <t>지방도 터널 상습결빙구간 열선설치사업(전기)</t>
  </si>
  <si>
    <t>전라남도교육청 전라남도여수교육지원청</t>
  </si>
  <si>
    <t>전라남도 여수시</t>
  </si>
  <si>
    <t>도원초 다목적교실 증축 전기공사</t>
  </si>
  <si>
    <t>전라남도</t>
  </si>
  <si>
    <t>전라남도교육청 전라남도완도교육지원청</t>
  </si>
  <si>
    <t>전라남도 완도군</t>
  </si>
  <si>
    <t>보길초 본관동 천장교체 전기공사</t>
  </si>
  <si>
    <t>전라남도교육청 전라남도해남교육지원청</t>
  </si>
  <si>
    <t>전라남도 해남군</t>
  </si>
  <si>
    <t>북평중 교사보수 전기공사</t>
  </si>
  <si>
    <t>전라남도교육청 전라남도순천교육지원청</t>
  </si>
  <si>
    <t>순천향림중 화장실 보수 전기공사</t>
  </si>
  <si>
    <t>순천낙안중 화장실보수 전기공사</t>
  </si>
  <si>
    <t>순천비봉초 화장실보수 전기공사</t>
  </si>
  <si>
    <t>순천시 장애인종합복지관 기능보강 전기공사</t>
  </si>
  <si>
    <t>완도신지중 급식실보수 전기공사</t>
  </si>
  <si>
    <t>전라남도 무안군</t>
  </si>
  <si>
    <t>행복초 신축공사</t>
  </si>
  <si>
    <t>행복중 신축공사</t>
  </si>
  <si>
    <t>전라남도교육청 전라남도나주교육지원청</t>
  </si>
  <si>
    <t>전라남도 나주시</t>
  </si>
  <si>
    <t>양산초 본관2층 LED전등 교체공사</t>
  </si>
  <si>
    <t>왕곡초 LED전등 교체공사</t>
  </si>
  <si>
    <t>전라남도교육청 전라남도목포교육지원청</t>
  </si>
  <si>
    <t>전라남도 목포시</t>
  </si>
  <si>
    <t>목포용해초등학교 전기보수 공사</t>
  </si>
  <si>
    <t>목포옥암초등학교 전기보수공사</t>
  </si>
  <si>
    <t>가칭'담양청죽골 교육지원센터 증축공사</t>
  </si>
  <si>
    <t>전라남도교육청 전라남도고흥교육지원청</t>
  </si>
  <si>
    <t>전라남도 고흥군</t>
  </si>
  <si>
    <t>과역초 외 2교(고흥도화중, 고흥과역중) 화장실 보수 전기공사</t>
  </si>
  <si>
    <t>풍남초 외 2교(포두초, 포두중) 관사 및 화장실 보수 전기공사</t>
  </si>
  <si>
    <t>전라남도교육청 전라남도화순교육지원청</t>
  </si>
  <si>
    <t>전라남도 화순군</t>
  </si>
  <si>
    <t>화순제일중학교 신관동 LED 전등교체 및 냉난낭기시설개선 전기공사</t>
  </si>
  <si>
    <t>금일중 화장실보수 외 2건 전기공사</t>
  </si>
  <si>
    <t>전라남도교육청 나주공업고등학교</t>
  </si>
  <si>
    <t>나주공업고등학교 기숙사 및 급식실 증축공사 중 전기공사</t>
  </si>
  <si>
    <t>순천동산여중 화장실 보수 전기공사</t>
  </si>
  <si>
    <t>2019년 상반기 가로(보안,공원)등 유지보수 공사 단가계약(2권역)</t>
  </si>
  <si>
    <t>2019년 상반기 가로(보안,공원)등 유지보수공사 단가계약(4권역)</t>
  </si>
  <si>
    <t>전라남도 응급의료전용헬기 계류장 신축 전기공사</t>
  </si>
  <si>
    <t>순천신흥초 화장실 및 바닥보수 전기공사</t>
  </si>
  <si>
    <t>화순중 LED전등교체 전기공사</t>
  </si>
  <si>
    <t>고흥도화고등학교 관사보수 및 LED등 교체 전기공사</t>
  </si>
  <si>
    <t>전라남도교육청 전라남도광양교육지원청</t>
  </si>
  <si>
    <t>전라남도 광양시</t>
  </si>
  <si>
    <t>중마고 본관동 화장실 보수 전기공사</t>
  </si>
  <si>
    <t>광양하이텍고 교사동 화장실 보수 전기공사</t>
  </si>
  <si>
    <t>봉황고 LED전등 교체외 1건 전기공사</t>
  </si>
  <si>
    <t>왕곡초 계약전력 증설외 1건 전기공사</t>
  </si>
  <si>
    <t>여수 청소년해양교육원 건립공사(전기)</t>
  </si>
  <si>
    <t>해남서초 바닥보수 외 1건 전기공사</t>
  </si>
  <si>
    <t>전라남도교육청 전라남도진도교육지원청</t>
  </si>
  <si>
    <t>전라남도 진도군</t>
  </si>
  <si>
    <t>외국어체험센터 이설 전기공사</t>
  </si>
  <si>
    <t>2019년 상반기 가로(보안,공원)등 유지보수공사 단가계약(3권역)</t>
  </si>
  <si>
    <t>금산초 외 2교 관사보수 전기공사</t>
  </si>
  <si>
    <t>빛가람중 LED전등 교체외 1건 전기공사</t>
  </si>
  <si>
    <t>영산포여중 일괄소등스위치 설치 전기공사</t>
  </si>
  <si>
    <t>금천초 수배전반교체 전기공사</t>
  </si>
  <si>
    <t>송지초 본관동 천장보수 및 LED교체 전기공사</t>
  </si>
  <si>
    <t>전라남도교육청 여수중앙여자고등학교</t>
  </si>
  <si>
    <t>여수중앙여자고등학교 교실바닥 전기 공사</t>
  </si>
  <si>
    <t>전남도립대학교 학사행정지원동 건립 전기공사</t>
  </si>
  <si>
    <t>북하~도계간 국지도 전기공사</t>
  </si>
  <si>
    <t>일로~몽탄간 국지도 전기공사</t>
  </si>
  <si>
    <t>신대중흥7차 공립어린이집 리모델링 전기공사</t>
  </si>
  <si>
    <t>전라남도교육청 전라남도강진교육지원청</t>
  </si>
  <si>
    <t>전라남도 강진군</t>
  </si>
  <si>
    <t>군동초 외 2교(성전초,강진여중) 보수 전기공사</t>
  </si>
  <si>
    <t>강진동초등학교 외 3교(계산초,강진중,병영상고) 보수 전기공사</t>
  </si>
  <si>
    <t>화순오성초 LED전등교체 전기공사</t>
  </si>
  <si>
    <t>조도중고등학교 화장실 보수 및 기타 시설 전기공사</t>
  </si>
  <si>
    <t>화순초등학교 LED전등교체 전기공사</t>
  </si>
  <si>
    <t>승주초 교실 바닥보수 전기공사</t>
  </si>
  <si>
    <t>전기,소방시설 파손보수</t>
  </si>
  <si>
    <t>태양광발전시설 보수</t>
  </si>
  <si>
    <t>국가정원 야간경관 전기시설 유지관리</t>
  </si>
  <si>
    <t>고흥동초등학교 외부노출 간선 개선 및 관사 보수 전기공사</t>
  </si>
  <si>
    <t>전라남도 영암군</t>
  </si>
  <si>
    <t>삼호도서관 증축 및 리모델링 전기공사</t>
  </si>
  <si>
    <t>전라남도교육청 전라남도장흥교육지원청</t>
  </si>
  <si>
    <t>전라남도 장흥군</t>
  </si>
  <si>
    <t>장흥용산중 천장보수 및 LED교체 전기공사</t>
  </si>
  <si>
    <t>율촌중 바닥보수 전기공사</t>
  </si>
  <si>
    <t>여남초 바닥보수 전기공사</t>
  </si>
  <si>
    <t>여수서초 화장실 및 바닥보수 전기공사</t>
  </si>
  <si>
    <t>신풍초 급식실 냉난방개선 전기공사</t>
  </si>
  <si>
    <t>율촌초 교사동 냉난방개선 전기공사</t>
  </si>
  <si>
    <t>영남초등학교 교사보수 전기공사</t>
  </si>
  <si>
    <t>여수문수중 화장실 보수 전기공사</t>
  </si>
  <si>
    <t>여수부영초 화장실 보수 전기공사</t>
  </si>
  <si>
    <t>무선초 화장실 보수 전기공사</t>
  </si>
  <si>
    <t>여수종고초 화장실 보수 전기공사</t>
  </si>
  <si>
    <t>여수한려초 화장실 보수 전기공사</t>
  </si>
  <si>
    <t>쌍봉초 화장실 보수 전기공사</t>
  </si>
  <si>
    <t>시전초 화장실 보수 전기공사</t>
  </si>
  <si>
    <t>여수좌수영초 화장실 보수 전기공사</t>
  </si>
  <si>
    <t>안심초 화장실 보수 전기공사</t>
  </si>
  <si>
    <t>신기초 화장실 보수 전기공사</t>
  </si>
  <si>
    <t>풍양초등학교 교사보수 및 냉난방기 교체 전기공사</t>
  </si>
  <si>
    <t>여성문화회관 지하~4층 분전반 정비공사</t>
  </si>
  <si>
    <t>전라남도교육청 여수해양과학고등학교</t>
  </si>
  <si>
    <t>여수해양과학고등학교 기숙사 전기시설 보수공사</t>
  </si>
  <si>
    <t>해남공업고등학교 천장보수 LED교체 전기공사</t>
  </si>
  <si>
    <t>녹동초등학교 소록도분교 화장실 증축 전기공사</t>
  </si>
  <si>
    <t>봉래초등학교 외 5교 바닥보수 및 냉난방기 설치 전기공사</t>
  </si>
  <si>
    <t>생영초 LED등 교체 전기공사</t>
  </si>
  <si>
    <t>낙안읍성 노후 보안등 교체 공사</t>
  </si>
  <si>
    <t>교통신호설비 유지보수 단가계약</t>
  </si>
  <si>
    <t>교통안전시설 설치(횡단보도 음성안내 등)</t>
  </si>
  <si>
    <t>시내버스승강장 따뜻한 발열의자 설치</t>
  </si>
  <si>
    <t>해양수산부 여수지방해양수산청</t>
  </si>
  <si>
    <t>남해부표관리소 숙소동 정비공사(전기)</t>
  </si>
  <si>
    <t>화순제일초 본관동 화장실 보수 전기공사</t>
  </si>
  <si>
    <t>특고압 가공 인입점 변경 공사</t>
  </si>
  <si>
    <t>보안등 유지보수 위탁관리(1,2권역)</t>
  </si>
  <si>
    <t>그림책도서관 에어컨 설치공사</t>
  </si>
  <si>
    <t>장흥장평중 천장 및 냉난방기 교체 전기공사</t>
  </si>
  <si>
    <t>장흥여중 천장 및 기타보수 전기공사</t>
  </si>
  <si>
    <t>도매시장 기계·전기  유지보수비</t>
  </si>
  <si>
    <t>광양가야초 본관동 LED전등교체 전기공사</t>
  </si>
  <si>
    <t>광양읍 등 교통안전신호기 설치공사</t>
  </si>
  <si>
    <t>가로.보안등 유지관리(단가계약)</t>
  </si>
  <si>
    <t>지방도 위험지역 보안등 설치공사</t>
  </si>
  <si>
    <t>가로등 부적합설비 누전보수공사</t>
  </si>
  <si>
    <t>가로등주 도색공사</t>
  </si>
  <si>
    <t>급수 가압펌프시설 감시시스템 구축공사</t>
  </si>
  <si>
    <t>중마 장애인종합복지관 건립공사(전기)</t>
  </si>
  <si>
    <t>전라남도교육청 전라남도학생교육원</t>
  </si>
  <si>
    <t>전라남도학생교육원 교육요원숙소 리모델링 건축 공사(전기)</t>
  </si>
  <si>
    <t>전라남도교육청 전라남도무안교육지원청</t>
  </si>
  <si>
    <t>삼향북초등학교 소규모옥외체육관 증축 전기공사</t>
  </si>
  <si>
    <t>나주교육지원청 정보화교육실 리모델링 전기공사</t>
  </si>
  <si>
    <t>나주초 화장실보수 전기공사</t>
  </si>
  <si>
    <t>순천매산여자고등학교 수전실 이설공사</t>
  </si>
  <si>
    <t>광양여중 신관동 화장실 보수 전기공사</t>
  </si>
  <si>
    <t>본청 7층 사무실 바닥보수 및 재배치 전기공사</t>
  </si>
  <si>
    <t>영상강 강변도로 전기공사(1공구)</t>
  </si>
  <si>
    <t>영상강 강변도로 전기공사(2공구)</t>
  </si>
  <si>
    <t>영상강 강변도로 전기공사(3공구)</t>
  </si>
  <si>
    <t>전라남도 담양군</t>
  </si>
  <si>
    <t>6차산업 혁신농업지원센터 건립공사(전기)/(긴급)</t>
  </si>
  <si>
    <t>율촌제2산단 진입도로 개설사업 가로등 설치공사</t>
  </si>
  <si>
    <t>목포대학교</t>
  </si>
  <si>
    <t>목포대학교 학생생활관(가람관, 햇귀관) 리모델링 전기공사</t>
  </si>
  <si>
    <t>광양교육지원청사 증축 전기공사</t>
  </si>
  <si>
    <t>광영고 본관동 및 생활관 LED전등교체 전기공사</t>
  </si>
  <si>
    <t>도서관 증축 및 리모델링 전기</t>
  </si>
  <si>
    <t>인문관리모델링 및 사범학관 증축 전기공사</t>
  </si>
  <si>
    <t>[입찰대행] 유채유 가공공장 설치사업 전기공사</t>
  </si>
  <si>
    <t>계곡 가학 공공하수처리시설 및 하수관로정비 전기공사</t>
  </si>
  <si>
    <t>전라남도목포교육청 목포영화중학교</t>
  </si>
  <si>
    <t>목포영화중학교 냉난방 시설 교체 전기공사</t>
  </si>
  <si>
    <t>전라남도 구례군</t>
  </si>
  <si>
    <t>섬진강 뱃길복원 및 수상레저 기반조성사업 전기공사</t>
  </si>
  <si>
    <t>돌산대교 야간 경관조명 교체공사</t>
  </si>
  <si>
    <t>어업회사법인 주식회사 스마트에프피씨</t>
  </si>
  <si>
    <t>장흥 수산물산지거점유통센터 신축 전기공사</t>
  </si>
  <si>
    <t>전라남도교육청 목포인성학교</t>
  </si>
  <si>
    <t>목포인성학교 특별교실 증축 전기공사</t>
  </si>
  <si>
    <t>진도서초가사도분교장 유치원 증축 전기공사</t>
  </si>
  <si>
    <t>읍,면,동주민센터 현수막 게시대 설치공사(전기)</t>
  </si>
  <si>
    <t>목포해양대학교</t>
  </si>
  <si>
    <t>학생회관 전면 가로등배관 및 기타 배관공사</t>
  </si>
  <si>
    <t>순천만습지 스마트화장실 설치공사(전기)</t>
  </si>
  <si>
    <t>백련지구 장기 미집행 도시계획도로 개설 전기사업</t>
  </si>
  <si>
    <t>한국농어촌공사 전남지역본부 장성지사</t>
  </si>
  <si>
    <t>전라남도 장성군</t>
  </si>
  <si>
    <t>수해지구 배수개선사업 전기공사</t>
  </si>
  <si>
    <t>목포석현초등학교 외 2교(부주초,임성초) 전기보수 공사</t>
  </si>
  <si>
    <t>2019년 공원 조명등 유지관리 단가계약</t>
  </si>
  <si>
    <t>광영중 본관동 화장실 보수 전기공사</t>
  </si>
  <si>
    <t>한국항만물류고 본관동 화장실 보수 전기공사</t>
  </si>
  <si>
    <t>완도중앙초 별관동 화장실보수 전기공사</t>
  </si>
  <si>
    <t>전라남도교육청 나주이화학교</t>
  </si>
  <si>
    <t>나주이화학교 LED전등교체공사</t>
  </si>
  <si>
    <t>재단법인 녹색에너지연구원</t>
  </si>
  <si>
    <t>태양광발전 실증단지 나주사이트 구축 공사(긴급)</t>
  </si>
  <si>
    <t>2019년 상반기 가로(보안,공원)등 유지보수 공사 단가계약(1권역)</t>
  </si>
  <si>
    <t>순천왕운초 LED전등교체 전기공사</t>
  </si>
  <si>
    <t>보안등(에스코)유지보수(5,600등)</t>
  </si>
  <si>
    <t>순천봉화초 LED전등교체 전기공사</t>
  </si>
  <si>
    <t>도시가로등 유지관리</t>
  </si>
  <si>
    <t>전라남도 구례군 상하수도사업소</t>
  </si>
  <si>
    <t>문척 간전 지방상수도 2단계 확충사업 전기공사</t>
  </si>
  <si>
    <t>신안군산림조합</t>
  </si>
  <si>
    <t>산림조합중앙회</t>
  </si>
  <si>
    <t>신안군산림조합 특화사업(가든센터) 전기공사</t>
  </si>
  <si>
    <t>계산초등학교 외 1교(마량초) 화장실 보수 전기공사</t>
  </si>
  <si>
    <t>전라남도영암교육청</t>
  </si>
  <si>
    <t>삼호중 LED전등 및 냉난방기 교체 전기공사</t>
  </si>
  <si>
    <t>신북초 외 1교 LED전등 및 냉난방기 교체 전기공사</t>
  </si>
  <si>
    <t>영암중 외 1교 LED전등 및 냉난방기 교체 전기공사</t>
  </si>
  <si>
    <t>전라남도교육청 전라남도영광교육지원청</t>
  </si>
  <si>
    <t>전라남도 영광군</t>
  </si>
  <si>
    <t>홍농유치원 LED교체 외 1건 전기공사</t>
  </si>
  <si>
    <t>순천율산유치원 LED전등교체 전기공사</t>
  </si>
  <si>
    <t>광영·의암지구 도시개발사업 전기공사(대물변제)</t>
  </si>
  <si>
    <t>순천남초 LED전등교체 전기공사</t>
  </si>
  <si>
    <t>순천향림초 LED전등교체 전기공사</t>
  </si>
  <si>
    <t>전라남도담양교육청 담양고서중학교</t>
  </si>
  <si>
    <t>담양고서중학교 LED전등교체 전기공사</t>
  </si>
  <si>
    <t>2019년 경관조명 유지관리 보수공사(단가계약)</t>
  </si>
  <si>
    <t>2019년 동여수 도로조명 누전구간 보수공사(단가계약)</t>
  </si>
  <si>
    <t>2019년 서여수 도로조명 누전구간 보수공사(단가계약)</t>
  </si>
  <si>
    <t>2019년 동여수 도로조명 점등불량 보수공사(단가계약)</t>
  </si>
  <si>
    <t>2019년 서여수 도로조명 점등불량 보수공사(단가계약)</t>
  </si>
  <si>
    <t>남면 전천후게이트볼구장 건립 전기공사</t>
  </si>
  <si>
    <t>삼호서초 교실 바닥보수 전기공사</t>
  </si>
  <si>
    <t>영광홍농중 전기시설 보수공사</t>
  </si>
  <si>
    <t>장흥고 시청각실 및 특별교실 증축 전기공사</t>
  </si>
  <si>
    <t>다도초 계약전력 증설외 2건 전기공사</t>
  </si>
  <si>
    <t>호남원예고 화장실보수 전기공사</t>
  </si>
  <si>
    <t>항공안전기술원</t>
  </si>
  <si>
    <t>전남 고흥 국가 종합비행성능시험장 비행시험통제센터 신축(전기)공사</t>
  </si>
  <si>
    <t>순천승평중 LED전등교체 전기공사</t>
  </si>
  <si>
    <t>2019년 가로등 유지보수 공사(연간단가-1권역)</t>
  </si>
  <si>
    <t>2019년 가로등 유지보수공사(연간단가-2권역)</t>
  </si>
  <si>
    <t>여수여중 화장실 보수 전기공사</t>
  </si>
  <si>
    <t>순천풍덕초 LED전등교체 전기공사</t>
  </si>
  <si>
    <t>지리산 호수공원 주변 관광자원화 사업 전기공사</t>
  </si>
  <si>
    <t>북하~도계간 국가지원지방도 확포장공사 전기공사(3차)</t>
  </si>
  <si>
    <t>일로~몽탄간 국가지원지방도확포장공사 전기공사(4차)</t>
  </si>
  <si>
    <t>한국공항공사 여수지사</t>
  </si>
  <si>
    <t>비행장 등대 및 섬광등 타이머 교체공사</t>
  </si>
  <si>
    <t>신호등 제어기 교체사업</t>
  </si>
  <si>
    <t>여수광양항만공사</t>
  </si>
  <si>
    <t>광양항 육상전원공급시설(AMP) 설치공사</t>
  </si>
  <si>
    <t>전라남도교육청 전라남도보성교육지원청</t>
  </si>
  <si>
    <t>전라남도 보성군</t>
  </si>
  <si>
    <t>보성초 교사보수 전기공사</t>
  </si>
  <si>
    <t>완도여중 급식실보수 전기공사</t>
  </si>
  <si>
    <t>진월초 교사동 LED전등교체 전기공사</t>
  </si>
  <si>
    <t>00도 시험시설 구축 전기공사</t>
  </si>
  <si>
    <t>무안 노을길 관광테마공원 조성사업 전기공사</t>
  </si>
  <si>
    <t>서여수 교통신호기 유지보수공사(단가계약)</t>
  </si>
  <si>
    <t>동여수 교통신호기 유지보수공사(단가계약)</t>
  </si>
  <si>
    <t>노화북초 교사동 천장교체 전기공사</t>
  </si>
  <si>
    <t>한국농어촌공사 전남지역본부 해남.완도지사</t>
  </si>
  <si>
    <t>관춘지구 대구획경지정리사업 전기공사</t>
  </si>
  <si>
    <t>녹동중학교 LED등 교체 및 관사보수 전기공사</t>
  </si>
  <si>
    <t>녹동초등학교 교사보수 전기공사</t>
  </si>
  <si>
    <t>고흥고등학교 LED전등 및 화장실 보수 전기공사</t>
  </si>
  <si>
    <t>도화초 외 4교 LED등 교체 전기공사</t>
  </si>
  <si>
    <t>삼산두륜권역 창조적마을만들기사업 전기공사</t>
  </si>
  <si>
    <t>진도초등학교 외 2교 냉난방시설 개선 전기공사</t>
  </si>
  <si>
    <t>남양초 전기시설 보수 전기공사</t>
  </si>
  <si>
    <t>광양중 교사동 LED전등교체 전기공사</t>
  </si>
  <si>
    <t>부산초 LED등 교체 전기공사</t>
  </si>
  <si>
    <t>화순사평중 본관동 천장보수 전기공사</t>
  </si>
  <si>
    <t>주작산 자연휴양림 숲속의집 전기증설 및 승압공사</t>
  </si>
  <si>
    <t>구례 둘레길 쉼터 조성사업 전기공사</t>
  </si>
  <si>
    <t>이순신대교 해변관광 테마거리 조성사업 전기공사(경관육교)</t>
  </si>
  <si>
    <t>신운 재해위험지구 정비사업(전기)</t>
  </si>
  <si>
    <t>광양중진초 본관동 교실 바닥보수 전기공사</t>
  </si>
  <si>
    <t>전남중부권지사</t>
  </si>
  <si>
    <t>전남중부권 LED조명설비 설치공사</t>
  </si>
  <si>
    <t>전라남도</t>
    <phoneticPr fontId="15" type="noConversion"/>
  </si>
  <si>
    <t>2019년 전기방식시설 보강공사</t>
  </si>
  <si>
    <t>전라남도 나주소방서</t>
  </si>
  <si>
    <t>나주소방서 수전설비 교체공사</t>
  </si>
  <si>
    <t>나주 IC~동신대 지방도 4차로 확포장공사</t>
  </si>
  <si>
    <t>흑두루미 영농단지 용수공급 전기시설 설치사업</t>
  </si>
  <si>
    <t>시종~나주간 지방도 확포장공사</t>
  </si>
  <si>
    <t>가곡 고지가압장 외 1개소 노후 부스터펌프 제어반 교체공사</t>
  </si>
  <si>
    <t>철도관사마을 야간경관 조성사업</t>
  </si>
  <si>
    <t>순천일반사업단지 완충저류시설 설치사업(전기)</t>
  </si>
  <si>
    <t>읍면동 노후전기분전반 교체공사</t>
  </si>
  <si>
    <t>취약계층 전력효율화 저소득층 지원사업</t>
  </si>
  <si>
    <t>경로당 신재생에너지 설치사업</t>
  </si>
  <si>
    <t>신대지구 공원등 LED 교체 사업</t>
  </si>
  <si>
    <t>도시공원 등 LED 교체 사업</t>
  </si>
  <si>
    <t>서면 수변공원 태양광 가로등 정비</t>
  </si>
  <si>
    <t>교통신호등 설치</t>
  </si>
  <si>
    <t>교통신호등 민원처리</t>
  </si>
  <si>
    <t>횡단보도 차량보조등 설치</t>
  </si>
  <si>
    <t>시립박물관 LED 교체 공사</t>
  </si>
  <si>
    <t>도매시장 가로등 고효율 LED 교체</t>
  </si>
  <si>
    <t>2019년 교통안전시설물 유지보수공사(단가계약)</t>
  </si>
  <si>
    <t>횡단보도 잔여시간 표시기 설치공사</t>
  </si>
  <si>
    <t>시내버스 승강장 휴대폰 충전시설 설치공사</t>
  </si>
  <si>
    <t>19년 상반기 관내 읍면지역 보안등 설치공사</t>
  </si>
  <si>
    <t>광영,의암지구 도시개발사업 전기공사</t>
  </si>
  <si>
    <t>목성아파트 주변도로 가로등 설치공사</t>
  </si>
  <si>
    <t>읍면동 보안등 설치공사</t>
  </si>
  <si>
    <t>시가지 노후 분전반 교체공사</t>
  </si>
  <si>
    <t>서천변 보행등 개선공사</t>
  </si>
  <si>
    <t>공원등 설치공사</t>
  </si>
  <si>
    <t>스마트 보안등 양방향 관리시스템 설치사업</t>
  </si>
  <si>
    <t>19년 상반기 관내 동지역 보안등 설치공사</t>
  </si>
  <si>
    <t>커뮤니티센터 가로등 교체공사</t>
  </si>
  <si>
    <t>벌교 수산물유통센터 리모델링 전기공사</t>
  </si>
  <si>
    <t>영산포여중 화장실보수 전기공사</t>
  </si>
  <si>
    <t>경주장 SE장비 유지보수 공사</t>
  </si>
  <si>
    <t>무안군 교통신호등 응급복구 및 긴급수리 공사(단가계약)</t>
  </si>
  <si>
    <t>진상내회마을 하수처리장 증설(전기공사)</t>
  </si>
  <si>
    <t>순천대학교</t>
  </si>
  <si>
    <t>산학협력관 신축(전기)</t>
  </si>
  <si>
    <t>동산초 화장실 보수 전기공사</t>
  </si>
  <si>
    <t>장흥중 화장실 보수 전기공사</t>
  </si>
  <si>
    <t>유치중 화장실 보수 전기공사</t>
  </si>
  <si>
    <t>안양동초 화장실 보수 전기공사</t>
  </si>
  <si>
    <t>고흥군 구 제2청사 시설물 개보수 전기공사</t>
  </si>
  <si>
    <t>주암호 상류 마을하수도 개량 전기공사(2단계)</t>
  </si>
  <si>
    <t>삼호서중 LED전등 교체 전기공사</t>
  </si>
  <si>
    <t>삼향초 특별교실 증축 전기공사</t>
  </si>
  <si>
    <t>매립장주변영향지역 주민지원사업 양곡보관창고 전기공사</t>
  </si>
  <si>
    <t>생활체육공원 테니스장 및 정구장 조명시설 개선공사</t>
  </si>
  <si>
    <t>물무산 행복숲(편백명상원~곧올재) 가로등 설치공사</t>
  </si>
  <si>
    <t>가칭 매성유치원 신축 전기공사</t>
  </si>
  <si>
    <t>광양중진초 본관동 냉·난방기 교체 전기공사</t>
  </si>
  <si>
    <t>가칭 행복초 신축 전기공사</t>
  </si>
  <si>
    <t>LED 가로등 교체공사</t>
  </si>
  <si>
    <t>전라남도교육청 영산포고등학교</t>
  </si>
  <si>
    <t>영산고등학교 LED 전등 교체 공사 입찰 공고</t>
  </si>
  <si>
    <t>전라남도교육청 전라남도곡성교육지원청</t>
  </si>
  <si>
    <t>전라남도 곡성군</t>
  </si>
  <si>
    <t>곡성교육문화회관 냉난방기 교체 전기공사</t>
  </si>
  <si>
    <t>전기공사공제조합</t>
  </si>
  <si>
    <t>전기공사공제조합 나주사옥 신축공사(전기)</t>
  </si>
  <si>
    <t>태인초 본관동 전기시설 보수공사</t>
  </si>
  <si>
    <t>성황초 등 2교(광양중동중) LED전등교체 전기공사</t>
  </si>
  <si>
    <t>목포미항초등학교 전기보수 공사</t>
  </si>
  <si>
    <t>청년문화창작소 및 청년공방 리모델링 전기공사</t>
  </si>
  <si>
    <t>전라남도교육청 전라남도자연탐구수련원</t>
  </si>
  <si>
    <t>백운학생수련장 공공업무시설 과정활동장 보수 및 증축 전기공사</t>
  </si>
  <si>
    <t>화순군 고인돌 오토캠핑장 조성(전기)</t>
  </si>
  <si>
    <t>농업기술센터 청사 옥외 노후케이블 교체 공사</t>
  </si>
  <si>
    <t>가칭 도담유치원 신축 전기공사</t>
  </si>
  <si>
    <t>목포삼학초등학교 외 2교(제일여고,중앙여중) 냉난방 및 전기보수 공사</t>
  </si>
  <si>
    <t>장흥고 기숙사 보수 전기공사</t>
  </si>
  <si>
    <t>전남도립대학산학협력단</t>
  </si>
  <si>
    <t>전남도립대학교 High-Tech 훈련시설 증축 전기 공사</t>
  </si>
  <si>
    <t>웅천부영5차 앞 외 3개소 신호기 설치 및 개선공사</t>
  </si>
  <si>
    <t>순천일반산업단지 완충저류시설 설치 전기공사</t>
  </si>
  <si>
    <t>반남 흥덕 면단위 하수처리장(증설)정비사업 전기공사</t>
  </si>
  <si>
    <t>도나우아파트~국도13호선간 도시계획도로개설 가로등 설치공사</t>
  </si>
  <si>
    <t>취약계층 고효율 LED조명 교체사업</t>
  </si>
  <si>
    <t>2019년도 영암군 교통신호등 유지보수 단가계약</t>
  </si>
  <si>
    <t>전라남도 영암군 대불산단관리사업소</t>
  </si>
  <si>
    <t>2019년 대불산단 교통신호등 유지보수 단가계약</t>
  </si>
  <si>
    <t>장성호 수변 백리길 전기공사</t>
  </si>
  <si>
    <t>19년 상반기 관내 도서지역 보안등 설치공사</t>
  </si>
  <si>
    <t>송광지구(1단계)농어촌 지방상수도 전기공사</t>
  </si>
  <si>
    <t>용강지구~국도2호선(용두길)확포장 전기공사</t>
  </si>
  <si>
    <t>가로등 양방향 디밍 관리시스템 설치사업</t>
  </si>
  <si>
    <t>주민소통공간(북카페,커피숍)조성 전기공사</t>
  </si>
  <si>
    <t>회진면 종합복지회관 태양광 발전사업 설치</t>
  </si>
  <si>
    <t>보행자 안전을 위한 교통신호등(도청,초당대 앞) 설치공사</t>
  </si>
  <si>
    <t>광양중진초 본관동 LED전등교체 전기공사</t>
  </si>
  <si>
    <t>전라남도보성교육청 보성초등학교</t>
  </si>
  <si>
    <t>보성초병설유치원 전기설비 공사</t>
  </si>
  <si>
    <t>수역마을 창조적마을 만들기사업(전기)</t>
  </si>
  <si>
    <t>여수권지사</t>
  </si>
  <si>
    <t>고흥계통 전기방식설비 보강공사</t>
  </si>
  <si>
    <t>주암(취) 1단계 분해점검 및 절연보강</t>
  </si>
  <si>
    <t>담양금성중 다목적강당 증축공사</t>
  </si>
  <si>
    <t>수변전설비교체</t>
  </si>
  <si>
    <t>한국공항공사 무안지사</t>
  </si>
  <si>
    <t>무안공항 LED교체공사</t>
  </si>
  <si>
    <t>주경기장 전자시계 설치공사</t>
  </si>
  <si>
    <t>테니스장,정구장 조명타워 교체공사</t>
  </si>
  <si>
    <t>분뇨처리장 감시제어설비 교체공사</t>
  </si>
  <si>
    <t>주암면 환경 취약지구 개선사업(순천)</t>
  </si>
  <si>
    <t>신대지구 횡단보도 안전조명등 설치및 정비</t>
  </si>
  <si>
    <t>교통약자 보호를 위한 노란신호등 설치</t>
  </si>
  <si>
    <t>시내버스정류장 발광지명표지판 설치</t>
  </si>
  <si>
    <t>읍면동 보안등 설치</t>
  </si>
  <si>
    <t>가로등 누전보수공사</t>
  </si>
  <si>
    <t>조례동 삼성서비스센터~장자보공원간 가로등 설치공사</t>
  </si>
  <si>
    <t>순천만습지 진입로 노후 가로등 교체공사</t>
  </si>
  <si>
    <t>봉화터널 터널등 교체공사</t>
  </si>
  <si>
    <t>3층 이용자 열람실 냉난방기 설치공사</t>
  </si>
  <si>
    <t>순천부읍성 역사문화 관광자원화 사업 전기 공사</t>
  </si>
  <si>
    <t>다목적 복합체육관 건립</t>
  </si>
  <si>
    <t>광양 션샤인 해변공원 조성 경관조명 전기공사</t>
  </si>
  <si>
    <t>노후교통신호등 철주 교체공사</t>
  </si>
  <si>
    <t>다기능 과속 단속카메라 설치공사</t>
  </si>
  <si>
    <t>교통신호등 신설 및 전방 신호등 설치</t>
  </si>
  <si>
    <t>광영동 도로 경관 조명 개선사업</t>
  </si>
  <si>
    <t>광영동 소공원 경관조명 개선사업</t>
  </si>
  <si>
    <t>광영동 범죄예방 조명 설치</t>
  </si>
  <si>
    <t>광영 상징탑공원 정비공사</t>
  </si>
  <si>
    <t>서천무지개분수 관람석 데크 보수공사</t>
  </si>
  <si>
    <t>가로등 양방향 디밍관리시스템 설치사업</t>
  </si>
  <si>
    <t>마동정수장 태양광발전시설 설치공사</t>
  </si>
  <si>
    <t>한국폴리텍V대학 순천캠퍼스</t>
  </si>
  <si>
    <t>학교법인한국폴리텍</t>
  </si>
  <si>
    <t>복합교육동 증축공사(전기)</t>
  </si>
  <si>
    <t>대광1차아파트 보안등주 교체</t>
  </si>
  <si>
    <t>노후 가로등주 교체공사</t>
  </si>
  <si>
    <t>하니움 문화스포츠센터 및 주변 체육시설 LED 교체공사</t>
  </si>
  <si>
    <t>능주관아복원터 내 문화재 야간 조명 설치</t>
  </si>
  <si>
    <t>비빌언덕 자전거주차장 시설개선</t>
  </si>
  <si>
    <t>피뢰접지 보강공사</t>
  </si>
  <si>
    <t>대덕읍 매생이권역 다목적센터 태양광발전시설 설치공사</t>
  </si>
  <si>
    <t>용산시장 시설현대화사업</t>
  </si>
  <si>
    <t>장평시장 시설현대화사업</t>
  </si>
  <si>
    <t>주암지사</t>
  </si>
  <si>
    <t>2019 주암지사 가로등 교체공사</t>
  </si>
  <si>
    <t>팔마야구장 실내연습장 건립 공사(전기)</t>
  </si>
  <si>
    <t>전기,소방시설 보강</t>
  </si>
  <si>
    <t>전기,소방시설 신증설</t>
  </si>
  <si>
    <t>첨단교통시스템 구축제어기 설치</t>
  </si>
  <si>
    <t>시내버스승강장 에어커튼 설치</t>
  </si>
  <si>
    <t>여수광양항 CleanPort 구축사업</t>
  </si>
  <si>
    <t>취약지구 가로등 설치 주민 숙원사업</t>
  </si>
  <si>
    <t>팔마오거리 가로등 설치공사</t>
  </si>
  <si>
    <t>팔마대교외 2개소 노후가로등 교체공사</t>
  </si>
  <si>
    <t>연향동 성당주변 노후 가로등 교체공사</t>
  </si>
  <si>
    <t>친환경 가로보안등 LED교체사업</t>
  </si>
  <si>
    <t>광양청소년문화센터 태양광발전시설 설치공사</t>
  </si>
  <si>
    <t>고효율 LED조명등 교체사업</t>
  </si>
  <si>
    <t>공공기관 신재생에너지 태양광발전시설 접속반 교체</t>
  </si>
  <si>
    <t>구산,사곡배수지 낙뢰서지 보호장치설치</t>
  </si>
  <si>
    <t>클럽하우스 비상발전기 설치공사</t>
  </si>
  <si>
    <t>LED 보안등 조명교체</t>
  </si>
  <si>
    <t>가로등주 BI로고 교체공사</t>
  </si>
  <si>
    <t>실내체육관 전력증설 공사</t>
  </si>
  <si>
    <t>전남서남권지사</t>
  </si>
  <si>
    <t>장흥댐 물문화관 고효율 조명설비 교체</t>
  </si>
  <si>
    <t>장흥 회진지역 연립관사 증축</t>
  </si>
  <si>
    <t>해남교육지원청 연립관사 증축</t>
  </si>
  <si>
    <t>영암읍지역 연립관사 증축</t>
  </si>
  <si>
    <t>신지지역 연립관사 증축</t>
  </si>
  <si>
    <t>지도지역 연립관사 증축</t>
  </si>
  <si>
    <t>계산초 다목적강당 증축</t>
  </si>
  <si>
    <t>해남동초 다목적강당 증축</t>
  </si>
  <si>
    <t>진도초 다목적강당 증축</t>
  </si>
  <si>
    <t>지명고 다목적강당 증축</t>
  </si>
  <si>
    <t>하의중고 다목적강당 증축</t>
  </si>
  <si>
    <t>전남체고 복합훈련장 증축</t>
  </si>
  <si>
    <t>전남체육고 기숙사시설</t>
  </si>
  <si>
    <t>삼호고 특별교실 증개축</t>
  </si>
  <si>
    <t>함평교육지원청 외국어체험센터 증축</t>
  </si>
  <si>
    <t>보성교육지원센터 증축공사</t>
  </si>
  <si>
    <t>부영여고 다목적교실 증축공사</t>
  </si>
  <si>
    <t>조명설비 자동점등시스템 설치공사</t>
  </si>
  <si>
    <t>대룡정수장 정수시설 LED 교체공사</t>
  </si>
  <si>
    <t>행사전력 제공</t>
  </si>
  <si>
    <t>음향신호기 정비및 설치</t>
  </si>
  <si>
    <t>문화재청 국립해양문화재연구소</t>
  </si>
  <si>
    <t>전기수배전반 교체공사</t>
  </si>
  <si>
    <t>주철 가로등주 도색공사</t>
  </si>
  <si>
    <t>광양노인복지관 태양광발전시설 설치공사</t>
  </si>
  <si>
    <t>광양시청사 태양광발전시설 설치공사</t>
  </si>
  <si>
    <t>광양장도전수관 태양광발전시설 설치공사</t>
  </si>
  <si>
    <t>목포대학교 사회과학관 태양광 설치</t>
  </si>
  <si>
    <t>로고젝터(빛 조명장치)설치공사</t>
  </si>
  <si>
    <t>학정천 장미로드 야간경관 조성사업</t>
  </si>
  <si>
    <t>한국항만물류고 실습실 증축공사</t>
  </si>
  <si>
    <t>낙성초 다목적강당 증축공사</t>
  </si>
  <si>
    <t>학생교육문화회관 교육관 증축공사</t>
  </si>
  <si>
    <t>남정정수장 전기실 저압반 및 MCC반 교체공사</t>
  </si>
  <si>
    <t>관람로 야간포토존 및 조형물 설치</t>
  </si>
  <si>
    <t>횡단보도 잔여시간 표시기 교체</t>
  </si>
  <si>
    <t>광양하수처리장 태양광발전시설 설치</t>
  </si>
  <si>
    <t>지역자활센터 환경개선</t>
  </si>
  <si>
    <t>완도보길중 본관동 개축</t>
  </si>
  <si>
    <t>자연탐구수련원 전시관 증축공사</t>
  </si>
  <si>
    <t>봉래초 연립관사 증축공사</t>
  </si>
  <si>
    <t>여수해양과학고 연립관사 증축공사</t>
  </si>
  <si>
    <t>전남미래형학교</t>
  </si>
  <si>
    <t>2019년도 전기분야 정기점검보수공사</t>
  </si>
  <si>
    <t>2019년도 발전설비 전력감시시스템 정기점검보수공사</t>
  </si>
  <si>
    <t>전력설비(ECMS) 원격감시 개선공사(고압인버터 ECMS)</t>
  </si>
  <si>
    <t>여름철 관람객 유치를 위한 경관 사업</t>
  </si>
  <si>
    <t>스마트 횡단보도 설치(음성,바닥)</t>
  </si>
  <si>
    <t>무안공항 진입도로 4차로 확포장공사</t>
  </si>
  <si>
    <t>노후 신호설비 보수</t>
  </si>
  <si>
    <t>광양덕례초 다목적강당 증축공사</t>
  </si>
  <si>
    <t>월등초 다목적강당증축공사</t>
  </si>
  <si>
    <t>겨울철 관람객 유치를 위한 경관 사업</t>
  </si>
  <si>
    <t>시내버스승강장 태양광LED조명등 설치</t>
  </si>
  <si>
    <t>여수지사 방제대응센터 전기공사</t>
  </si>
  <si>
    <t>순천 신대스포츠문화센터 건립 공사(전기)</t>
  </si>
  <si>
    <t>영남대학교</t>
  </si>
  <si>
    <t>경상북도 경산시</t>
  </si>
  <si>
    <t>기계관 로비 교육환경개선 공사 (전기)</t>
  </si>
  <si>
    <t>경상북도</t>
  </si>
  <si>
    <t>경상북도교육청 경안여자고등학교</t>
  </si>
  <si>
    <t>경상북도 안동시</t>
  </si>
  <si>
    <t>경상북도교육청</t>
  </si>
  <si>
    <t>경안여자고등학교 생활관 대수선 전기 공사</t>
  </si>
  <si>
    <t>병입수돗물 생산설비 전기공사</t>
  </si>
  <si>
    <t>경상북도 경주시</t>
  </si>
  <si>
    <t>금관총 보존전시공간 전기공사</t>
  </si>
  <si>
    <t>경상북도 문경시</t>
  </si>
  <si>
    <t>장애인종합복지관 증축 및 기능보강 전기공사(총괄)</t>
  </si>
  <si>
    <t>2019년 신호등 유지보수 단가공사</t>
  </si>
  <si>
    <t>국토교통부 부산지방국토관리청 포항국토관리사무소</t>
    <phoneticPr fontId="4" type="noConversion"/>
  </si>
  <si>
    <t>경상북도 영덕군</t>
  </si>
  <si>
    <t>병곡초등학교 소규모 체육시설 증축 전기공사</t>
  </si>
  <si>
    <t>김천부항댐 관광자원화 전기공사</t>
  </si>
  <si>
    <t>경상북도교육청 경상북도포항교육지원청</t>
  </si>
  <si>
    <t>경상북도 포항시 북구</t>
  </si>
  <si>
    <t>포항원동초등학교 외 1교 교사 대수선 전기공사</t>
  </si>
  <si>
    <t>경상북도 상주시</t>
  </si>
  <si>
    <t>2019년도 북부지역 가로등 보수공사(단가계약)</t>
  </si>
  <si>
    <t>재단법인 원전현장인력양성재단</t>
  </si>
  <si>
    <t>원전현장인력양성원 건립공사(전기분야) 2차</t>
  </si>
  <si>
    <t>외국어교육원 121호 환경개선공사 (전기)</t>
  </si>
  <si>
    <t>경상북도교육청 경산여자고등학교</t>
  </si>
  <si>
    <t>경산여자고등학교 천장개체 전기공사</t>
  </si>
  <si>
    <t>경상북도교육청 안강여자고등학교</t>
  </si>
  <si>
    <t>안강여자고등학교 생활관 대수선 전기공사</t>
  </si>
  <si>
    <t>경상북도 구미시 상하수도사업소</t>
  </si>
  <si>
    <t>경상북도 구미시</t>
  </si>
  <si>
    <t>구미정수장 고도정수처리시설 설치공사(전기-총괄)</t>
  </si>
  <si>
    <t>경상북도 영양군 생태공원사업소</t>
  </si>
  <si>
    <t>경상북도 영양군</t>
  </si>
  <si>
    <t>별생태체험관 조성공사(전기)</t>
  </si>
  <si>
    <t>한국농어촌공사 경북지역본부 영주.봉화지사</t>
  </si>
  <si>
    <t>경상북도 영주시</t>
  </si>
  <si>
    <t>한국농어촌공사</t>
  </si>
  <si>
    <t>워킹실버임기역마을 창조적마을만들기사업 전기공사</t>
  </si>
  <si>
    <t>경상북도 청송군</t>
  </si>
  <si>
    <t>성재리 성재지구 밭기반정비 전기공사</t>
  </si>
  <si>
    <t>고향쉼터 조성사업 전기공사</t>
  </si>
  <si>
    <t>경상북도립김천노인전문요양병원</t>
  </si>
  <si>
    <t>경상북도립김천노인전문요양병원 치매안심병동 리모델링 및 증축공사(전기)-긴급</t>
  </si>
  <si>
    <t>포항대흥초등학교 화장실 개선 전기공사</t>
  </si>
  <si>
    <t>경상북도교육청 경상북도안동교육지원청</t>
  </si>
  <si>
    <t>풍천풍서초등학교 병설유치원설치 전기공사</t>
  </si>
  <si>
    <t>경상북도 울진군 농업기술센터</t>
  </si>
  <si>
    <t>경상북도 울진군</t>
  </si>
  <si>
    <t>농업인 교육장시설 개선공사(전기)</t>
  </si>
  <si>
    <t>공군 제3196부대</t>
  </si>
  <si>
    <t>경상북도 예천군</t>
  </si>
  <si>
    <t>국방부</t>
  </si>
  <si>
    <t>16비 항공등화시설 개선 설계용역</t>
  </si>
  <si>
    <t>경상북도안동교육청 남후초등학교</t>
  </si>
  <si>
    <t>남후초등학교 급식실 환경개선 및 돌봄교실 구축 기타공사</t>
  </si>
  <si>
    <t>경상북도교육청 경상북도경산교육지원청</t>
  </si>
  <si>
    <t>압량중학교 특별교실동 증축 기타 전기공사</t>
  </si>
  <si>
    <t>협동조합 역사문화관 조성(전기)공사</t>
  </si>
  <si>
    <t>경상북도 영천시</t>
  </si>
  <si>
    <t>금호하수처리장 태양광발전시설 설치공사</t>
  </si>
  <si>
    <t>영주시 안정면사무소 신축공사(전기)</t>
  </si>
  <si>
    <t>한국농어촌공사 경북지역본부 경산청도지사</t>
  </si>
  <si>
    <t>화금지구 지표수보강개발사업 전기공사</t>
  </si>
  <si>
    <t>경상북도교육청 경상북도구미교육지원청</t>
  </si>
  <si>
    <t>경북외국어고등학교 기숙사동 내진보강 철거 전기공사</t>
  </si>
  <si>
    <t>외서면 지방상수도 확장 전기 및 계측제어공사(총괄)</t>
  </si>
  <si>
    <t>한국농어촌공사 경북지역본부 고령지사</t>
  </si>
  <si>
    <t>경상북도 고령군</t>
  </si>
  <si>
    <t>한국농어촌공사 경북지역본부</t>
  </si>
  <si>
    <t>답곡지구(재해대비) 수리시설개보수사업 전기공사</t>
  </si>
  <si>
    <t>경상북도 의성군</t>
  </si>
  <si>
    <t>봉양문흥리 사마지구 제2양수장설치전기공사</t>
  </si>
  <si>
    <t>국민체육센터 리모델링 공사(전기)</t>
  </si>
  <si>
    <t>한국농어촌공사 경북지역본부 영천지사</t>
  </si>
  <si>
    <t>유상지구 농업용수 수질개선사업 전기공사</t>
  </si>
  <si>
    <t>한국농어촌공사 경북지역본부 성주지사</t>
  </si>
  <si>
    <t>경상북도 성주군</t>
  </si>
  <si>
    <t>섬안지구 배수개선사업 전기공사</t>
  </si>
  <si>
    <t>경상북도교육청 경북하이텍고등학교</t>
  </si>
  <si>
    <t>다목적강당 보수 및 화장실 개선 전기공사</t>
  </si>
  <si>
    <t>해양수산부 포항지방해양수산청</t>
  </si>
  <si>
    <t>국립등대박물관 확대건립 전기공사</t>
  </si>
  <si>
    <t>재단법인 경북테크노파크</t>
  </si>
  <si>
    <t>재단법인(X)</t>
  </si>
  <si>
    <t>메디컬융합소재실용화센터 건립 전기공사</t>
  </si>
  <si>
    <t>경상북도교육청 경상북도김천교육지원청</t>
  </si>
  <si>
    <t>김천동신초등학교 화장실개선 및 내진보강 전기공사</t>
  </si>
  <si>
    <t>경상북도울릉교육청 저동초등학교</t>
  </si>
  <si>
    <t>경상북도 울릉군</t>
  </si>
  <si>
    <t>저동초 교사동 노후 전기시설 보수공사 소액수의 견적 제출 안내</t>
  </si>
  <si>
    <t>화공관 강의실 및 실험실습실 교육환경개선 공사 (전기)</t>
  </si>
  <si>
    <t>경상북도교육청 경북인터넷고등학교</t>
  </si>
  <si>
    <t>경상북도 봉화군</t>
  </si>
  <si>
    <t>경북인터넷고등학교 생활관대수선 전기공사</t>
  </si>
  <si>
    <t>느린세상영농조합법인 음식체험교육시설 전기공사(보조사업 입찰대행)</t>
  </si>
  <si>
    <t>포항시산림조합</t>
  </si>
  <si>
    <t>SJ포항시산림조합 임산물산지유통센터 건립 전기공사</t>
  </si>
  <si>
    <t>운동장 진입도로 개설공사(대1-22호)(전기)</t>
  </si>
  <si>
    <t>경주개 동경이 견사동 시설개선공사(전기)</t>
  </si>
  <si>
    <t>2019년 신호등(경보등) 유지보수(단가계약)</t>
  </si>
  <si>
    <t>경상북도 포항시</t>
  </si>
  <si>
    <t>경상북도 포항시 남구</t>
  </si>
  <si>
    <t>형산강 수변 친수레저파크 조성 전기공사</t>
  </si>
  <si>
    <t>남은 농어촌마을하수도 정비공사(전기 및 계측제어)</t>
  </si>
  <si>
    <t>영일만3 일반산업단지 가로등 및 신호등 설치공사</t>
  </si>
  <si>
    <t>영양고등학교 풋살장 조성공사</t>
  </si>
  <si>
    <t>경상북도교육청 경상북도포항교육지원청 포항제철초등학교</t>
    <phoneticPr fontId="4" type="noConversion"/>
  </si>
  <si>
    <t>포항제철초등학교 무용실 리모델링 공사(전기)</t>
  </si>
  <si>
    <t>경상북도 구미시</t>
    <phoneticPr fontId="4" type="noConversion"/>
  </si>
  <si>
    <t>구미시 시민운동장 외 1개소 개선 전기공사</t>
  </si>
  <si>
    <t>2019년도 남부지역 가로등 보수공사(단가계약)</t>
  </si>
  <si>
    <t>안동대학교</t>
  </si>
  <si>
    <t>안동대학교 파워플랜트 공동구 노후배선 교체공사</t>
  </si>
  <si>
    <t>학생지원센터 1층 취업처 통합 행정실 조성공사 (전기)</t>
  </si>
  <si>
    <t>선산읍 노인체육시설 건립공사(전기, 총괄)</t>
  </si>
  <si>
    <t>구미시 복합스포츠센터 건립 전기공사</t>
  </si>
  <si>
    <t>천마체육관 교육환경개선 공사 (전기)</t>
  </si>
  <si>
    <t>풍기 제운루 복원 전기공사</t>
  </si>
  <si>
    <t>경상북도교육청 경상북도청도교육지원청</t>
  </si>
  <si>
    <t>경상북도 청도군</t>
  </si>
  <si>
    <t>경상북도교육청 청도도서관 신축 전기공사 공고</t>
  </si>
  <si>
    <t>포항신항 제4부두 개축 전기공사</t>
  </si>
  <si>
    <t>국립청소년산림센터 전기공사</t>
  </si>
  <si>
    <t>안계댐 침투누수량 측정시설 전기공사</t>
  </si>
  <si>
    <t>안동권지사</t>
  </si>
  <si>
    <t>안동댐 탐방객용 화장실 전기공사</t>
  </si>
  <si>
    <t>안동대학교 남자기숙사(솔뫼관) 리모델링 전기공사</t>
  </si>
  <si>
    <t>(김천)학생문화예술센터 건립 전기공사</t>
  </si>
  <si>
    <t>18-공-00비 시설대대 신축  전기공사</t>
  </si>
  <si>
    <t>18년 소음저감사업 전기공사</t>
  </si>
  <si>
    <t>김천혁신신규마을 보안등 설치공사</t>
  </si>
  <si>
    <t>구미시 복합스포츠센터 건립공사(전기)</t>
  </si>
  <si>
    <t>구미 시민운동장 외 1개소 개선공사(전기)</t>
  </si>
  <si>
    <t>전국체전경기장 에너지절약사업 전기공사</t>
  </si>
  <si>
    <t>경상북도의성교육청 의성중학교</t>
  </si>
  <si>
    <t>의성중학교 체육교사실 전기시설 개선 공사</t>
  </si>
  <si>
    <t>경상북도교육청 명인정보고등학교</t>
  </si>
  <si>
    <t>명인정보고 조리실습동 증축 전기공사</t>
  </si>
  <si>
    <t>경상북도 칠곡군</t>
  </si>
  <si>
    <t>칠곡건강가족복지센터 건립 증축공사(전기)</t>
  </si>
  <si>
    <t>서의성농협 저온저장고 신축 전기공사(민간입찰대행)</t>
  </si>
  <si>
    <t>한국농어촌공사 경북지역본부 문경지사</t>
  </si>
  <si>
    <t>경천지구 재해대비 수리시설개보수사업 전기공사</t>
  </si>
  <si>
    <t>경상북도교육청 김천예술고등학교</t>
  </si>
  <si>
    <t>김천예술고등학교급식소 및 생활관 증축 전기공사</t>
  </si>
  <si>
    <t>한국원자력환경공단</t>
  </si>
  <si>
    <t>처분시설 기전분야 경상정비공사(5차)</t>
  </si>
  <si>
    <t>보문단지 진입로(구황교~보문교)신호등 설치공사</t>
  </si>
  <si>
    <t>노후보안등 교체공사(북부지역)</t>
  </si>
  <si>
    <t>(가칭)운남중학교 신축 전기공사</t>
  </si>
  <si>
    <t>울진 염전해변 관광자원화 조성사업(전기)</t>
  </si>
  <si>
    <t>포은(금호여자)고등학교 진입도로 가로등 설치공사</t>
  </si>
  <si>
    <t>진안유 휴양촌 신호등 설치사업</t>
  </si>
  <si>
    <t>경상북도교육청 경상북도문경교육지원청</t>
  </si>
  <si>
    <t>신기초등학교 다목적교실 증축 전기공사</t>
  </si>
  <si>
    <t>포레스트어드벤처 민자기반 조성사업(전기)</t>
  </si>
  <si>
    <t>경상북도 군위군</t>
  </si>
  <si>
    <t>군위군 노인복지관 리모델링 및 시설보강공사(전기)</t>
  </si>
  <si>
    <t>금장사거리~동국대간 도로 개설공사(전기)</t>
  </si>
  <si>
    <t>오미자 테마공원 신호등 설치사업</t>
  </si>
  <si>
    <t>중소유통 공동도매 물류센터 건립 전기공사</t>
  </si>
  <si>
    <t>경상북도 포항시 맑은물사업본부</t>
  </si>
  <si>
    <t>「양덕정수장 개선복구사업」전기공사</t>
  </si>
  <si>
    <t>성주지구 수리시설개보수사업 전기공사</t>
  </si>
  <si>
    <t>2019년도 교통신호기 유지보수 단가계약</t>
  </si>
  <si>
    <t>신호기 정비공사</t>
  </si>
  <si>
    <t>교통신호기 노후철주 교체공사</t>
  </si>
  <si>
    <t>경상북도포항의료원</t>
  </si>
  <si>
    <t>포항노인전문요양병원(치매안심요양병원) 전기공사-긴급</t>
  </si>
  <si>
    <t>다산지구(영농편의) 수리시설개보수사업 전기공사</t>
  </si>
  <si>
    <t>경주시 수산업협동조합</t>
  </si>
  <si>
    <t>수산업협동조합중앙회</t>
  </si>
  <si>
    <t>경주시수협 용황지점 및 회센타 인테리어 전기공사</t>
  </si>
  <si>
    <t>경산생활체육공원 테니스장 LED스포츠조명 교체공사</t>
  </si>
  <si>
    <t>산성 지방상수도 급수구역확장 전기공사</t>
  </si>
  <si>
    <t>군위군 종합운동장 조성사업(전기)시행(총괄)</t>
  </si>
  <si>
    <t>주곡 마을하수처리장 개체공사(전기 및 계측제어)</t>
  </si>
  <si>
    <t>애국동산 정비공사(전기)</t>
  </si>
  <si>
    <t>2019년 교통신호기 노후철주 교체공사</t>
  </si>
  <si>
    <t>농기계임대사업 북부지소 보관창고 설치공사(전기)</t>
  </si>
  <si>
    <t>초음파 유량계 교체 전기공사</t>
  </si>
  <si>
    <t>환동해지역본부 임시청사 보수공사(전기)</t>
  </si>
  <si>
    <t>낙동강 파크골프장(동락지구) 조성 전기공사</t>
  </si>
  <si>
    <t>낙동강 파크골프장(괴평,선산지구)조성 전기공사</t>
  </si>
  <si>
    <t>(가칭)경북소프트웨어고등학교 교사 증축 전기공사</t>
  </si>
  <si>
    <t>국가보훈처 국립영천호국원</t>
  </si>
  <si>
    <t>국가보훈처</t>
  </si>
  <si>
    <t>현충관 리모델링 및 증축공사(전기)</t>
  </si>
  <si>
    <t>경상북도교육청 금오공업고등학교</t>
  </si>
  <si>
    <t>금오공업고등학교 NCS기반 실습실 환경개선 전기공사</t>
  </si>
  <si>
    <t>경상북도교육청 상주공업고등학교</t>
  </si>
  <si>
    <t>상주공고 실습동증축공사(전기)</t>
  </si>
  <si>
    <t>한국농어촌공사 경북지역본부 상주지사</t>
  </si>
  <si>
    <t>북장지구농촌용수개발사업 전기공사</t>
  </si>
  <si>
    <t>강동검문소외 3개소과적차량 단속 정비</t>
  </si>
  <si>
    <t>장수발효체험마을 조성사업(전기)</t>
  </si>
  <si>
    <t>영주호 용마루공원 원격제어시스템 설치공사</t>
  </si>
  <si>
    <t>유소년축구장조명시설 설치공사</t>
  </si>
  <si>
    <t>일주도로(남양도로)재해복구사업</t>
  </si>
  <si>
    <t>현포,태하보건진료소LED조명등교체사업</t>
  </si>
  <si>
    <t>서,북면보건지소LED조명등교체사업</t>
  </si>
  <si>
    <t>주택가 음식물쓰레기 개별계량 종량제 시범사업</t>
  </si>
  <si>
    <t>구미국가산업단지 제4단지 완충저류시설 설치사업 전기공사</t>
  </si>
  <si>
    <t>2019년도 저소득층 LED조명 교체공사</t>
  </si>
  <si>
    <t>2019년도 사회복지시설 LED조명 교체공사</t>
  </si>
  <si>
    <t>전국체전경기장 에너지절약사업</t>
  </si>
  <si>
    <t>공급관리소 통합보안시스템 노드함 개선</t>
  </si>
  <si>
    <t>안동대학교 공학1호관 화장실 리모델링 전기공사</t>
  </si>
  <si>
    <t>문화체육관광부 국립중앙박물관 경주박물관</t>
  </si>
  <si>
    <t>옥외조명 개선공사</t>
  </si>
  <si>
    <t>구미취수장 전기 인입케이블 지중화 선로공사</t>
  </si>
  <si>
    <t>소규모 가압장 원격시스템 구축</t>
  </si>
  <si>
    <t>구미정수장 가압펌프동 전기시설물 개량공사</t>
  </si>
  <si>
    <t>한국공항공사 포항지사</t>
  </si>
  <si>
    <t>울진비행장 LED등 교체공사</t>
  </si>
  <si>
    <t>농림축산식품부 농림축산검역본부</t>
  </si>
  <si>
    <t>청사 LED조명 교체공사</t>
  </si>
  <si>
    <t>우로지 명소화공사</t>
  </si>
  <si>
    <t>국립영천호국원 LED 조명기구 교체공사</t>
  </si>
  <si>
    <t>산림청 국립산림과학원 산림약용자원연구소</t>
  </si>
  <si>
    <t>산림약용자원 원료소재 품지관리 연구동 신축(전기)</t>
  </si>
  <si>
    <t>재활용품 분리배출 시설설치사업</t>
  </si>
  <si>
    <t>주민이용시설 LED조명 교체공사(구미열병합발전소)</t>
  </si>
  <si>
    <t>구미권지사</t>
  </si>
  <si>
    <t>구미권지사 관랑실 노후등기구 교체공사</t>
  </si>
  <si>
    <t>안동대학교 공학1호관 노후변압기 교체 및 용량증설</t>
  </si>
  <si>
    <t>강동터널 등 47개소교량 및 터널 보수</t>
  </si>
  <si>
    <t>관내 터널 조명 방재설비 보수공사</t>
  </si>
  <si>
    <t>울진비행장 계류장조명탑 개선공사</t>
  </si>
  <si>
    <t>19년 전기설비 1차 개선공사</t>
  </si>
  <si>
    <t>19년 전기설비 2차 개선공사</t>
  </si>
  <si>
    <t>재활용 동네마당 설치</t>
  </si>
  <si>
    <t>구미권지사 전위미달구간 보강공사</t>
  </si>
  <si>
    <t>경상북도교육청 경상북도고령교육지원청</t>
  </si>
  <si>
    <t>고령초외 2교 전기시설 개선공사</t>
  </si>
  <si>
    <t>경상북도교육청 경상북도성주교육지원청</t>
  </si>
  <si>
    <t>선남초 다목적강당증축 전기공사</t>
  </si>
  <si>
    <t>대동초 외 LED조명시설</t>
  </si>
  <si>
    <t>시민회관 리허설실 2층 증축공사(전기)</t>
  </si>
  <si>
    <t>경상북도교육청 경상북도울진교육지원청</t>
  </si>
  <si>
    <t>후포초등학교 화장실개선 전기공사</t>
  </si>
  <si>
    <t>울진초등학교 체육관 화장실개선 전기공사</t>
  </si>
  <si>
    <t>포항보호관찰소 보강</t>
  </si>
  <si>
    <t>청소차량주차장가로등설치공사</t>
  </si>
  <si>
    <t>전통시장 화재안전시설개보수사업(새마을중앙시장) 노후전선정비공사</t>
  </si>
  <si>
    <t>후포초등학교 급식시설 현대화사업 전기</t>
  </si>
  <si>
    <t>후포초 외 1교 조명시설개선공사</t>
  </si>
  <si>
    <t>2019년 교통신호등 유지보수(단가)공사</t>
  </si>
  <si>
    <t>경상남도 양산시</t>
  </si>
  <si>
    <t>보안등 신규설치공사(1권역)</t>
  </si>
  <si>
    <t>경상남도 거창군</t>
  </si>
  <si>
    <t>2019년도 교통신호기 및 경보등 유지보수공사(연간단가)</t>
  </si>
  <si>
    <t>경상남도교육청 경상남도김해교육지원청</t>
  </si>
  <si>
    <t>경상남도 김해시</t>
  </si>
  <si>
    <t>경상남도교육청</t>
  </si>
  <si>
    <t>김해삼문고등학교 냉난방기 설치 전기공사</t>
  </si>
  <si>
    <t>경상남도 창원시</t>
  </si>
  <si>
    <t>경상남도 창원시 의창구</t>
  </si>
  <si>
    <t>마산어시장 서부주차장 건립 전기공사</t>
  </si>
  <si>
    <t>경상남도 창원시 마산회원구</t>
  </si>
  <si>
    <t>2019년 마산회원구 2구역 보안등 유지보수공사</t>
  </si>
  <si>
    <t>경상남도 고성군</t>
  </si>
  <si>
    <t>교사삼거리~교동마을간 도로(중로3-1호선)개설 전기공사</t>
  </si>
  <si>
    <t>진주교육대학교</t>
  </si>
  <si>
    <t>제2생활관 리모델링 전기 공사</t>
  </si>
  <si>
    <t>한국농어촌공사 경남지역본부 진주.산청지사</t>
    <phoneticPr fontId="4" type="noConversion"/>
  </si>
  <si>
    <t>강누양수장외 3개소 양배수장 전기보수공사</t>
  </si>
  <si>
    <t>경상남도교육청 경상남도창원교육지원청</t>
  </si>
  <si>
    <t>용호초등학교 화장실 보수 전기공사</t>
  </si>
  <si>
    <t>한국농어촌공사 경남지역본부 함안지사</t>
  </si>
  <si>
    <t>경상남도 함안군</t>
  </si>
  <si>
    <t>함안군 경전선폐선부지 주민상생공간조성사업 전기공사</t>
  </si>
  <si>
    <t>대진초등학교 환경개선 전기공사</t>
  </si>
  <si>
    <t>의창구 남부지역 가로등 시설물 유지보수(연간단가) 공사</t>
  </si>
  <si>
    <t>의창구 북부지역 가로등 시설물 유지보수(연간단가) 공사</t>
  </si>
  <si>
    <t>상봉어린이집 신축공사(전기)</t>
  </si>
  <si>
    <t>경상남도 의령군 농업기술센터</t>
  </si>
  <si>
    <t>경상남도 의령군</t>
  </si>
  <si>
    <t>2018 수직형농장(식물공장)온실 전기공사</t>
  </si>
  <si>
    <t>수정어린이집 신축공사(전기)</t>
  </si>
  <si>
    <t>한국농어촌공사 경남지역본부 창녕지사</t>
  </si>
  <si>
    <t>경상남도 창녕군</t>
  </si>
  <si>
    <t>이방면 농촌중심지활성화사업 전기공사</t>
  </si>
  <si>
    <t>대산면행정복지센터 건립공사(전기)</t>
  </si>
  <si>
    <t>경상남도 사천시</t>
  </si>
  <si>
    <t>항공 상생물류센터 건립 전기공사</t>
  </si>
  <si>
    <t>2019년 마산회원구 교통신호기 등 연간 유지보수공사</t>
  </si>
  <si>
    <t>경상남도통영교육청 통영초등학교</t>
  </si>
  <si>
    <t>통영초등학교 LED조명 교체 공사</t>
  </si>
  <si>
    <t>경상남도 남해군</t>
  </si>
  <si>
    <t>노후 교통신호등 개선공사</t>
  </si>
  <si>
    <t>진주교육대학교 대학본부 리모델링 전기공사(장기계속 2차)</t>
  </si>
  <si>
    <t>창원대학교</t>
  </si>
  <si>
    <t>예술대3호관 및 봉림고시원 화장실 환경개선 전기공사</t>
  </si>
  <si>
    <t>대학본부 증축 및 리모델링 전기공사(3차)</t>
  </si>
  <si>
    <t>고성군 청소년수련관 건립공사(전기)</t>
  </si>
  <si>
    <t>경상남도교육청 경상남도남해교육지원청</t>
  </si>
  <si>
    <t>이동초등학교 본관 화장실보수 및 기타 전기공사</t>
  </si>
  <si>
    <t>교통신호기 유지보수 연간계약(1권역)</t>
  </si>
  <si>
    <t>2019년 1차 보안등설치공사</t>
  </si>
  <si>
    <t>덕유학생교육원 천장교체 전기공사</t>
  </si>
  <si>
    <t>한국농어촌공사 경남지역본부 고성.통영.거제지사</t>
    <phoneticPr fontId="4" type="noConversion"/>
  </si>
  <si>
    <t>서상지구 농촌테마공원 조성사업 전기공사</t>
  </si>
  <si>
    <t>한국농어촌공사 경남지역본부 김해.양산.부산지사</t>
    <phoneticPr fontId="4" type="noConversion"/>
  </si>
  <si>
    <t>진례면 농촌중심지활성화사업 전기공사</t>
  </si>
  <si>
    <t>진영고등학교 수전설비 교체공사</t>
  </si>
  <si>
    <t>볼래로 문화거리(가좌천) 조성사업(전기)</t>
  </si>
  <si>
    <t>2019년 도로조명시설 유지관리 단가계약(서부)</t>
  </si>
  <si>
    <t>구룡마을 하수도설치 전기공사</t>
  </si>
  <si>
    <t>2019년 마산회원구 1구역 보안등 유지보수공사</t>
  </si>
  <si>
    <t>2019년 도로조명시설 유지관리 단가계약(동부)</t>
  </si>
  <si>
    <t>사주천년교 신호등 가로등 설치공사</t>
  </si>
  <si>
    <t>장유초등학교 냉난방기교체 전기공사</t>
  </si>
  <si>
    <t>김해율하고등학교 환경개선 전기공사</t>
  </si>
  <si>
    <t>턴키</t>
  </si>
  <si>
    <t>경상남도교육청 남지고등학교</t>
  </si>
  <si>
    <t>남지고등학교 본관동 교실천장교체 전기공사</t>
  </si>
  <si>
    <t>상북외석 창조적마을 만들기사업 전기공사</t>
  </si>
  <si>
    <t>한국농어촌공사 경남지역본부 창원지사</t>
  </si>
  <si>
    <t>장암배수장외 1개소 전기자재 교체공사</t>
  </si>
  <si>
    <t>경상남도 산청군</t>
  </si>
  <si>
    <t>보안등 양방향 자동점별기 설치공사</t>
  </si>
  <si>
    <t>신등지구 손항취수탑 1, 2호기 권양장치 교체 전기공사</t>
  </si>
  <si>
    <t>밀양소방서 산동119안전센터 신축공사(전기)</t>
  </si>
  <si>
    <t>한얼중 후관동 환경개선 전기공사</t>
  </si>
  <si>
    <t>2019년 진주시 동부지역 교통신호기 유지보수(단가계약)</t>
  </si>
  <si>
    <t>2019년 진주시 서부지역 교통신호기 유지보수(단가계약)</t>
  </si>
  <si>
    <t>김해합성초등학교 수전설비 교체공사</t>
  </si>
  <si>
    <t>경상남도 밀양시</t>
  </si>
  <si>
    <t>부로배수장 전기시설 개선공사</t>
  </si>
  <si>
    <t>김해농수산물종합유통센터태양광발전시설설치공사</t>
  </si>
  <si>
    <t>경남과학기술대학교</t>
  </si>
  <si>
    <t>평생교육원 신축 전기공사</t>
  </si>
  <si>
    <t>2019년 가로보안등 긴급보수공사(단가계약)</t>
  </si>
  <si>
    <t>경상남도 창원시 진해구</t>
  </si>
  <si>
    <t>진해구 태평동 및 충무동 일원 안전시설물 조명설치공사</t>
  </si>
  <si>
    <t>교통신호기 유지보수 연간계약(2권역)</t>
  </si>
  <si>
    <t>경상남도 거창군 농업기술센터</t>
  </si>
  <si>
    <t>월천권역 종합정비사업 소득사업 전기공사</t>
  </si>
  <si>
    <t>경상남도교육청 경남자영고등학교</t>
  </si>
  <si>
    <t>경남자영고등학교 실습실 증개축 및 환경개선 전기공사</t>
  </si>
  <si>
    <t>물금철도 지하차도 펌프장 개선공사</t>
  </si>
  <si>
    <t>한국전기연구원</t>
  </si>
  <si>
    <t>경상남도 창원시 성산구</t>
  </si>
  <si>
    <t>한국전기연구원 태양광발전설비 설치공사</t>
  </si>
  <si>
    <t>경상남도교육청 효암고등학교</t>
  </si>
  <si>
    <t>효암고 교실 천장교체 전기공사</t>
  </si>
  <si>
    <t>경상남도교육청 창원봉림고등학교</t>
  </si>
  <si>
    <t>창원봉림고등학교 LED전등교체 및 천장형냉난방기교체 전기공사</t>
  </si>
  <si>
    <t>김해고등학교 냉난방기 설치 전기공사</t>
  </si>
  <si>
    <t>2019년 진해구 교통신호기 및 횡단보도 조명등 연간유지보수공사</t>
  </si>
  <si>
    <t>경상남도 함양군</t>
  </si>
  <si>
    <t>함양 볼링장 건립사업 전기공사</t>
  </si>
  <si>
    <t>완월지구 새뜰마을사업 공동홈 공사(전기)</t>
  </si>
  <si>
    <t>경상남도교육청 경상남도양산교육지원청</t>
  </si>
  <si>
    <t>웅상중 교육환경 조도개선 전기공사</t>
  </si>
  <si>
    <t>의령군 가로등(보안등) 유지보수공사(단가계약)</t>
  </si>
  <si>
    <t>진주교육대학교 부설초등학교</t>
  </si>
  <si>
    <t>진주교대 부설초 다목적교실 증축 전기공사</t>
  </si>
  <si>
    <t>경상남도교육청 김해중앙여자고등학교</t>
  </si>
  <si>
    <t>김해중앙여고 본관 화장실 개선공사 전기 공사</t>
  </si>
  <si>
    <t>2019년 1월 보안등 설치공사</t>
  </si>
  <si>
    <t>덕유학생교육원 천장교체 전기공사 수의계약 안내 공고</t>
  </si>
  <si>
    <t>경남교육연수원 환경개선 전기공사</t>
  </si>
  <si>
    <t>경상대학교병원</t>
  </si>
  <si>
    <t>공간조정 공사(전기)</t>
  </si>
  <si>
    <t>위천면 농촌중심지활성화사업 전기공사</t>
  </si>
  <si>
    <t>경남학생안전체험교육원 주차장시설 및 소규모공원조성 전기공사</t>
  </si>
  <si>
    <t>사봉지구 월정간이양수장 설치 전기공사</t>
  </si>
  <si>
    <t>이북초등학교 다목적강당 신축 전기공사</t>
  </si>
  <si>
    <t>증산배수장 진공차단기 교체 및 전기설비 보수공사</t>
  </si>
  <si>
    <t>대가저수지 생태탐방로 조성사업 경관조명 설치공사</t>
  </si>
  <si>
    <t>경상남도교육청 경상남도의령교육지원청</t>
  </si>
  <si>
    <t>화정초등학교 소규모강당 증축 전기공사</t>
  </si>
  <si>
    <t>광려천서로(장미아파트~중리교) 노후가로등 교체공사</t>
  </si>
  <si>
    <t>사곡지구 배수장 설치사업 전기공사</t>
  </si>
  <si>
    <t>거창 하천환경 교육센터 조성 전기공사</t>
  </si>
  <si>
    <t>지혜의바다 시설환경개선 전기공사 수의계약</t>
  </si>
  <si>
    <t>원동간이양수장 펌프 교체 공사 전기공사</t>
  </si>
  <si>
    <t>경상남도 거제시</t>
  </si>
  <si>
    <t>함목교차로 외 1개소 교통신호기 설치공사</t>
  </si>
  <si>
    <t>오동지구 배수장 설치사업 전기공사</t>
  </si>
  <si>
    <t>2019년 1차 농어촌보안등 설치공사</t>
  </si>
  <si>
    <t>소액수의 견적서제출 안내 공고 - 수산물 산지가공시설 전기공사</t>
  </si>
  <si>
    <t>해양수산부 마산지방해양수산청</t>
  </si>
  <si>
    <t>경상남도 창원시 마산합포구</t>
  </si>
  <si>
    <t>마산항 제4부두 운영건물 신축공사(전기)</t>
  </si>
  <si>
    <t>경상남도교육청 경상남도함양교육지원청</t>
  </si>
  <si>
    <t>지곡초등학교 학습장 증축 전기공사</t>
  </si>
  <si>
    <t>장유배수장 및 배수문 전기공사</t>
  </si>
  <si>
    <t>경상남도교육연수원 급식소 천장교체 전기공사 수의계약 안내 공고</t>
  </si>
  <si>
    <t>팔포음식특화지구 빛의 거리 조성공사</t>
  </si>
  <si>
    <t>경상남도교육청 해성고등학교</t>
  </si>
  <si>
    <t>해성고등학교 기숙사 및 급식실 증축공사(전기공사)</t>
  </si>
  <si>
    <t>계도마을 어촌 6차산업화 수산물가공시설 신축 전기공사</t>
  </si>
  <si>
    <t>용덕초등학교 소규모강당 증축 전기공사</t>
  </si>
  <si>
    <t>본청 조직개편에 따른 사무실 재배치 전기공사</t>
  </si>
  <si>
    <t>경상남도교육청 삼천포여자고등학교</t>
  </si>
  <si>
    <t>삼천포여자고등학교 체육관 및 급식소 증축공사(전기)</t>
  </si>
  <si>
    <t>경상남도교육청 경상남도거제교육지원청</t>
  </si>
  <si>
    <t>오량초 다목적학습장신축 전기공사</t>
  </si>
  <si>
    <t>명석지구 원계배수장 설치사업 전기공사</t>
  </si>
  <si>
    <t>(주)우주엔비텍</t>
  </si>
  <si>
    <t>이중흡착필터 전기판넬 및 전기공사</t>
  </si>
  <si>
    <t>가조 수월리(소로2-197호선외2) 도시계획도로 가로등 설치공사</t>
  </si>
  <si>
    <t>원이대로(상남도서관~시정연구원) 보행등 설치공사</t>
  </si>
  <si>
    <t>장복산공원 주차공간 설치 전기공사</t>
  </si>
  <si>
    <t>교동정수장 수전설비 교체공사</t>
  </si>
  <si>
    <t>덕계지구 하천재해예방사업 전기공사</t>
  </si>
  <si>
    <t>한국농어촌공사 경남지역본부 사천지사</t>
  </si>
  <si>
    <t>금성양수장 전기설비 보수공사</t>
  </si>
  <si>
    <t>경상남도 진주소방서</t>
  </si>
  <si>
    <t>진주소방서 금산119안전센터 신축 공사(전기)</t>
  </si>
  <si>
    <t>사옥 차고동 증축공사(전기/소방)</t>
  </si>
  <si>
    <t>통영기지 부취하역실 증설관련 전기, 계장 공사</t>
  </si>
  <si>
    <t>경상남도 양산소방서</t>
  </si>
  <si>
    <t>상북119안전센터 신축(전기)</t>
  </si>
  <si>
    <t>2019년 LED 조명교체공사</t>
  </si>
  <si>
    <t>재단법인경남문화예술진흥원</t>
  </si>
  <si>
    <t>경상남도 합천군</t>
  </si>
  <si>
    <t>경남콘텐츠기업육성센터 전기공사</t>
  </si>
  <si>
    <t>마사터널아지트 복합문화공간 조성사업(전기)</t>
  </si>
  <si>
    <t>경상대학교</t>
  </si>
  <si>
    <t>에너지저장장치 설치</t>
  </si>
  <si>
    <t>경남과학교육원 냉난방기 교체 전기공사</t>
  </si>
  <si>
    <t>김해도서관 냉난방기 교체 전기공사</t>
  </si>
  <si>
    <t>경남교육연구정보원 냉난방기 교체 전기공사</t>
  </si>
  <si>
    <t>과학기술정보통신부 우정사업본부 우정사업조달센터</t>
    <phoneticPr fontId="4" type="noConversion"/>
  </si>
  <si>
    <t>김해진영우체국 건립 전기공사</t>
  </si>
  <si>
    <t>관절센터 편의시설 확충 공사(전기)</t>
  </si>
  <si>
    <t>다목적 체육관 및 체력단련실 조성(전기)</t>
  </si>
  <si>
    <t>케이블카공원 경관조명 설치공사</t>
  </si>
  <si>
    <t>송포농공단지 외 3개소 노후 기반시설 정비</t>
  </si>
  <si>
    <t>양산소방서 중앙119안전센터 교통신호제어기 설치</t>
  </si>
  <si>
    <t>경상남도 경상남도기록원</t>
  </si>
  <si>
    <t>경상남도기록원 별관 리모델링 전기설비 공사</t>
  </si>
  <si>
    <t>2016년 하수도정비 중점관리지역 침수예방사업 전기 및 계측공사</t>
  </si>
  <si>
    <t>봉천 둑방길 LED등설치</t>
  </si>
  <si>
    <t>산촌유학교육원 환경개선 전기공사</t>
  </si>
  <si>
    <t>경남예술교육원 다목적실 및 악기도서관 리모델링 전기공사</t>
  </si>
  <si>
    <t>삼천포대교 항해등 유지보수</t>
  </si>
  <si>
    <t>공원 내 노후전기시설 보수사업</t>
  </si>
  <si>
    <t>해양수산부 국립수산과학원 남동해수산연구소</t>
    <phoneticPr fontId="4" type="noConversion"/>
  </si>
  <si>
    <t>위생실험실 리모델링 공사</t>
  </si>
  <si>
    <t>밀양권지사</t>
  </si>
  <si>
    <t>밀양댐 피뢰설비 개선공사</t>
  </si>
  <si>
    <t>경상남도</t>
    <phoneticPr fontId="15" type="noConversion"/>
  </si>
  <si>
    <t>합천지사</t>
  </si>
  <si>
    <t>합천수력 제1,2호 주변압기 내부점검</t>
  </si>
  <si>
    <t>검차장 전기선로 공사</t>
  </si>
  <si>
    <t>김해사업소 전기분야 정기점검보수공사</t>
  </si>
  <si>
    <t>김해 지혜의바다 리모델링 전기공사</t>
  </si>
  <si>
    <t>내과 외래동 증축공사(전기)</t>
  </si>
  <si>
    <t>권역외상센터 증축공사(전기)</t>
  </si>
  <si>
    <t>정동면 행정복지센터 건립공사</t>
  </si>
  <si>
    <t>합천댐 주변지역 태양광 발전설비 설치 공사</t>
  </si>
  <si>
    <t>진영 폐선철로 도시숲 조성사업(전기)</t>
  </si>
  <si>
    <t>공과대학실험동 등 3개동 개별 냉난방기스템 설치 전기공사</t>
  </si>
  <si>
    <t>승강기 시험타워 신축공사</t>
  </si>
  <si>
    <t>죽방렴, 섬주변 야간경관사업</t>
  </si>
  <si>
    <t>적외선 감지기 교체</t>
  </si>
  <si>
    <t>2019년 전기분야 정기점검보수공사</t>
  </si>
  <si>
    <t>피뢰설비 보강공사</t>
  </si>
  <si>
    <t>본관동 UPS 250KVA 교체(전기)</t>
  </si>
  <si>
    <t>덕계2초 교사신축 전기공사</t>
  </si>
  <si>
    <t>웅천중 교사신축 전기공사</t>
  </si>
  <si>
    <t>진영2초중통합 교사신축 전기공사</t>
  </si>
  <si>
    <t>죽죽지구 농업용수용 수배전반 개대체</t>
  </si>
  <si>
    <t>철골주차장 접지설비 보완에 따른 전기공사</t>
  </si>
  <si>
    <t>남해보물섬고 교사신축전기공사</t>
  </si>
  <si>
    <t>제주도 제주시 용담1동</t>
  </si>
  <si>
    <t>제주특별자치도 제주시</t>
  </si>
  <si>
    <t>제주특별자치도</t>
  </si>
  <si>
    <t>LED보안등 교체공사</t>
  </si>
  <si>
    <t>제주특별자치도교육청</t>
  </si>
  <si>
    <t>제주교육과학연구원 내부수리 전기공사</t>
  </si>
  <si>
    <t>제주대학교병원</t>
  </si>
  <si>
    <t>종합검진센터 확장 및 리모델링 전기공사</t>
  </si>
  <si>
    <t>제주특별자치도교육청 제주시교육지원청</t>
  </si>
  <si>
    <t>제주서중 교육정보실 수리 전기설비공사</t>
  </si>
  <si>
    <t>횡단보도 안전조명등 조도개선사업(도심지역)</t>
  </si>
  <si>
    <t>제주아트센터 기능보강사업 무대조명 개선공사</t>
  </si>
  <si>
    <t>횡단보도 안전조명등 조도개선사업(동부지역)</t>
  </si>
  <si>
    <t>횡단보도 안전조명등 조도개선사업(서부지역)</t>
  </si>
  <si>
    <t>한국공항공사 제주지역본부</t>
  </si>
  <si>
    <t>제주공항 토목장비고 이전신축 전기공사</t>
  </si>
  <si>
    <t>한국공항공사 제주지역본부 직원사택 신축 전기 및 기타공사</t>
  </si>
  <si>
    <t>애월고 기숙사 내외부수리 및 노후조명교체 전기공사</t>
  </si>
  <si>
    <t>동부지역 가로(보안)등 유지관리 공량단가공사</t>
  </si>
  <si>
    <t>동부지역(삼양동) 생활문화센터 건립 전기공사</t>
  </si>
  <si>
    <t>제주특별자치도교육청 서귀포시교육지원청</t>
  </si>
  <si>
    <t>남원초 교실 증축 전기공사</t>
  </si>
  <si>
    <t>서부지역 가로(보안)등 유지관리 공량단가공사</t>
  </si>
  <si>
    <t>애월초 본관동 화장실 철거 및 증축 전기설비공사</t>
  </si>
  <si>
    <t>동문공설시장 복층화 주차장 건축공사(전기)</t>
  </si>
  <si>
    <t>인재개발원 청사보안등 및 분전반 교체공사</t>
  </si>
  <si>
    <t>제주학생문화원 내외부 수리 전기공사</t>
  </si>
  <si>
    <t>제주국제교육정보원 승강기시설 증축 전기공사</t>
  </si>
  <si>
    <t>애월고 기숙사 내외부수리 및 건물방수 전기공사</t>
  </si>
  <si>
    <t>제주교육과학연구원 화장실 및 내부수리 전기공사</t>
  </si>
  <si>
    <t>제주국제자유도시개발센터</t>
  </si>
  <si>
    <t>특별법인</t>
  </si>
  <si>
    <t>NLCS Jeju 주니어스쿨 증축 전기공사</t>
  </si>
  <si>
    <t>김녕항 아름다운 어항조성사업 전기공사</t>
  </si>
  <si>
    <t>제주대학교</t>
  </si>
  <si>
    <t>학생회관 학생자치기구등 석면천정 교체 및 냉난방기 설치 전기공사</t>
  </si>
  <si>
    <t>기상청 국립기상과학원</t>
  </si>
  <si>
    <t>기상관측장비 연구 및 실험시설 신축공사(전기/2차년도)</t>
  </si>
  <si>
    <t>청사 LED 현수막 설치공사</t>
  </si>
  <si>
    <t>금능해수욕장 종합상황실 증축공사(전기)</t>
  </si>
  <si>
    <t>제주특별자치도 제주시 구좌읍</t>
  </si>
  <si>
    <t>동복리 가로등 시설공사</t>
  </si>
  <si>
    <t>서귀포시교육지원청 석면교체 전기공사</t>
  </si>
  <si>
    <t>사계초 교실 및 다목적강당 증축 전기공사</t>
  </si>
  <si>
    <t>서광초 급식실과 다목적강당 증축 전기공사</t>
  </si>
  <si>
    <t>성읍초 다목적강당 증축 전기공사</t>
  </si>
  <si>
    <t>신례초 급식실 및 다목적강당 증축 전기공사</t>
  </si>
  <si>
    <t>안덕초 교실, 화장실 증축 및 수리 전기공사</t>
  </si>
  <si>
    <t>풍천초 급식소와 다목적강당 증축 전기공사</t>
  </si>
  <si>
    <t>표선중 본관동 개축 전기공사</t>
  </si>
  <si>
    <t>동문재래시장 노후 전기설비 교체</t>
  </si>
  <si>
    <t>동문재래시장 노후 전기설비 교체(추가)</t>
  </si>
  <si>
    <t>세화오일시장 노후 전기 교체</t>
  </si>
  <si>
    <t>제주시 민속오일시장 노후전기설비 정비</t>
  </si>
  <si>
    <t>칠성로상점가 아케이드 전기공사</t>
  </si>
  <si>
    <t>제주시경관조명양방향원격제어스시템구축공사</t>
  </si>
  <si>
    <t>제주특별자치도 서귀포소방서</t>
  </si>
  <si>
    <t>서귀포소방서 동홍119센터 이전 신축 전기공사</t>
  </si>
  <si>
    <t>서귀포소방서 동홍119센터 이전 신축 통신공사</t>
  </si>
  <si>
    <t>창업 및 성장지원 인프라 조성사업(전기)</t>
  </si>
  <si>
    <t>제주대학교 사범대학 부설고등학교</t>
  </si>
  <si>
    <t>제주대학교사범대학부설고등학교 시청각교육실 신축 전기공사</t>
  </si>
  <si>
    <t>민군복합형 관광미항 진입도로 가로등 설치공사</t>
  </si>
  <si>
    <t>제주하수처리장 전력용량 증설공사</t>
  </si>
  <si>
    <t>JDC 소셜벤쳐 혁신성장 지원공간(낭그늘) 전기공사</t>
  </si>
  <si>
    <t>토평공단로 가로등 설치공사</t>
  </si>
  <si>
    <t>표선민속관광지 공중화장실 신축공사(전기공사)</t>
  </si>
  <si>
    <t>중문고 다목적강당 수리 및 본관동, 다목적강당, 급식소 지붕보수 전기공사</t>
  </si>
  <si>
    <t>제주특별자치도 제주소방서</t>
  </si>
  <si>
    <t>제주소방서 아라119센터 신축 전기공사 입찰</t>
  </si>
  <si>
    <t>제주도 제주시 화북동</t>
  </si>
  <si>
    <t>2019년 상반기 화북동 관내 LED보안등 교체공사</t>
  </si>
  <si>
    <t>용담1동 관내 LED태양광 센서등 설치공사</t>
  </si>
  <si>
    <t>제주특별자치도교육청 서귀포시교육청 위미중학교</t>
    <phoneticPr fontId="4" type="noConversion"/>
  </si>
  <si>
    <t>위미중학교 도서관 환경개선 전기공사</t>
  </si>
  <si>
    <t>한국농어촌공사 제주지역본부</t>
  </si>
  <si>
    <t>어멍아방권역 종합정비사업 바람코지머뭄센터 전기공사</t>
  </si>
  <si>
    <t>공사관리 관정 4개소 계약전력 증설 공사</t>
  </si>
  <si>
    <t>모슬포남항 전기시설 정비공사</t>
  </si>
  <si>
    <t>중문고 다목적강당 수리 및 교사 지붕 보수 전기공사 수의계약 견적제출 안내 공고</t>
  </si>
  <si>
    <t>제주서초 교실수리 및 천장마감재교체 전기설비공사</t>
  </si>
  <si>
    <t>횡단보도 조명 및 보행등 설치공사</t>
  </si>
  <si>
    <t>제주도 축산진흥원</t>
  </si>
  <si>
    <t>제주마 종부소 전기,소방,통신 공사</t>
  </si>
  <si>
    <t>제주특별자치도 인재개발원</t>
  </si>
  <si>
    <t>청사 보안등 및 분전반 교체공사</t>
  </si>
  <si>
    <t>제주시민속오일시장 태양광발전시설 보급사업</t>
  </si>
  <si>
    <t>사회복지시설 LED조명 시설사업</t>
  </si>
  <si>
    <t>저소득가구 LED조명 시설사업</t>
  </si>
  <si>
    <t>해안도로(용두암~도두동)야간경관조명시설보강공사</t>
  </si>
  <si>
    <t>광장내 야간경관조명시설 보강</t>
  </si>
  <si>
    <t>해양수산부 부산지방해양수산청 제주해양수산관리단</t>
    <phoneticPr fontId="4" type="noConversion"/>
  </si>
  <si>
    <t>우도등대 직원숙소 정비공사(전기)</t>
  </si>
  <si>
    <t>제주외고 화장실수리 전기공사</t>
  </si>
  <si>
    <t>공항출구 접속도로 개설에 따른 전기공사</t>
  </si>
  <si>
    <t>제주특별자치도교육청 제주미래교육연구원</t>
  </si>
  <si>
    <t>2019 과학탐구체험관 휴게공간 조성</t>
  </si>
  <si>
    <t>제주표지소보안등 개량공사</t>
  </si>
  <si>
    <t>하귀우체국 건립 전기공사</t>
  </si>
  <si>
    <t>표선초 유치원 증축 전기공사</t>
  </si>
  <si>
    <t>산지등대 무인화 정비공사(전기)</t>
  </si>
  <si>
    <t>표선고 다목적학습관 증축 전기공사</t>
  </si>
  <si>
    <t>대정고 다목적학습관 및 급식실 증축 전기공사</t>
  </si>
  <si>
    <t>대정여고 도서관 및 정보교육실 재배치 전기공사</t>
  </si>
  <si>
    <t>서귀포여고 장애인편의시설(E/V)시설 전기공사</t>
  </si>
  <si>
    <t>서귀포온성학교 다목적강당 수리 및 본관동 지붕보수 전기공사</t>
  </si>
  <si>
    <t>서귀포학생문화원 석면철거 전기공사</t>
  </si>
  <si>
    <t>서귀포학생문화원 본관동 대수선 전기공사</t>
  </si>
  <si>
    <t>세화고 다목적학습관 증축 전기공사</t>
  </si>
  <si>
    <t>항공등화 보수공사</t>
  </si>
  <si>
    <t>시흥초 급식실 및 다목적강당 증축 전기공사</t>
  </si>
  <si>
    <t>토산초 전기용량증설공사</t>
  </si>
  <si>
    <t>2019 새별오름 전기시설공사</t>
  </si>
  <si>
    <t>중문고 화장실 대수선 전기공사</t>
  </si>
  <si>
    <t>애월고 가마실 증축 전기공사</t>
  </si>
  <si>
    <t>제주영지학교 화장실 대수선 전기공사</t>
  </si>
  <si>
    <t>효돈초 유치원 증축 및  화장실개선  전기공사</t>
  </si>
  <si>
    <t>흥산초 화장실 수리 전기공사</t>
  </si>
  <si>
    <t>대정중 화정실 수리 전기공사</t>
  </si>
  <si>
    <t>서귀중앙여중 교실증축 및 석면교체 전기공사</t>
  </si>
  <si>
    <t>서귀중앙여중 냉난방기 및 조명교체공사</t>
  </si>
  <si>
    <t>서귀포대신중 교실 대수선 전기공사</t>
  </si>
  <si>
    <t>서귀포여중 LED조명교체공사</t>
  </si>
  <si>
    <t>안덕중 방송실, 다목적강당 대수선 전기공사</t>
  </si>
  <si>
    <t>위미중 피뢰기타공사</t>
  </si>
  <si>
    <t>대정서초 급식소 및 다목적강당 증축 전기공사</t>
  </si>
  <si>
    <t>도순초 LED 교체공사</t>
  </si>
  <si>
    <t>법환초 다목적강당 증축 전기공사</t>
  </si>
  <si>
    <t>법환초 교실 증축 전기공사</t>
  </si>
  <si>
    <t>토평초 화장실 대수선과 지붕 방수 전기공사</t>
  </si>
  <si>
    <t>하원초 다목적강당 증축 전기공사</t>
  </si>
  <si>
    <t>한마음초 냉난방교체 및 전기용량증설공사</t>
  </si>
  <si>
    <t>보목초 LED교체공사</t>
  </si>
  <si>
    <t>사계초 유치원 화장실 증축 전기공사</t>
  </si>
  <si>
    <t>서광초 화장실 수리 전기공사</t>
  </si>
  <si>
    <t>서귀북초 석면 교체  전기공사</t>
  </si>
  <si>
    <t>서귀포초 LED교체공사</t>
  </si>
  <si>
    <t>성산초 특고압수전반교체</t>
  </si>
  <si>
    <t>성읍초 LED교체공사</t>
  </si>
  <si>
    <t>신례초 교실바닥교체 및 창호교체 전기공사</t>
  </si>
  <si>
    <t>위미초 피뢰기타개선공사</t>
  </si>
  <si>
    <t>의귀초 LED교체공사</t>
  </si>
  <si>
    <t>민군복합형 관광미항 진입도로 신호등 설치공사</t>
  </si>
  <si>
    <t>제주고 폐과건축물 철거 전기공사</t>
  </si>
  <si>
    <t>제주고 양지관 증축 및 내외부수리 전기공사</t>
  </si>
  <si>
    <t>한림고 다목적학습관 증축 전기공사</t>
  </si>
  <si>
    <t>서귀산과고 교실증축 및 교실바닥수리 전기공사</t>
  </si>
  <si>
    <t>제주교육과학연구원 강당수리 전기공사</t>
  </si>
  <si>
    <t>대정고 석면철거 전기공사</t>
  </si>
  <si>
    <t>제주고 석면철거 전기공사</t>
  </si>
  <si>
    <t>표선초 다목적강당 수리 전기공사</t>
  </si>
  <si>
    <t>표선고 교실대수선 및 건물도색, 강당 수리 전기공사</t>
  </si>
  <si>
    <t>산림청 서부지방산림청</t>
  </si>
  <si>
    <t>제주 국립산림생태관리센터 신축 공사(전기)</t>
  </si>
  <si>
    <t>도순초 유치원 증축 전기공사</t>
  </si>
  <si>
    <t>서귀서초 유치원 증축 전기공사</t>
  </si>
  <si>
    <t>중문초 교실 증축 전기공사</t>
  </si>
  <si>
    <t>서귀포여중 급식실 증축 전기공사</t>
  </si>
  <si>
    <t>서귀산과고 석면철거 전기공사</t>
  </si>
  <si>
    <t>가마초 급식실 및 다목적강당 증축 전기공사</t>
  </si>
  <si>
    <t>도순초 다목적강당 증축 전기공사</t>
  </si>
  <si>
    <t>태흥초 다목적강당 증축 전기공사</t>
  </si>
  <si>
    <t>성산고 다목적강당 전기공사</t>
  </si>
  <si>
    <t>이동지역 포장보수에 따른 항공등화 설치공사</t>
  </si>
  <si>
    <t>하례초 급식실과 다목적강당 증축 전기공사</t>
  </si>
  <si>
    <t>효돈중 다목적강당 수리 전기공사</t>
  </si>
  <si>
    <t>제주과학고 교실수리 전기공사</t>
  </si>
  <si>
    <t>동홍초 화장실 대수선 전기공사</t>
  </si>
  <si>
    <t>남원중 화장실 대수선 전기공사</t>
  </si>
  <si>
    <t>무릉초중 급식실수리 전기공사</t>
  </si>
  <si>
    <t>서귀포중 석면 교체 및 건물방수 전기공사</t>
  </si>
  <si>
    <t>서귀포중 복합체육관 증축 전기공사</t>
  </si>
  <si>
    <t>동남초 화장실 개선 전기공사</t>
  </si>
  <si>
    <t>서귀북초 화장실 대수선 전기공사</t>
  </si>
  <si>
    <t>서울주택도시공사</t>
    <phoneticPr fontId="4" type="noConversion"/>
  </si>
  <si>
    <t>남부권역 임대아파트 전기시설물보수공사</t>
  </si>
  <si>
    <t>서부권역 임대아파트 전기시설물보수공사</t>
  </si>
  <si>
    <t>동북권역 임대아파트 전기시설물보수공사</t>
  </si>
  <si>
    <t>은평센터 신축 전기공사</t>
  </si>
  <si>
    <t>공덕동 행복주택 및 지역편의시설 전기공사</t>
  </si>
  <si>
    <t>신내9단지 전기배선로 및 차단기 교 체공사</t>
  </si>
  <si>
    <t>남산타운 주차차단기 설치공사</t>
  </si>
  <si>
    <t>임대아파트 전기계량기 교체공사</t>
  </si>
  <si>
    <t>임대아파트 CCTV 교체공사</t>
  </si>
  <si>
    <t>대치1단지 기계실 난방,온수 MCCB판넬 교체공사</t>
  </si>
  <si>
    <t>고덕강일 공공주택지구 공원 전기공사</t>
  </si>
  <si>
    <t>수서6단지 피뢰침 접지 보강 공사</t>
  </si>
  <si>
    <t>강빛초,중학교 통합교사 신축 전기공사</t>
  </si>
  <si>
    <t>세곡2 도시형생활주택 건설사업 전기공사</t>
  </si>
  <si>
    <t>세곡지구 6단지 아파트 전기공사</t>
  </si>
  <si>
    <t>임대아파트 옥상비상문 자동개폐기 설치공사</t>
  </si>
  <si>
    <t>세곡2지구 도시형생활주택 전기공사</t>
  </si>
  <si>
    <t>공덕동 행복주택 전기공사</t>
  </si>
  <si>
    <t>2월</t>
    <phoneticPr fontId="4" type="noConversion"/>
  </si>
  <si>
    <t>3월</t>
    <phoneticPr fontId="4" type="noConversion"/>
  </si>
  <si>
    <t>4월</t>
    <phoneticPr fontId="4" type="noConversion"/>
  </si>
  <si>
    <t>5월</t>
    <phoneticPr fontId="4" type="noConversion"/>
  </si>
  <si>
    <t>6월</t>
    <phoneticPr fontId="4" type="noConversion"/>
  </si>
  <si>
    <t>7월</t>
    <phoneticPr fontId="4" type="noConversion"/>
  </si>
  <si>
    <t>10월</t>
    <phoneticPr fontId="4" type="noConversion"/>
  </si>
  <si>
    <t>11월</t>
    <phoneticPr fontId="4" type="noConversion"/>
  </si>
  <si>
    <t>12월</t>
    <phoneticPr fontId="4" type="noConversion"/>
  </si>
  <si>
    <t>오산세교2 서부우회도로(가장~두곡간) 전기공사</t>
  </si>
  <si>
    <t>고덕국제화계획지구 2단계 도시기반 전기공사</t>
  </si>
  <si>
    <t>아산탕정 3단계(4공구) 공원등 전기공사</t>
  </si>
  <si>
    <t>서울양원 S1 아파트 전기공사</t>
  </si>
  <si>
    <t>고양지축 A-4 아파트 전기공사</t>
  </si>
  <si>
    <t>고양지축 S-1 아파트 전기공사</t>
  </si>
  <si>
    <t>김포한강 Aa-12 아파트 전기공사</t>
  </si>
  <si>
    <t>화성동탄2 A-85 아파트 전기공사</t>
  </si>
  <si>
    <t>성남고등 S-3 아파트 전기공사</t>
  </si>
  <si>
    <t>충주호암 A1 아파트 전기공사</t>
  </si>
  <si>
    <t>하남감일 공공주택지구 공원등 전기공사</t>
  </si>
  <si>
    <t>둔곡 도시기반 전기공사</t>
  </si>
  <si>
    <t>창원가포 공공주택지구 공원등 전기공사</t>
  </si>
  <si>
    <t>옹진백령 아파트 전기공사</t>
  </si>
  <si>
    <t>화성동탄2 A4-2 아파트 전기공사</t>
  </si>
  <si>
    <t>보령명천 A1 아파트 전기공사</t>
  </si>
  <si>
    <t>계룡대실 2 아파트 전기공사</t>
  </si>
  <si>
    <t>하남미사 역사공원 공공건축물 전기공사</t>
    <phoneticPr fontId="15" type="noConversion"/>
  </si>
  <si>
    <t>육군 00여단 훈련장 현대화사업 전기공사</t>
    <phoneticPr fontId="4" type="noConversion"/>
  </si>
  <si>
    <t>시흥장현 둔대~하중(국도39호선) 확장 전기공사</t>
  </si>
  <si>
    <t>내포1-2공구 도시기반 전기공사</t>
  </si>
  <si>
    <t>내포신도시 3단계 공원등 전기공사</t>
  </si>
  <si>
    <t>서울양원 S2 아파트 전기공사</t>
  </si>
  <si>
    <t>청주동남 A3 아파트 전기공사</t>
  </si>
  <si>
    <t>광주도산 1 아파트 전기공사</t>
  </si>
  <si>
    <t>장성삼계1 아파트 전기공사</t>
  </si>
  <si>
    <t>장항국가생태산업단지 배수지 전기공사</t>
  </si>
  <si>
    <t>대구도남 공공주택지구 도시기반 전기공사</t>
  </si>
  <si>
    <t>영동용산 행복주택전기공사</t>
  </si>
  <si>
    <t>안양관양 우회도로 전기공사</t>
  </si>
  <si>
    <t>과천지식정보타운 도시기반 및 주변도로 전기공사</t>
  </si>
  <si>
    <t>육군 00여단 시설현대화사업 전기공사</t>
  </si>
  <si>
    <t>시흥목감 지하차도 및 주변도로 전기공사</t>
  </si>
  <si>
    <t>화성동탄(2) 지방도 317호선 전기공사</t>
  </si>
  <si>
    <t>오산세교2 대로3-12호선 및 지방도317호선 전기공사</t>
  </si>
  <si>
    <t>(전기)-세종시 3단계1차 도시정보화(U-CITY) 정보통신공사</t>
  </si>
  <si>
    <t>(전기)-행정중심복합도시 1생활권 환승주차장 전기통신공사</t>
  </si>
  <si>
    <t>남양주별내 A25 아파트 전기공사</t>
  </si>
  <si>
    <t>하남감일 A-7 아파트 전기공사</t>
  </si>
  <si>
    <t>서울중랑 행복주택전기공사</t>
  </si>
  <si>
    <t>고양지축 A-1 아파트 전기공사</t>
  </si>
  <si>
    <t>인천영종 A67 아파트 전기공사</t>
  </si>
  <si>
    <t>부천영상 행복주택전기공사</t>
  </si>
  <si>
    <t>시흥장현(06,택(GB)) A-12 아파트 전기공사</t>
  </si>
  <si>
    <t>시흥장현(06,택(GB)) A-8 아파트 전기공사</t>
  </si>
  <si>
    <t>파주와동 1 아파트 전기공사</t>
  </si>
  <si>
    <t>파주운정3(07,택1) A26 아파트 전기공사</t>
  </si>
  <si>
    <t>인천용현 행복주택전기공사</t>
  </si>
  <si>
    <t>화성동탄2 A104 아파트 전기공사</t>
  </si>
  <si>
    <t>부산연산 행복주택전기공사</t>
  </si>
  <si>
    <t>철원갈말 1 아파트 전기공사</t>
  </si>
  <si>
    <t>철원동송 1 아파트 전기공사</t>
  </si>
  <si>
    <t>아산탕정(05,택) 2-A2 아파트 전기공사</t>
  </si>
  <si>
    <t>영암남풍 1 아파트 전기공사</t>
  </si>
  <si>
    <t>광주농성 1 아파트 전기공사</t>
  </si>
  <si>
    <t>경산무학 A3 아파트 전기공사</t>
  </si>
  <si>
    <t>인천검단 1단계 공원등 전기공사</t>
  </si>
  <si>
    <t>고양지축 주변도로 전기공사</t>
  </si>
  <si>
    <t>고덕국제화계획지구 2단계 공원등 전기공사</t>
  </si>
  <si>
    <t>서울수서KTX A3 아파트 전기공사</t>
    <phoneticPr fontId="4" type="noConversion"/>
  </si>
  <si>
    <t>인천신문 1 아파트 전기공사</t>
  </si>
  <si>
    <t>과천지식정보타운 S-10 아파트 전기공사</t>
  </si>
  <si>
    <t>화성봉담 A-2 아파트 전기공사</t>
  </si>
  <si>
    <t>부산기장(뉴스테이) A-2 아파트 전기공사</t>
  </si>
  <si>
    <t>정선신동(강원정선) 1 아파트 전기공사</t>
  </si>
  <si>
    <t>완주삼봉 A-2 아파트 전기공사</t>
  </si>
  <si>
    <t>문경흥덕 행복주택전기공사</t>
  </si>
  <si>
    <t>남해북변 1 아파트 전기공사</t>
  </si>
  <si>
    <t>양산사송GB(05,택) A-1 아파트 전기공사</t>
  </si>
  <si>
    <t>행정중심복합도시 4-1M4 아파트 전기공사</t>
  </si>
  <si>
    <t>행정중심복합도시 4-2M3 아파트 전기공사</t>
  </si>
  <si>
    <t>고양덕은 도시개발사업 공원등 전기공사</t>
  </si>
  <si>
    <t>부산명지 복합문화시설 전기공사</t>
  </si>
  <si>
    <t>울산신정 행복주택전기공사</t>
  </si>
  <si>
    <t>(전기)-행정중심복합도시 6-4생활권 공원 전기공사</t>
  </si>
  <si>
    <t>송파거여 A1-14 아파트 전기공사</t>
  </si>
  <si>
    <t>의정부고산  S6 아파트 전기공사</t>
  </si>
  <si>
    <t>남양주금곡 행복주택전기공사</t>
  </si>
  <si>
    <t>서울금천 행복주택전기공사</t>
  </si>
  <si>
    <t>서울수서KTX A-1BL 행복주택전기공사</t>
    <phoneticPr fontId="4" type="noConversion"/>
  </si>
  <si>
    <t>서울수서KTX A-2BL 행복주택전기공사</t>
    <phoneticPr fontId="4" type="noConversion"/>
  </si>
  <si>
    <t>양주덕계 행복주택전기공사</t>
  </si>
  <si>
    <t>양주회정 행복주택전기공사</t>
  </si>
  <si>
    <t>고양삼송 A11-2 아파트 전기공사</t>
  </si>
  <si>
    <t>고양장항 A1 아파트 전기공사</t>
  </si>
  <si>
    <t>인천논현4 행복주택전기공사</t>
  </si>
  <si>
    <t>오산세교2 A-11 아파트 전기공사</t>
  </si>
  <si>
    <t>평택고덕국제화계획 Aa39 아파트 전기공사</t>
  </si>
  <si>
    <t>평택고덕국제화계획 Aa6 아파트 전기공사</t>
  </si>
  <si>
    <t>평택고덕국제화계획 Ab3 아파트 전기공사</t>
  </si>
  <si>
    <t>화성태안3(택) A1 아파트 전기공사</t>
  </si>
  <si>
    <t>화성태안3(택) A2 아파트 전기공사</t>
  </si>
  <si>
    <t>동탄신동 행복주택전기공사</t>
  </si>
  <si>
    <t>안양명학 행복주택전기공사</t>
  </si>
  <si>
    <t>안양박달 행복주택전기공사</t>
  </si>
  <si>
    <t>화성동탄2(동탄첨단) 행복주택전기공사</t>
  </si>
  <si>
    <t>화성상리 행복주택전기공사</t>
  </si>
  <si>
    <t>도청이전신도시 RH-10 아파트 전기공사</t>
  </si>
  <si>
    <t>도청이전신도시 RH-11 아파트 전기공사</t>
  </si>
  <si>
    <t>석문국가산단 A-4 아파트 전기공사</t>
  </si>
  <si>
    <t>아산탕정 2-A15 아파트 전기공사</t>
  </si>
  <si>
    <t>공주금흥 행복주택전기공사</t>
  </si>
  <si>
    <t>예산군청 행복주택전기공사</t>
  </si>
  <si>
    <t>대전도안3 행복주택전기공사</t>
  </si>
  <si>
    <t>천안두정 행복주택전기공사</t>
  </si>
  <si>
    <t>천안부성 행복주택전기공사</t>
  </si>
  <si>
    <t>태안평천3(08,주1) A 아파트 전기공사</t>
  </si>
  <si>
    <t>완주삼례 행복주택전기공사</t>
  </si>
  <si>
    <t>완주삼봉 행복주택전기공사</t>
  </si>
  <si>
    <t>전북정읍 행복주택전기공사</t>
  </si>
  <si>
    <t>전주우아 행복주택전기공사</t>
  </si>
  <si>
    <t>정읍수성 행복주택전기공사</t>
  </si>
  <si>
    <t>김천평화 행복주택전기공사</t>
  </si>
  <si>
    <t>포항중앙 행복주택전기공사</t>
  </si>
  <si>
    <t>양산사송GB(05,택) A-5 아파트 전기공사</t>
  </si>
  <si>
    <t>서귀포중앙 행복주택전기공사</t>
  </si>
  <si>
    <t>제주일도이동 행복주택전기공사</t>
  </si>
  <si>
    <t>대구도남 공공주택지구 공원등 전기공사</t>
  </si>
  <si>
    <t>진주혁신 공공도서관 전기공사</t>
  </si>
  <si>
    <t>(전기)-행정중심복합도시 4-2생활권 도시기반 및 공원 전기공사</t>
  </si>
  <si>
    <t>양주덕계 A15 아파트 전기공사</t>
  </si>
  <si>
    <t>양주옥정 A4-1 아파트 전기공사</t>
  </si>
  <si>
    <t>양주회정 A10 아파트 전기공사</t>
  </si>
  <si>
    <t>양주회천(택) A17 아파트 전기공사</t>
  </si>
  <si>
    <t>고양덕은 A1 아파트 전기공사</t>
  </si>
  <si>
    <t>안양명학 아파트 전기공사</t>
  </si>
  <si>
    <t>안양박달(행복) A1 아파트 전기공사</t>
  </si>
  <si>
    <t>수원매산 행복주택전기공사</t>
  </si>
  <si>
    <t>부산장안 A-1 아파트 전기공사</t>
  </si>
  <si>
    <t>장항성주 1 아파트 전기공사</t>
  </si>
  <si>
    <t>청양교월 1 아파트 전기공사</t>
  </si>
  <si>
    <t>완주삼봉 A-3 아파트 전기공사</t>
  </si>
  <si>
    <t>강진동성 1 아파트 전기공사</t>
  </si>
  <si>
    <t>장성수산 1 아파트 전기공사</t>
  </si>
  <si>
    <t>영덕영해 1 아파트 전기공사</t>
  </si>
  <si>
    <t>영양서부 1 아파트 전기공사</t>
  </si>
  <si>
    <t>산청옥산 1 아파트 전기공사</t>
  </si>
  <si>
    <t>하남감일 문화재전시관 전기공사</t>
  </si>
  <si>
    <t>청주율량2 택지개발지구 고가차도 전기공사</t>
  </si>
  <si>
    <t>강동천호 행복주택전기공사</t>
  </si>
  <si>
    <t>고양장항 A2 아파트 전기공사</t>
  </si>
  <si>
    <t>고양장항 A3 아파트 전기공사</t>
  </si>
  <si>
    <t>화성태안3 B-3 아파트 전기공사</t>
  </si>
  <si>
    <t>청주우암 행복주택전기공사</t>
  </si>
  <si>
    <t>경기</t>
  </si>
  <si>
    <t>대전충남</t>
  </si>
  <si>
    <t>서울</t>
  </si>
  <si>
    <t>인천</t>
  </si>
  <si>
    <t>충북</t>
  </si>
  <si>
    <t>경남</t>
  </si>
  <si>
    <t>서울</t>
    <phoneticPr fontId="15" type="noConversion"/>
  </si>
  <si>
    <t>광주전남</t>
  </si>
  <si>
    <t>대구경북</t>
  </si>
  <si>
    <t>세종</t>
  </si>
  <si>
    <t>부산울산</t>
  </si>
  <si>
    <t>강원</t>
  </si>
  <si>
    <t>부산울산</t>
    <phoneticPr fontId="4" type="noConversion"/>
  </si>
  <si>
    <t>전북</t>
  </si>
  <si>
    <t>제주</t>
  </si>
  <si>
    <t>적격심사</t>
  </si>
  <si>
    <t>적격심사</t>
    <phoneticPr fontId="4" type="noConversion"/>
  </si>
  <si>
    <t>한국토지주택공사</t>
    <phoneticPr fontId="4" type="noConversion"/>
  </si>
  <si>
    <t>1월</t>
    <phoneticPr fontId="4" type="noConversion"/>
  </si>
  <si>
    <t>2월</t>
    <phoneticPr fontId="4" type="noConversion"/>
  </si>
  <si>
    <t>3월</t>
    <phoneticPr fontId="4" type="noConversion"/>
  </si>
  <si>
    <t>4월</t>
    <phoneticPr fontId="4" type="noConversion"/>
  </si>
  <si>
    <t>5월</t>
    <phoneticPr fontId="4" type="noConversion"/>
  </si>
  <si>
    <t>6월</t>
    <phoneticPr fontId="4" type="noConversion"/>
  </si>
  <si>
    <t>7월</t>
    <phoneticPr fontId="4" type="noConversion"/>
  </si>
  <si>
    <t>8월</t>
    <phoneticPr fontId="4" type="noConversion"/>
  </si>
  <si>
    <t>9월</t>
    <phoneticPr fontId="4" type="noConversion"/>
  </si>
  <si>
    <t>10월</t>
    <phoneticPr fontId="4" type="noConversion"/>
  </si>
  <si>
    <t>11월</t>
    <phoneticPr fontId="4" type="noConversion"/>
  </si>
  <si>
    <t>12월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</si>
</sst>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_-* #,##0_-;\-* #,##0_-;_-* &quot;-&quot;??_-;_-@_-"/>
    <numFmt numFmtId="177" formatCode="0_);[Red]\(0\)"/>
    <numFmt numFmtId="178" formatCode="#,##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9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sz val="12"/>
      <name val="바탕체"/>
      <family val="1"/>
      <charset val="129"/>
    </font>
    <font>
      <sz val="9"/>
      <color rgb="FF000000"/>
      <name val="맑은 고딕"/>
      <family val="3"/>
      <charset val="129"/>
      <scheme val="minor"/>
    </font>
    <font>
      <sz val="10"/>
      <name val="Helv"/>
      <family val="2"/>
    </font>
    <font>
      <sz val="9"/>
      <color indexed="8"/>
      <name val="맑은 고딕"/>
      <family val="3"/>
      <charset val="129"/>
      <scheme val="minor"/>
    </font>
    <font>
      <sz val="9"/>
      <color rgb="FF0070C0"/>
      <name val="맑은 고딕"/>
      <family val="3"/>
      <charset val="129"/>
      <scheme val="minor"/>
    </font>
    <font>
      <sz val="9"/>
      <color theme="3" tint="0.39997558519241921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b/>
      <sz val="11"/>
      <name val="Calibri"/>
      <family val="2"/>
    </font>
    <font>
      <sz val="8"/>
      <name val="맑은 고딕"/>
      <family val="3"/>
      <charset val="129"/>
      <scheme val="minor"/>
    </font>
    <font>
      <sz val="9"/>
      <color indexed="8"/>
      <name val="맑은 고딕"/>
      <family val="2"/>
      <scheme val="minor"/>
    </font>
    <font>
      <sz val="11"/>
      <color rgb="FF000000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</patternFill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7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/>
    <xf numFmtId="41" fontId="2" fillId="0" borderId="0" applyFont="0" applyFill="0" applyBorder="0" applyAlignment="0" applyProtection="0">
      <alignment vertical="center"/>
    </xf>
    <xf numFmtId="0" fontId="17" fillId="0" borderId="0"/>
    <xf numFmtId="41" fontId="2" fillId="0" borderId="0" applyFont="0" applyFill="0" applyBorder="0" applyAlignment="0" applyProtection="0"/>
    <xf numFmtId="0" fontId="2" fillId="0" borderId="0"/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3">
    <xf numFmtId="0" fontId="0" fillId="0" borderId="0" xfId="0">
      <alignment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 wrapText="1"/>
    </xf>
    <xf numFmtId="0" fontId="6" fillId="2" borderId="0" xfId="2" applyFont="1" applyFill="1" applyBorder="1" applyAlignment="1">
      <alignment horizontal="center" vertical="center" wrapText="1"/>
    </xf>
    <xf numFmtId="0" fontId="3" fillId="0" borderId="0" xfId="2" applyFont="1" applyBorder="1" applyAlignment="1">
      <alignment vertical="center"/>
    </xf>
    <xf numFmtId="0" fontId="3" fillId="0" borderId="1" xfId="2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/>
    </xf>
    <xf numFmtId="0" fontId="3" fillId="0" borderId="1" xfId="2" applyFont="1" applyBorder="1" applyAlignment="1">
      <alignment horizontal="left" vertical="center"/>
    </xf>
    <xf numFmtId="0" fontId="3" fillId="0" borderId="1" xfId="2" applyFont="1" applyFill="1" applyBorder="1" applyAlignment="1">
      <alignment horizontal="center" vertical="center"/>
    </xf>
    <xf numFmtId="176" fontId="6" fillId="0" borderId="1" xfId="4" applyNumberFormat="1" applyFont="1" applyBorder="1">
      <alignment vertical="center"/>
    </xf>
    <xf numFmtId="176" fontId="6" fillId="0" borderId="1" xfId="4" applyNumberFormat="1" applyFont="1" applyBorder="1" applyAlignment="1">
      <alignment horizontal="center" vertical="center" shrinkToFit="1"/>
    </xf>
    <xf numFmtId="0" fontId="6" fillId="0" borderId="1" xfId="3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horizontal="left" vertical="center"/>
    </xf>
    <xf numFmtId="0" fontId="6" fillId="0" borderId="1" xfId="2" applyFont="1" applyFill="1" applyBorder="1" applyAlignment="1">
      <alignment horizontal="center" vertical="center"/>
    </xf>
    <xf numFmtId="176" fontId="6" fillId="0" borderId="1" xfId="5" applyNumberFormat="1" applyFont="1" applyBorder="1">
      <alignment vertical="center"/>
    </xf>
    <xf numFmtId="0" fontId="3" fillId="3" borderId="1" xfId="3" applyFont="1" applyFill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3" fillId="3" borderId="1" xfId="2" applyFont="1" applyFill="1" applyBorder="1" applyAlignment="1">
      <alignment horizontal="left" vertical="center"/>
    </xf>
    <xf numFmtId="3" fontId="6" fillId="0" borderId="1" xfId="2" applyNumberFormat="1" applyFont="1" applyBorder="1" applyAlignment="1">
      <alignment vertical="center"/>
    </xf>
    <xf numFmtId="176" fontId="6" fillId="3" borderId="1" xfId="4" applyNumberFormat="1" applyFont="1" applyFill="1" applyBorder="1" applyAlignment="1">
      <alignment vertical="center"/>
    </xf>
    <xf numFmtId="176" fontId="6" fillId="0" borderId="1" xfId="4" applyNumberFormat="1" applyFont="1" applyBorder="1" applyAlignment="1">
      <alignment vertical="center"/>
    </xf>
    <xf numFmtId="176" fontId="6" fillId="0" borderId="1" xfId="4" applyNumberFormat="1" applyFont="1" applyBorder="1" applyAlignment="1">
      <alignment horizontal="center" vertical="center"/>
    </xf>
    <xf numFmtId="176" fontId="6" fillId="0" borderId="1" xfId="4" applyNumberFormat="1" applyFont="1" applyBorder="1" applyAlignment="1">
      <alignment vertical="center" shrinkToFit="1"/>
    </xf>
    <xf numFmtId="0" fontId="3" fillId="0" borderId="1" xfId="2" applyFont="1" applyBorder="1" applyAlignment="1">
      <alignment horizontal="left" vertical="center" shrinkToFit="1"/>
    </xf>
    <xf numFmtId="0" fontId="3" fillId="0" borderId="1" xfId="2" applyFont="1" applyFill="1" applyBorder="1" applyAlignment="1">
      <alignment horizontal="center" vertical="center" shrinkToFit="1"/>
    </xf>
    <xf numFmtId="0" fontId="3" fillId="3" borderId="1" xfId="2" applyFont="1" applyFill="1" applyBorder="1" applyAlignment="1">
      <alignment horizontal="left" vertical="center" shrinkToFit="1"/>
    </xf>
    <xf numFmtId="0" fontId="3" fillId="0" borderId="1" xfId="2" applyFont="1" applyFill="1" applyBorder="1" applyAlignment="1">
      <alignment horizontal="left" vertical="center" shrinkToFit="1"/>
    </xf>
    <xf numFmtId="176" fontId="6" fillId="0" borderId="1" xfId="4" applyNumberFormat="1" applyFont="1" applyFill="1" applyBorder="1" applyAlignment="1">
      <alignment vertical="center" shrinkToFit="1"/>
    </xf>
    <xf numFmtId="0" fontId="3" fillId="0" borderId="1" xfId="2" quotePrefix="1" applyFont="1" applyBorder="1" applyAlignment="1">
      <alignment horizontal="left" vertical="center"/>
    </xf>
    <xf numFmtId="176" fontId="6" fillId="0" borderId="1" xfId="4" quotePrefix="1" applyNumberFormat="1" applyFont="1" applyBorder="1">
      <alignment vertical="center"/>
    </xf>
    <xf numFmtId="176" fontId="6" fillId="0" borderId="1" xfId="6" applyNumberFormat="1" applyFont="1" applyBorder="1">
      <alignment vertical="center"/>
    </xf>
    <xf numFmtId="0" fontId="3" fillId="0" borderId="1" xfId="2" applyFont="1" applyBorder="1" applyAlignment="1">
      <alignment horizontal="left" vertical="center" wrapText="1"/>
    </xf>
    <xf numFmtId="0" fontId="3" fillId="0" borderId="1" xfId="2" quotePrefix="1" applyFont="1" applyFill="1" applyBorder="1" applyAlignment="1">
      <alignment horizontal="left" vertical="center"/>
    </xf>
    <xf numFmtId="0" fontId="8" fillId="0" borderId="1" xfId="3" applyNumberFormat="1" applyFont="1" applyBorder="1" applyAlignment="1">
      <alignment horizontal="center" vertical="center"/>
    </xf>
    <xf numFmtId="0" fontId="8" fillId="0" borderId="1" xfId="2" applyNumberFormat="1" applyFont="1" applyBorder="1" applyAlignment="1">
      <alignment horizontal="center" vertical="center"/>
    </xf>
    <xf numFmtId="0" fontId="8" fillId="0" borderId="1" xfId="2" applyNumberFormat="1" applyFont="1" applyBorder="1" applyAlignment="1">
      <alignment horizontal="left" vertical="center"/>
    </xf>
    <xf numFmtId="0" fontId="8" fillId="0" borderId="1" xfId="2" applyNumberFormat="1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left" vertical="center"/>
    </xf>
    <xf numFmtId="176" fontId="6" fillId="0" borderId="1" xfId="7" applyNumberFormat="1" applyFont="1" applyBorder="1">
      <alignment vertical="center"/>
    </xf>
    <xf numFmtId="41" fontId="6" fillId="0" borderId="1" xfId="4" applyFont="1" applyBorder="1" applyAlignment="1">
      <alignment horizontal="center" vertical="center" shrinkToFit="1"/>
    </xf>
    <xf numFmtId="41" fontId="6" fillId="0" borderId="1" xfId="4" applyFont="1" applyBorder="1" applyAlignment="1">
      <alignment horizontal="right" vertical="center" shrinkToFit="1"/>
    </xf>
    <xf numFmtId="0" fontId="6" fillId="0" borderId="1" xfId="2" applyFont="1" applyFill="1" applyBorder="1" applyAlignment="1">
      <alignment horizontal="left" vertical="center" wrapText="1"/>
    </xf>
    <xf numFmtId="41" fontId="6" fillId="0" borderId="1" xfId="4" applyFont="1" applyBorder="1" applyAlignment="1">
      <alignment vertical="center"/>
    </xf>
    <xf numFmtId="41" fontId="6" fillId="0" borderId="1" xfId="4" applyFont="1" applyBorder="1">
      <alignment vertical="center"/>
    </xf>
    <xf numFmtId="0" fontId="6" fillId="0" borderId="1" xfId="2" applyFont="1" applyFill="1" applyBorder="1" applyAlignment="1">
      <alignment horizontal="left" vertical="center"/>
    </xf>
    <xf numFmtId="0" fontId="3" fillId="0" borderId="1" xfId="8" applyFont="1" applyBorder="1" applyAlignment="1">
      <alignment horizontal="left" vertical="center"/>
    </xf>
    <xf numFmtId="41" fontId="6" fillId="0" borderId="1" xfId="4" applyFont="1" applyBorder="1" applyAlignment="1">
      <alignment horizontal="right" vertical="center"/>
    </xf>
    <xf numFmtId="0" fontId="3" fillId="0" borderId="0" xfId="2" applyFont="1" applyFill="1" applyBorder="1" applyAlignment="1">
      <alignment vertical="center"/>
    </xf>
    <xf numFmtId="0" fontId="3" fillId="0" borderId="1" xfId="3" applyFont="1" applyFill="1" applyBorder="1" applyAlignment="1">
      <alignment horizontal="center" vertical="center"/>
    </xf>
    <xf numFmtId="176" fontId="6" fillId="0" borderId="1" xfId="4" applyNumberFormat="1" applyFont="1" applyFill="1" applyBorder="1">
      <alignment vertical="center"/>
    </xf>
    <xf numFmtId="176" fontId="6" fillId="3" borderId="1" xfId="4" applyNumberFormat="1" applyFont="1" applyFill="1" applyBorder="1">
      <alignment vertical="center"/>
    </xf>
    <xf numFmtId="0" fontId="8" fillId="0" borderId="1" xfId="2" applyFont="1" applyBorder="1" applyAlignment="1">
      <alignment horizontal="left" vertical="center"/>
    </xf>
    <xf numFmtId="3" fontId="6" fillId="0" borderId="1" xfId="2" applyNumberFormat="1" applyFont="1" applyBorder="1" applyAlignment="1">
      <alignment horizontal="center" vertical="center"/>
    </xf>
    <xf numFmtId="0" fontId="3" fillId="0" borderId="1" xfId="2" applyFont="1" applyFill="1" applyBorder="1" applyAlignment="1" applyProtection="1">
      <alignment horizontal="left" vertical="center"/>
      <protection locked="0"/>
    </xf>
    <xf numFmtId="41" fontId="6" fillId="3" borderId="1" xfId="4" applyFont="1" applyFill="1" applyBorder="1" applyAlignment="1">
      <alignment horizontal="right" vertical="center" shrinkToFit="1"/>
    </xf>
    <xf numFmtId="0" fontId="3" fillId="3" borderId="1" xfId="9" applyFont="1" applyFill="1" applyBorder="1" applyAlignment="1">
      <alignment horizontal="left" vertical="center"/>
    </xf>
    <xf numFmtId="0" fontId="3" fillId="0" borderId="0" xfId="2" applyFont="1" applyBorder="1" applyAlignment="1">
      <alignment horizontal="center" vertical="center"/>
    </xf>
    <xf numFmtId="0" fontId="10" fillId="4" borderId="0" xfId="2" applyFont="1" applyFill="1" applyBorder="1" applyAlignment="1">
      <alignment horizontal="center" vertical="center"/>
    </xf>
    <xf numFmtId="0" fontId="3" fillId="0" borderId="1" xfId="2" quotePrefix="1" applyFont="1" applyBorder="1" applyAlignment="1">
      <alignment horizontal="left" vertical="center" shrinkToFit="1"/>
    </xf>
    <xf numFmtId="0" fontId="3" fillId="0" borderId="1" xfId="3" applyFont="1" applyBorder="1" applyAlignment="1">
      <alignment horizontal="left" vertical="center"/>
    </xf>
    <xf numFmtId="0" fontId="3" fillId="0" borderId="0" xfId="3" applyFont="1" applyBorder="1" applyAlignment="1">
      <alignment vertical="center"/>
    </xf>
    <xf numFmtId="176" fontId="6" fillId="0" borderId="1" xfId="10" applyNumberFormat="1" applyFont="1" applyBorder="1">
      <alignment vertical="center"/>
    </xf>
    <xf numFmtId="0" fontId="10" fillId="4" borderId="0" xfId="2" applyFont="1" applyFill="1" applyBorder="1" applyAlignment="1">
      <alignment vertical="center"/>
    </xf>
    <xf numFmtId="0" fontId="3" fillId="0" borderId="1" xfId="3" applyFont="1" applyBorder="1" applyAlignment="1">
      <alignment horizontal="center" vertical="center" shrinkToFit="1"/>
    </xf>
    <xf numFmtId="0" fontId="3" fillId="0" borderId="1" xfId="2" applyFont="1" applyBorder="1" applyAlignment="1">
      <alignment horizontal="center" vertical="center" shrinkToFit="1"/>
    </xf>
    <xf numFmtId="176" fontId="6" fillId="0" borderId="1" xfId="5" applyNumberFormat="1" applyFont="1" applyBorder="1" applyAlignment="1">
      <alignment vertical="center" shrinkToFit="1"/>
    </xf>
    <xf numFmtId="0" fontId="3" fillId="3" borderId="1" xfId="2" applyFont="1" applyFill="1" applyBorder="1" applyAlignment="1">
      <alignment horizontal="center" vertical="center" wrapText="1"/>
    </xf>
    <xf numFmtId="41" fontId="6" fillId="3" borderId="1" xfId="4" applyFont="1" applyFill="1" applyBorder="1" applyAlignment="1">
      <alignment horizontal="center" vertical="center" wrapText="1"/>
    </xf>
    <xf numFmtId="41" fontId="6" fillId="3" borderId="1" xfId="4" applyFont="1" applyFill="1" applyBorder="1">
      <alignment vertical="center"/>
    </xf>
    <xf numFmtId="0" fontId="3" fillId="0" borderId="1" xfId="2" applyFont="1" applyBorder="1" applyAlignment="1">
      <alignment horizontal="left" vertical="center" wrapText="1" shrinkToFit="1"/>
    </xf>
    <xf numFmtId="0" fontId="3" fillId="0" borderId="0" xfId="3" applyFont="1" applyBorder="1" applyAlignment="1">
      <alignment horizontal="center" vertical="center"/>
    </xf>
    <xf numFmtId="41" fontId="6" fillId="0" borderId="0" xfId="4" applyFont="1" applyBorder="1" applyAlignment="1">
      <alignment vertical="center"/>
    </xf>
    <xf numFmtId="176" fontId="6" fillId="0" borderId="0" xfId="2" applyNumberFormat="1" applyFont="1" applyBorder="1" applyAlignment="1">
      <alignment vertical="center"/>
    </xf>
    <xf numFmtId="0" fontId="6" fillId="0" borderId="0" xfId="2" applyFont="1" applyBorder="1" applyAlignment="1">
      <alignment vertical="center"/>
    </xf>
    <xf numFmtId="0" fontId="3" fillId="3" borderId="1" xfId="8" applyFont="1" applyFill="1" applyBorder="1" applyAlignment="1">
      <alignment horizontal="left" vertical="center"/>
    </xf>
    <xf numFmtId="176" fontId="6" fillId="0" borderId="1" xfId="4" applyNumberFormat="1" applyFont="1" applyBorder="1" applyAlignment="1">
      <alignment horizontal="right" vertical="center" shrinkToFit="1"/>
    </xf>
    <xf numFmtId="41" fontId="6" fillId="0" borderId="0" xfId="2" applyNumberFormat="1" applyFont="1" applyBorder="1" applyAlignment="1">
      <alignment vertical="center"/>
    </xf>
    <xf numFmtId="176" fontId="6" fillId="0" borderId="1" xfId="4" quotePrefix="1" applyNumberFormat="1" applyFont="1" applyBorder="1" applyAlignment="1">
      <alignment vertical="center" shrinkToFit="1"/>
    </xf>
    <xf numFmtId="0" fontId="3" fillId="0" borderId="0" xfId="2" applyFont="1" applyFill="1" applyBorder="1" applyAlignment="1">
      <alignment horizontal="center" vertical="center"/>
    </xf>
    <xf numFmtId="176" fontId="11" fillId="0" borderId="0" xfId="4" applyNumberFormat="1" applyFont="1" applyBorder="1">
      <alignment vertical="center"/>
    </xf>
    <xf numFmtId="0" fontId="3" fillId="0" borderId="0" xfId="2" applyFont="1" applyBorder="1" applyAlignment="1">
      <alignment horizontal="left" vertical="center"/>
    </xf>
    <xf numFmtId="176" fontId="6" fillId="0" borderId="1" xfId="4" applyNumberFormat="1" applyFont="1" applyBorder="1" applyAlignment="1">
      <alignment horizontal="right" vertical="center"/>
    </xf>
    <xf numFmtId="176" fontId="6" fillId="0" borderId="0" xfId="4" applyNumberFormat="1" applyFont="1" applyBorder="1" applyAlignment="1">
      <alignment vertical="center"/>
    </xf>
    <xf numFmtId="0" fontId="6" fillId="0" borderId="0" xfId="2" applyFont="1" applyBorder="1" applyAlignment="1">
      <alignment horizontal="center" vertical="center"/>
    </xf>
    <xf numFmtId="0" fontId="3" fillId="0" borderId="1" xfId="2" quotePrefix="1" applyFont="1" applyBorder="1" applyAlignment="1">
      <alignment horizontal="left" vertical="center" wrapText="1"/>
    </xf>
    <xf numFmtId="176" fontId="6" fillId="0" borderId="1" xfId="5" applyNumberFormat="1" applyFont="1" applyBorder="1" applyAlignment="1">
      <alignment horizontal="center" vertical="center"/>
    </xf>
    <xf numFmtId="176" fontId="6" fillId="0" borderId="1" xfId="5" applyNumberFormat="1" applyFont="1" applyBorder="1" applyAlignment="1">
      <alignment horizontal="center" vertical="center" shrinkToFit="1"/>
    </xf>
    <xf numFmtId="0" fontId="6" fillId="0" borderId="1" xfId="2" applyFont="1" applyBorder="1" applyAlignment="1">
      <alignment horizontal="left" vertical="center" wrapText="1"/>
    </xf>
    <xf numFmtId="176" fontId="12" fillId="0" borderId="0" xfId="4" applyNumberFormat="1" applyFont="1" applyBorder="1" applyAlignment="1">
      <alignment vertical="center"/>
    </xf>
    <xf numFmtId="176" fontId="11" fillId="0" borderId="0" xfId="4" applyNumberFormat="1" applyFont="1" applyBorder="1" applyAlignment="1">
      <alignment vertical="center"/>
    </xf>
    <xf numFmtId="176" fontId="3" fillId="0" borderId="0" xfId="2" applyNumberFormat="1" applyFont="1" applyBorder="1" applyAlignment="1">
      <alignment vertical="center"/>
    </xf>
    <xf numFmtId="0" fontId="13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16" fillId="0" borderId="1" xfId="0" applyFont="1" applyFill="1" applyBorder="1">
      <alignment vertical="center"/>
    </xf>
    <xf numFmtId="3" fontId="16" fillId="0" borderId="1" xfId="0" applyNumberFormat="1" applyFont="1" applyBorder="1" applyAlignment="1">
      <alignment horizontal="right"/>
    </xf>
    <xf numFmtId="0" fontId="16" fillId="0" borderId="1" xfId="0" applyFont="1" applyBorder="1" applyAlignment="1">
      <alignment horizontal="left" vertical="center"/>
    </xf>
    <xf numFmtId="0" fontId="16" fillId="0" borderId="0" xfId="0" applyFont="1" applyBorder="1">
      <alignment vertical="center"/>
    </xf>
    <xf numFmtId="0" fontId="16" fillId="0" borderId="0" xfId="0" applyFont="1">
      <alignment vertical="center"/>
    </xf>
    <xf numFmtId="0" fontId="3" fillId="6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41" fontId="3" fillId="6" borderId="1" xfId="1" applyFont="1" applyFill="1" applyBorder="1" applyAlignment="1">
      <alignment horizontal="center" vertical="center"/>
    </xf>
    <xf numFmtId="0" fontId="16" fillId="0" borderId="1" xfId="0" applyFont="1" applyBorder="1" applyAlignment="1">
      <alignment vertical="center" wrapText="1"/>
    </xf>
    <xf numFmtId="17" fontId="16" fillId="0" borderId="1" xfId="0" applyNumberFormat="1" applyFont="1" applyBorder="1">
      <alignment vertical="center"/>
    </xf>
    <xf numFmtId="0" fontId="0" fillId="0" borderId="0" xfId="0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41" fontId="6" fillId="0" borderId="1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1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41" fontId="3" fillId="0" borderId="1" xfId="0" applyNumberFormat="1" applyFont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41" fontId="3" fillId="0" borderId="1" xfId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41" fontId="6" fillId="0" borderId="1" xfId="0" applyNumberFormat="1" applyFont="1" applyBorder="1" applyAlignment="1">
      <alignment horizontal="right" vertical="center"/>
    </xf>
    <xf numFmtId="0" fontId="8" fillId="0" borderId="1" xfId="11" applyFont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41" fontId="3" fillId="3" borderId="1" xfId="12" applyFont="1" applyFill="1" applyBorder="1" applyAlignment="1">
      <alignment horizontal="right" vertical="center"/>
    </xf>
    <xf numFmtId="41" fontId="16" fillId="0" borderId="0" xfId="0" applyNumberFormat="1" applyFont="1">
      <alignment vertical="center"/>
    </xf>
    <xf numFmtId="177" fontId="3" fillId="0" borderId="1" xfId="13" applyNumberFormat="1" applyFont="1" applyFill="1" applyBorder="1" applyAlignment="1">
      <alignment horizontal="center" vertical="center" shrinkToFit="1"/>
    </xf>
    <xf numFmtId="49" fontId="3" fillId="0" borderId="1" xfId="15" applyNumberFormat="1" applyFont="1" applyFill="1" applyBorder="1" applyAlignment="1">
      <alignment horizontal="left" vertical="center" shrinkToFit="1"/>
    </xf>
    <xf numFmtId="10" fontId="3" fillId="0" borderId="1" xfId="12" applyNumberFormat="1" applyFont="1" applyFill="1" applyBorder="1" applyAlignment="1">
      <alignment horizontal="center" vertical="center" shrinkToFit="1"/>
    </xf>
    <xf numFmtId="41" fontId="3" fillId="0" borderId="1" xfId="20" applyFont="1" applyFill="1" applyBorder="1" applyAlignment="1">
      <alignment horizontal="center" vertical="center" shrinkToFit="1"/>
    </xf>
    <xf numFmtId="0" fontId="3" fillId="0" borderId="1" xfId="15" applyFont="1" applyFill="1" applyBorder="1" applyAlignment="1">
      <alignment horizontal="center" vertical="center" shrinkToFit="1"/>
    </xf>
    <xf numFmtId="49" fontId="3" fillId="0" borderId="1" xfId="16" applyNumberFormat="1" applyFont="1" applyFill="1" applyBorder="1" applyAlignment="1">
      <alignment horizontal="left" vertical="center" shrinkToFit="1"/>
    </xf>
    <xf numFmtId="41" fontId="3" fillId="0" borderId="1" xfId="13" applyNumberFormat="1" applyFont="1" applyFill="1" applyBorder="1" applyAlignment="1">
      <alignment horizontal="center" vertical="center" shrinkToFit="1"/>
    </xf>
    <xf numFmtId="0" fontId="3" fillId="0" borderId="1" xfId="16" applyFont="1" applyFill="1" applyBorder="1" applyAlignment="1">
      <alignment horizontal="center" vertical="center" shrinkToFit="1"/>
    </xf>
    <xf numFmtId="177" fontId="3" fillId="0" borderId="1" xfId="14" applyNumberFormat="1" applyFont="1" applyFill="1" applyBorder="1" applyAlignment="1">
      <alignment horizontal="center" vertical="center" shrinkToFit="1"/>
    </xf>
    <xf numFmtId="0" fontId="3" fillId="0" borderId="1" xfId="14" applyFont="1" applyFill="1" applyBorder="1" applyAlignment="1">
      <alignment horizontal="left" vertical="center" shrinkToFit="1"/>
    </xf>
    <xf numFmtId="0" fontId="3" fillId="0" borderId="1" xfId="14" applyFont="1" applyFill="1" applyBorder="1" applyAlignment="1">
      <alignment horizontal="center" vertical="center" shrinkToFit="1"/>
    </xf>
    <xf numFmtId="178" fontId="3" fillId="0" borderId="1" xfId="8" applyNumberFormat="1" applyFont="1" applyFill="1" applyBorder="1" applyAlignment="1" applyProtection="1">
      <alignment horizontal="right" vertical="center" shrinkToFit="1"/>
      <protection locked="0"/>
    </xf>
    <xf numFmtId="0" fontId="3" fillId="0" borderId="1" xfId="14" applyNumberFormat="1" applyFont="1" applyFill="1" applyBorder="1" applyAlignment="1">
      <alignment horizontal="center" vertical="center" shrinkToFit="1"/>
    </xf>
    <xf numFmtId="0" fontId="3" fillId="0" borderId="1" xfId="17" applyFont="1" applyFill="1" applyBorder="1" applyAlignment="1">
      <alignment horizontal="left" vertical="center" shrinkToFit="1"/>
    </xf>
    <xf numFmtId="178" fontId="3" fillId="0" borderId="1" xfId="17" applyNumberFormat="1" applyFont="1" applyFill="1" applyBorder="1" applyAlignment="1">
      <alignment vertical="center" shrinkToFit="1"/>
    </xf>
    <xf numFmtId="178" fontId="3" fillId="0" borderId="1" xfId="13" applyNumberFormat="1" applyFont="1" applyFill="1" applyBorder="1" applyAlignment="1">
      <alignment horizontal="center" vertical="center" shrinkToFit="1"/>
    </xf>
    <xf numFmtId="49" fontId="3" fillId="0" borderId="1" xfId="18" applyNumberFormat="1" applyFont="1" applyFill="1" applyBorder="1" applyAlignment="1">
      <alignment horizontal="left" vertical="center" shrinkToFit="1"/>
    </xf>
    <xf numFmtId="0" fontId="3" fillId="0" borderId="1" xfId="0" applyFont="1" applyFill="1" applyBorder="1" applyAlignment="1">
      <alignment horizontal="center" vertical="center" shrinkToFit="1"/>
    </xf>
    <xf numFmtId="49" fontId="3" fillId="0" borderId="1" xfId="19" applyNumberFormat="1" applyFont="1" applyFill="1" applyBorder="1" applyAlignment="1">
      <alignment horizontal="left" vertical="center" shrinkToFit="1"/>
    </xf>
    <xf numFmtId="0" fontId="3" fillId="0" borderId="1" xfId="19" applyFont="1" applyFill="1" applyBorder="1" applyAlignment="1">
      <alignment horizontal="center" vertical="center" shrinkToFit="1"/>
    </xf>
    <xf numFmtId="0" fontId="3" fillId="0" borderId="1" xfId="16" applyFont="1" applyFill="1" applyBorder="1" applyAlignment="1">
      <alignment horizontal="left" vertical="center" shrinkToFit="1"/>
    </xf>
    <xf numFmtId="41" fontId="3" fillId="0" borderId="1" xfId="13" applyNumberFormat="1" applyFont="1" applyFill="1" applyBorder="1" applyAlignment="1">
      <alignment horizontal="left" vertical="center" shrinkToFit="1"/>
    </xf>
    <xf numFmtId="0" fontId="3" fillId="0" borderId="1" xfId="18" applyFont="1" applyFill="1" applyBorder="1" applyAlignment="1">
      <alignment horizontal="center" vertical="center" shrinkToFit="1"/>
    </xf>
    <xf numFmtId="49" fontId="3" fillId="0" borderId="1" xfId="8" applyNumberFormat="1" applyFont="1" applyFill="1" applyBorder="1" applyAlignment="1" applyProtection="1">
      <alignment horizontal="left" vertical="center" shrinkToFit="1"/>
      <protection locked="0"/>
    </xf>
    <xf numFmtId="0" fontId="3" fillId="0" borderId="1" xfId="14" applyFont="1" applyFill="1" applyBorder="1" applyAlignment="1">
      <alignment vertical="center" shrinkToFit="1"/>
    </xf>
    <xf numFmtId="3" fontId="16" fillId="0" borderId="0" xfId="0" applyNumberFormat="1" applyFont="1">
      <alignment vertical="center"/>
    </xf>
  </cellXfs>
  <cellStyles count="21">
    <cellStyle name="쉼표 [0]" xfId="1" builtinId="6"/>
    <cellStyle name="쉼표 [0] 2" xfId="4"/>
    <cellStyle name="쉼표 [0] 3" xfId="5"/>
    <cellStyle name="쉼표 [0] 3 2" xfId="12"/>
    <cellStyle name="쉼표 [0] 4" xfId="7"/>
    <cellStyle name="쉼표 [0] 5" xfId="10"/>
    <cellStyle name="쉼표 [0] 6" xfId="6"/>
    <cellStyle name="쉼표 [0] 6 2 10" xfId="20"/>
    <cellStyle name="표준" xfId="0" builtinId="0"/>
    <cellStyle name="표준 10 2" xfId="17"/>
    <cellStyle name="표준 10 5" xfId="14"/>
    <cellStyle name="표준 19 2 10" xfId="15"/>
    <cellStyle name="표준 19 2 11" xfId="18"/>
    <cellStyle name="표준 19 2 11 2" xfId="19"/>
    <cellStyle name="표준 19 2 3" xfId="16"/>
    <cellStyle name="표준 2" xfId="2"/>
    <cellStyle name="표준 2 2" xfId="8"/>
    <cellStyle name="표준 2 2 2" xfId="11"/>
    <cellStyle name="표준_2008년도 발주계획 작성양식" xfId="3"/>
    <cellStyle name="표준_사업추진일정" xfId="13"/>
    <cellStyle name="표준_신규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822"/>
  <sheetViews>
    <sheetView tabSelected="1" topLeftCell="F1" workbookViewId="0">
      <selection activeCell="F2" sqref="F2"/>
    </sheetView>
  </sheetViews>
  <sheetFormatPr defaultRowHeight="12" x14ac:dyDescent="0.3"/>
  <cols>
    <col min="1" max="1" width="5.75" style="102" bestFit="1" customWidth="1"/>
    <col min="2" max="2" width="41.75" style="102" customWidth="1"/>
    <col min="3" max="3" width="19.375" style="102" bestFit="1" customWidth="1"/>
    <col min="4" max="4" width="17.75" style="102" bestFit="1" customWidth="1"/>
    <col min="5" max="5" width="9" style="102" bestFit="1" customWidth="1"/>
    <col min="6" max="6" width="52.75" style="102" bestFit="1" customWidth="1"/>
    <col min="7" max="7" width="11" style="102" bestFit="1" customWidth="1"/>
    <col min="8" max="8" width="9" style="102" bestFit="1" customWidth="1"/>
    <col min="9" max="9" width="17.625" style="102" customWidth="1"/>
    <col min="10" max="10" width="9" style="102"/>
    <col min="11" max="11" width="9" style="101"/>
    <col min="12" max="16384" width="9" style="102"/>
  </cols>
  <sheetData>
    <row r="1" spans="1:11" s="95" customFormat="1" ht="16.5" x14ac:dyDescent="0.3">
      <c r="A1" s="92" t="s">
        <v>2438</v>
      </c>
      <c r="B1" s="93" t="s">
        <v>2439</v>
      </c>
      <c r="C1" s="93" t="s">
        <v>2440</v>
      </c>
      <c r="D1" s="93" t="s">
        <v>2441</v>
      </c>
      <c r="E1" s="93" t="s">
        <v>2442</v>
      </c>
      <c r="F1" s="93" t="s">
        <v>2443</v>
      </c>
      <c r="G1" s="93" t="s">
        <v>2444</v>
      </c>
      <c r="H1" s="93" t="s">
        <v>2445</v>
      </c>
      <c r="I1" s="92" t="s">
        <v>2446</v>
      </c>
      <c r="J1" s="93" t="s">
        <v>2447</v>
      </c>
      <c r="K1" s="94"/>
    </row>
    <row r="2" spans="1:11" x14ac:dyDescent="0.2">
      <c r="A2" s="96">
        <f t="shared" ref="A2:A65" si="0">ROW()-1</f>
        <v>1</v>
      </c>
      <c r="B2" s="97" t="s">
        <v>2448</v>
      </c>
      <c r="C2" s="97" t="s">
        <v>2449</v>
      </c>
      <c r="D2" s="97" t="s">
        <v>2450</v>
      </c>
      <c r="E2" s="97" t="s">
        <v>2451</v>
      </c>
      <c r="F2" s="97" t="s">
        <v>2452</v>
      </c>
      <c r="G2" s="98" t="s">
        <v>2453</v>
      </c>
      <c r="H2" s="98" t="s">
        <v>2454</v>
      </c>
      <c r="I2" s="99">
        <v>0</v>
      </c>
      <c r="J2" s="100" t="s">
        <v>2455</v>
      </c>
    </row>
    <row r="3" spans="1:11" x14ac:dyDescent="0.2">
      <c r="A3" s="96">
        <f t="shared" si="0"/>
        <v>2</v>
      </c>
      <c r="B3" s="97" t="s">
        <v>2456</v>
      </c>
      <c r="C3" s="97" t="s">
        <v>2457</v>
      </c>
      <c r="D3" s="97" t="s">
        <v>2458</v>
      </c>
      <c r="E3" s="97" t="s">
        <v>2451</v>
      </c>
      <c r="F3" s="97" t="s">
        <v>2459</v>
      </c>
      <c r="G3" s="98" t="s">
        <v>2453</v>
      </c>
      <c r="H3" s="98" t="s">
        <v>2454</v>
      </c>
      <c r="I3" s="99">
        <v>6777000</v>
      </c>
      <c r="J3" s="100" t="s">
        <v>2460</v>
      </c>
    </row>
    <row r="4" spans="1:11" x14ac:dyDescent="0.2">
      <c r="A4" s="96">
        <f t="shared" si="0"/>
        <v>3</v>
      </c>
      <c r="B4" s="97" t="s">
        <v>2461</v>
      </c>
      <c r="C4" s="97" t="s">
        <v>2462</v>
      </c>
      <c r="D4" s="97" t="s">
        <v>2454</v>
      </c>
      <c r="E4" s="97" t="s">
        <v>2451</v>
      </c>
      <c r="F4" s="97" t="s">
        <v>2463</v>
      </c>
      <c r="G4" s="98" t="s">
        <v>2453</v>
      </c>
      <c r="H4" s="98" t="s">
        <v>2454</v>
      </c>
      <c r="I4" s="99">
        <v>8131200</v>
      </c>
      <c r="J4" s="100" t="s">
        <v>2460</v>
      </c>
    </row>
    <row r="5" spans="1:11" x14ac:dyDescent="0.2">
      <c r="A5" s="96">
        <f t="shared" si="0"/>
        <v>4</v>
      </c>
      <c r="B5" s="97" t="s">
        <v>2461</v>
      </c>
      <c r="C5" s="97" t="s">
        <v>2462</v>
      </c>
      <c r="D5" s="97" t="s">
        <v>2454</v>
      </c>
      <c r="E5" s="97" t="s">
        <v>2451</v>
      </c>
      <c r="F5" s="97" t="s">
        <v>2464</v>
      </c>
      <c r="G5" s="98" t="s">
        <v>2453</v>
      </c>
      <c r="H5" s="98" t="s">
        <v>2454</v>
      </c>
      <c r="I5" s="99">
        <v>8275300</v>
      </c>
      <c r="J5" s="100" t="s">
        <v>2460</v>
      </c>
    </row>
    <row r="6" spans="1:11" x14ac:dyDescent="0.2">
      <c r="A6" s="96">
        <f t="shared" si="0"/>
        <v>5</v>
      </c>
      <c r="B6" s="97" t="s">
        <v>2461</v>
      </c>
      <c r="C6" s="97" t="s">
        <v>2462</v>
      </c>
      <c r="D6" s="97" t="s">
        <v>2454</v>
      </c>
      <c r="E6" s="97" t="s">
        <v>2451</v>
      </c>
      <c r="F6" s="97" t="s">
        <v>2465</v>
      </c>
      <c r="G6" s="98" t="s">
        <v>2453</v>
      </c>
      <c r="H6" s="98" t="s">
        <v>2454</v>
      </c>
      <c r="I6" s="99">
        <v>8917700</v>
      </c>
      <c r="J6" s="100" t="s">
        <v>2460</v>
      </c>
    </row>
    <row r="7" spans="1:11" x14ac:dyDescent="0.2">
      <c r="A7" s="96">
        <f t="shared" si="0"/>
        <v>6</v>
      </c>
      <c r="B7" s="97" t="s">
        <v>2466</v>
      </c>
      <c r="C7" s="97" t="s">
        <v>2457</v>
      </c>
      <c r="D7" s="97" t="s">
        <v>2454</v>
      </c>
      <c r="E7" s="97" t="s">
        <v>2451</v>
      </c>
      <c r="F7" s="97" t="s">
        <v>2467</v>
      </c>
      <c r="G7" s="98" t="s">
        <v>2453</v>
      </c>
      <c r="H7" s="98" t="s">
        <v>2454</v>
      </c>
      <c r="I7" s="99">
        <v>10883400</v>
      </c>
      <c r="J7" s="100" t="s">
        <v>2455</v>
      </c>
    </row>
    <row r="8" spans="1:11" x14ac:dyDescent="0.2">
      <c r="A8" s="96">
        <f t="shared" si="0"/>
        <v>7</v>
      </c>
      <c r="B8" s="97" t="s">
        <v>2468</v>
      </c>
      <c r="C8" s="97" t="s">
        <v>2468</v>
      </c>
      <c r="D8" s="97" t="s">
        <v>2454</v>
      </c>
      <c r="E8" s="97" t="s">
        <v>2451</v>
      </c>
      <c r="F8" s="97" t="s">
        <v>2469</v>
      </c>
      <c r="G8" s="98" t="s">
        <v>2453</v>
      </c>
      <c r="H8" s="98" t="s">
        <v>2454</v>
      </c>
      <c r="I8" s="99">
        <v>12163040</v>
      </c>
      <c r="J8" s="100" t="s">
        <v>2455</v>
      </c>
    </row>
    <row r="9" spans="1:11" x14ac:dyDescent="0.2">
      <c r="A9" s="96">
        <f t="shared" si="0"/>
        <v>8</v>
      </c>
      <c r="B9" s="97" t="s">
        <v>2456</v>
      </c>
      <c r="C9" s="97" t="s">
        <v>2457</v>
      </c>
      <c r="D9" s="97" t="s">
        <v>2458</v>
      </c>
      <c r="E9" s="97" t="s">
        <v>2451</v>
      </c>
      <c r="F9" s="97" t="s">
        <v>2470</v>
      </c>
      <c r="G9" s="98" t="s">
        <v>2453</v>
      </c>
      <c r="H9" s="98" t="s">
        <v>2454</v>
      </c>
      <c r="I9" s="99">
        <v>13651000</v>
      </c>
      <c r="J9" s="100" t="s">
        <v>2460</v>
      </c>
    </row>
    <row r="10" spans="1:11" x14ac:dyDescent="0.2">
      <c r="A10" s="96">
        <f t="shared" si="0"/>
        <v>9</v>
      </c>
      <c r="B10" s="97" t="s">
        <v>2456</v>
      </c>
      <c r="C10" s="97" t="s">
        <v>2457</v>
      </c>
      <c r="D10" s="97" t="s">
        <v>2458</v>
      </c>
      <c r="E10" s="97" t="s">
        <v>2451</v>
      </c>
      <c r="F10" s="97" t="s">
        <v>2471</v>
      </c>
      <c r="G10" s="98" t="s">
        <v>2453</v>
      </c>
      <c r="H10" s="98" t="s">
        <v>2454</v>
      </c>
      <c r="I10" s="99">
        <v>15891000</v>
      </c>
      <c r="J10" s="100" t="s">
        <v>2460</v>
      </c>
    </row>
    <row r="11" spans="1:11" x14ac:dyDescent="0.2">
      <c r="A11" s="96">
        <f t="shared" si="0"/>
        <v>10</v>
      </c>
      <c r="B11" s="97" t="s">
        <v>2472</v>
      </c>
      <c r="C11" s="97" t="s">
        <v>2473</v>
      </c>
      <c r="D11" s="97" t="s">
        <v>2454</v>
      </c>
      <c r="E11" s="97" t="s">
        <v>2451</v>
      </c>
      <c r="F11" s="97" t="s">
        <v>2474</v>
      </c>
      <c r="G11" s="98" t="s">
        <v>2453</v>
      </c>
      <c r="H11" s="98" t="s">
        <v>2454</v>
      </c>
      <c r="I11" s="99">
        <v>16500000</v>
      </c>
      <c r="J11" s="100" t="s">
        <v>2460</v>
      </c>
    </row>
    <row r="12" spans="1:11" x14ac:dyDescent="0.2">
      <c r="A12" s="96">
        <f t="shared" si="0"/>
        <v>11</v>
      </c>
      <c r="B12" s="97" t="s">
        <v>2461</v>
      </c>
      <c r="C12" s="97" t="s">
        <v>2462</v>
      </c>
      <c r="D12" s="97" t="s">
        <v>2454</v>
      </c>
      <c r="E12" s="97" t="s">
        <v>2451</v>
      </c>
      <c r="F12" s="97" t="s">
        <v>2475</v>
      </c>
      <c r="G12" s="98" t="s">
        <v>2453</v>
      </c>
      <c r="H12" s="98" t="s">
        <v>2454</v>
      </c>
      <c r="I12" s="99">
        <v>17622000</v>
      </c>
      <c r="J12" s="100" t="s">
        <v>2460</v>
      </c>
    </row>
    <row r="13" spans="1:11" x14ac:dyDescent="0.2">
      <c r="A13" s="96">
        <f t="shared" si="0"/>
        <v>12</v>
      </c>
      <c r="B13" s="97" t="s">
        <v>2476</v>
      </c>
      <c r="C13" s="97" t="s">
        <v>2477</v>
      </c>
      <c r="D13" s="97" t="s">
        <v>2458</v>
      </c>
      <c r="E13" s="97" t="s">
        <v>2451</v>
      </c>
      <c r="F13" s="97" t="s">
        <v>2478</v>
      </c>
      <c r="G13" s="98" t="s">
        <v>2453</v>
      </c>
      <c r="H13" s="98" t="s">
        <v>2454</v>
      </c>
      <c r="I13" s="99">
        <v>19536000</v>
      </c>
      <c r="J13" s="97" t="s">
        <v>2460</v>
      </c>
    </row>
    <row r="14" spans="1:11" x14ac:dyDescent="0.2">
      <c r="A14" s="96">
        <f t="shared" si="0"/>
        <v>13</v>
      </c>
      <c r="B14" s="97" t="s">
        <v>2479</v>
      </c>
      <c r="C14" s="97" t="s">
        <v>2479</v>
      </c>
      <c r="D14" s="97" t="s">
        <v>2454</v>
      </c>
      <c r="E14" s="97" t="s">
        <v>2451</v>
      </c>
      <c r="F14" s="97" t="s">
        <v>2480</v>
      </c>
      <c r="G14" s="98" t="s">
        <v>2453</v>
      </c>
      <c r="H14" s="98" t="s">
        <v>2454</v>
      </c>
      <c r="I14" s="99">
        <v>20000000</v>
      </c>
      <c r="J14" s="100" t="s">
        <v>2460</v>
      </c>
    </row>
    <row r="15" spans="1:11" x14ac:dyDescent="0.2">
      <c r="A15" s="96">
        <f t="shared" si="0"/>
        <v>14</v>
      </c>
      <c r="B15" s="97" t="s">
        <v>2461</v>
      </c>
      <c r="C15" s="97" t="s">
        <v>2462</v>
      </c>
      <c r="D15" s="97" t="s">
        <v>2454</v>
      </c>
      <c r="E15" s="97" t="s">
        <v>2451</v>
      </c>
      <c r="F15" s="97" t="s">
        <v>2481</v>
      </c>
      <c r="G15" s="98" t="s">
        <v>2453</v>
      </c>
      <c r="H15" s="98" t="s">
        <v>2454</v>
      </c>
      <c r="I15" s="99">
        <v>20790000</v>
      </c>
      <c r="J15" s="100" t="s">
        <v>2460</v>
      </c>
    </row>
    <row r="16" spans="1:11" x14ac:dyDescent="0.2">
      <c r="A16" s="96">
        <f t="shared" si="0"/>
        <v>15</v>
      </c>
      <c r="B16" s="97" t="s">
        <v>2482</v>
      </c>
      <c r="C16" s="97" t="s">
        <v>2483</v>
      </c>
      <c r="D16" s="97" t="s">
        <v>2484</v>
      </c>
      <c r="E16" s="97" t="s">
        <v>2451</v>
      </c>
      <c r="F16" s="97" t="s">
        <v>2485</v>
      </c>
      <c r="G16" s="98" t="s">
        <v>2453</v>
      </c>
      <c r="H16" s="98" t="s">
        <v>2454</v>
      </c>
      <c r="I16" s="99">
        <v>21056200</v>
      </c>
      <c r="J16" s="97" t="s">
        <v>2486</v>
      </c>
    </row>
    <row r="17" spans="1:10" x14ac:dyDescent="0.2">
      <c r="A17" s="96">
        <f t="shared" si="0"/>
        <v>16</v>
      </c>
      <c r="B17" s="97" t="s">
        <v>2487</v>
      </c>
      <c r="C17" s="97" t="s">
        <v>2487</v>
      </c>
      <c r="D17" s="97" t="s">
        <v>2454</v>
      </c>
      <c r="E17" s="97" t="s">
        <v>2451</v>
      </c>
      <c r="F17" s="97" t="s">
        <v>2488</v>
      </c>
      <c r="G17" s="98" t="s">
        <v>2453</v>
      </c>
      <c r="H17" s="98" t="s">
        <v>2454</v>
      </c>
      <c r="I17" s="99">
        <v>21880000</v>
      </c>
      <c r="J17" s="100" t="s">
        <v>2455</v>
      </c>
    </row>
    <row r="18" spans="1:10" x14ac:dyDescent="0.2">
      <c r="A18" s="96">
        <f t="shared" si="0"/>
        <v>17</v>
      </c>
      <c r="B18" s="97" t="s">
        <v>2489</v>
      </c>
      <c r="C18" s="97" t="s">
        <v>2490</v>
      </c>
      <c r="D18" s="97" t="s">
        <v>2454</v>
      </c>
      <c r="E18" s="97" t="s">
        <v>2451</v>
      </c>
      <c r="F18" s="97" t="s">
        <v>2491</v>
      </c>
      <c r="G18" s="98" t="s">
        <v>2453</v>
      </c>
      <c r="H18" s="98" t="s">
        <v>2454</v>
      </c>
      <c r="I18" s="99">
        <v>22000000</v>
      </c>
      <c r="J18" s="100" t="s">
        <v>2460</v>
      </c>
    </row>
    <row r="19" spans="1:10" x14ac:dyDescent="0.2">
      <c r="A19" s="96">
        <f t="shared" si="0"/>
        <v>18</v>
      </c>
      <c r="B19" s="97" t="s">
        <v>2492</v>
      </c>
      <c r="C19" s="97" t="s">
        <v>2468</v>
      </c>
      <c r="D19" s="97" t="s">
        <v>2454</v>
      </c>
      <c r="E19" s="97" t="s">
        <v>2451</v>
      </c>
      <c r="F19" s="97" t="s">
        <v>2493</v>
      </c>
      <c r="G19" s="98" t="s">
        <v>2453</v>
      </c>
      <c r="H19" s="98" t="s">
        <v>2454</v>
      </c>
      <c r="I19" s="99">
        <v>22000000</v>
      </c>
      <c r="J19" s="100" t="s">
        <v>2460</v>
      </c>
    </row>
    <row r="20" spans="1:10" x14ac:dyDescent="0.2">
      <c r="A20" s="96">
        <f t="shared" si="0"/>
        <v>19</v>
      </c>
      <c r="B20" s="97" t="s">
        <v>2494</v>
      </c>
      <c r="C20" s="97" t="s">
        <v>2495</v>
      </c>
      <c r="D20" s="97" t="s">
        <v>2494</v>
      </c>
      <c r="E20" s="97" t="s">
        <v>2451</v>
      </c>
      <c r="F20" s="97" t="s">
        <v>2496</v>
      </c>
      <c r="G20" s="98" t="s">
        <v>2453</v>
      </c>
      <c r="H20" s="98" t="s">
        <v>2454</v>
      </c>
      <c r="I20" s="99">
        <v>30000000</v>
      </c>
      <c r="J20" s="97" t="s">
        <v>2455</v>
      </c>
    </row>
    <row r="21" spans="1:10" x14ac:dyDescent="0.2">
      <c r="A21" s="96">
        <f t="shared" si="0"/>
        <v>20</v>
      </c>
      <c r="B21" s="97" t="s">
        <v>2497</v>
      </c>
      <c r="C21" s="97" t="s">
        <v>2498</v>
      </c>
      <c r="D21" s="97" t="s">
        <v>2458</v>
      </c>
      <c r="E21" s="97" t="s">
        <v>2451</v>
      </c>
      <c r="F21" s="97" t="s">
        <v>2499</v>
      </c>
      <c r="G21" s="98" t="s">
        <v>2453</v>
      </c>
      <c r="H21" s="98" t="s">
        <v>2454</v>
      </c>
      <c r="I21" s="99">
        <v>30000000</v>
      </c>
      <c r="J21" s="100" t="s">
        <v>2460</v>
      </c>
    </row>
    <row r="22" spans="1:10" x14ac:dyDescent="0.2">
      <c r="A22" s="96">
        <f t="shared" si="0"/>
        <v>21</v>
      </c>
      <c r="B22" s="97" t="s">
        <v>2500</v>
      </c>
      <c r="C22" s="97" t="s">
        <v>2501</v>
      </c>
      <c r="D22" s="97" t="s">
        <v>2500</v>
      </c>
      <c r="E22" s="97" t="s">
        <v>2451</v>
      </c>
      <c r="F22" s="97" t="s">
        <v>2502</v>
      </c>
      <c r="G22" s="98" t="s">
        <v>2453</v>
      </c>
      <c r="H22" s="98" t="s">
        <v>2454</v>
      </c>
      <c r="I22" s="99">
        <v>32970000</v>
      </c>
      <c r="J22" s="100" t="s">
        <v>2455</v>
      </c>
    </row>
    <row r="23" spans="1:10" x14ac:dyDescent="0.2">
      <c r="A23" s="96">
        <f t="shared" si="0"/>
        <v>22</v>
      </c>
      <c r="B23" s="97" t="s">
        <v>2461</v>
      </c>
      <c r="C23" s="97" t="s">
        <v>2462</v>
      </c>
      <c r="D23" s="97" t="s">
        <v>2454</v>
      </c>
      <c r="E23" s="97" t="s">
        <v>2451</v>
      </c>
      <c r="F23" s="97" t="s">
        <v>2503</v>
      </c>
      <c r="G23" s="98" t="s">
        <v>2453</v>
      </c>
      <c r="H23" s="98" t="s">
        <v>2454</v>
      </c>
      <c r="I23" s="99">
        <v>33385000</v>
      </c>
      <c r="J23" s="100" t="s">
        <v>2460</v>
      </c>
    </row>
    <row r="24" spans="1:10" x14ac:dyDescent="0.2">
      <c r="A24" s="96">
        <f t="shared" si="0"/>
        <v>23</v>
      </c>
      <c r="B24" s="97" t="s">
        <v>2479</v>
      </c>
      <c r="C24" s="97" t="s">
        <v>2479</v>
      </c>
      <c r="D24" s="97" t="s">
        <v>2454</v>
      </c>
      <c r="E24" s="97" t="s">
        <v>2451</v>
      </c>
      <c r="F24" s="97" t="s">
        <v>2504</v>
      </c>
      <c r="G24" s="98" t="s">
        <v>2453</v>
      </c>
      <c r="H24" s="98" t="s">
        <v>2454</v>
      </c>
      <c r="I24" s="99">
        <v>37000000</v>
      </c>
      <c r="J24" s="100" t="s">
        <v>2460</v>
      </c>
    </row>
    <row r="25" spans="1:10" x14ac:dyDescent="0.2">
      <c r="A25" s="96">
        <f t="shared" si="0"/>
        <v>24</v>
      </c>
      <c r="B25" s="97" t="s">
        <v>2505</v>
      </c>
      <c r="C25" s="97" t="s">
        <v>2468</v>
      </c>
      <c r="D25" s="97" t="s">
        <v>2458</v>
      </c>
      <c r="E25" s="97" t="s">
        <v>2451</v>
      </c>
      <c r="F25" s="97" t="s">
        <v>2506</v>
      </c>
      <c r="G25" s="98" t="s">
        <v>2453</v>
      </c>
      <c r="H25" s="98" t="s">
        <v>2454</v>
      </c>
      <c r="I25" s="99">
        <v>40740000</v>
      </c>
      <c r="J25" s="100" t="s">
        <v>2460</v>
      </c>
    </row>
    <row r="26" spans="1:10" x14ac:dyDescent="0.2">
      <c r="A26" s="96">
        <f t="shared" si="0"/>
        <v>25</v>
      </c>
      <c r="B26" s="97" t="s">
        <v>2461</v>
      </c>
      <c r="C26" s="97" t="s">
        <v>2462</v>
      </c>
      <c r="D26" s="97" t="s">
        <v>2454</v>
      </c>
      <c r="E26" s="97" t="s">
        <v>2451</v>
      </c>
      <c r="F26" s="97" t="s">
        <v>2507</v>
      </c>
      <c r="G26" s="98" t="s">
        <v>2453</v>
      </c>
      <c r="H26" s="98" t="s">
        <v>2454</v>
      </c>
      <c r="I26" s="99">
        <v>47674000</v>
      </c>
      <c r="J26" s="100" t="s">
        <v>2460</v>
      </c>
    </row>
    <row r="27" spans="1:10" x14ac:dyDescent="0.2">
      <c r="A27" s="96">
        <f t="shared" si="0"/>
        <v>26</v>
      </c>
      <c r="B27" s="97" t="s">
        <v>2508</v>
      </c>
      <c r="C27" s="97" t="s">
        <v>2487</v>
      </c>
      <c r="D27" s="97" t="s">
        <v>2509</v>
      </c>
      <c r="E27" s="97" t="s">
        <v>2451</v>
      </c>
      <c r="F27" s="97" t="s">
        <v>2510</v>
      </c>
      <c r="G27" s="98" t="s">
        <v>2453</v>
      </c>
      <c r="H27" s="98" t="s">
        <v>2454</v>
      </c>
      <c r="I27" s="99">
        <v>49940000</v>
      </c>
      <c r="J27" s="100" t="s">
        <v>2460</v>
      </c>
    </row>
    <row r="28" spans="1:10" x14ac:dyDescent="0.2">
      <c r="A28" s="96">
        <f t="shared" si="0"/>
        <v>27</v>
      </c>
      <c r="B28" s="97" t="s">
        <v>2461</v>
      </c>
      <c r="C28" s="97" t="s">
        <v>2462</v>
      </c>
      <c r="D28" s="97" t="s">
        <v>2454</v>
      </c>
      <c r="E28" s="97" t="s">
        <v>2451</v>
      </c>
      <c r="F28" s="97" t="s">
        <v>2511</v>
      </c>
      <c r="G28" s="98" t="s">
        <v>2453</v>
      </c>
      <c r="H28" s="98" t="s">
        <v>2454</v>
      </c>
      <c r="I28" s="99">
        <v>52360000</v>
      </c>
      <c r="J28" s="100" t="s">
        <v>2460</v>
      </c>
    </row>
    <row r="29" spans="1:10" x14ac:dyDescent="0.2">
      <c r="A29" s="96">
        <f t="shared" si="0"/>
        <v>28</v>
      </c>
      <c r="B29" s="97" t="s">
        <v>2512</v>
      </c>
      <c r="C29" s="97" t="s">
        <v>2513</v>
      </c>
      <c r="D29" s="97" t="s">
        <v>2458</v>
      </c>
      <c r="E29" s="97" t="s">
        <v>2451</v>
      </c>
      <c r="F29" s="97" t="s">
        <v>2514</v>
      </c>
      <c r="G29" s="98" t="s">
        <v>2453</v>
      </c>
      <c r="H29" s="98" t="s">
        <v>2454</v>
      </c>
      <c r="I29" s="99">
        <v>53877000</v>
      </c>
      <c r="J29" s="100" t="s">
        <v>2460</v>
      </c>
    </row>
    <row r="30" spans="1:10" x14ac:dyDescent="0.2">
      <c r="A30" s="96">
        <f t="shared" si="0"/>
        <v>29</v>
      </c>
      <c r="B30" s="97" t="s">
        <v>2515</v>
      </c>
      <c r="C30" s="97" t="s">
        <v>2457</v>
      </c>
      <c r="D30" s="97" t="s">
        <v>2454</v>
      </c>
      <c r="E30" s="97" t="s">
        <v>2451</v>
      </c>
      <c r="F30" s="97" t="s">
        <v>2516</v>
      </c>
      <c r="G30" s="98" t="s">
        <v>2453</v>
      </c>
      <c r="H30" s="98" t="s">
        <v>2454</v>
      </c>
      <c r="I30" s="99">
        <v>54431000</v>
      </c>
      <c r="J30" s="100" t="s">
        <v>2460</v>
      </c>
    </row>
    <row r="31" spans="1:10" x14ac:dyDescent="0.2">
      <c r="A31" s="96">
        <f t="shared" si="0"/>
        <v>30</v>
      </c>
      <c r="B31" s="97" t="s">
        <v>2517</v>
      </c>
      <c r="C31" s="97" t="s">
        <v>2518</v>
      </c>
      <c r="D31" s="97" t="s">
        <v>2454</v>
      </c>
      <c r="E31" s="97" t="s">
        <v>2451</v>
      </c>
      <c r="F31" s="97" t="s">
        <v>2519</v>
      </c>
      <c r="G31" s="98" t="s">
        <v>2453</v>
      </c>
      <c r="H31" s="98" t="s">
        <v>2454</v>
      </c>
      <c r="I31" s="99">
        <v>59101680</v>
      </c>
      <c r="J31" s="100" t="s">
        <v>2460</v>
      </c>
    </row>
    <row r="32" spans="1:10" x14ac:dyDescent="0.2">
      <c r="A32" s="96">
        <f t="shared" si="0"/>
        <v>31</v>
      </c>
      <c r="B32" s="97" t="s">
        <v>2520</v>
      </c>
      <c r="C32" s="97" t="s">
        <v>2521</v>
      </c>
      <c r="D32" s="97" t="s">
        <v>2458</v>
      </c>
      <c r="E32" s="97" t="s">
        <v>2451</v>
      </c>
      <c r="F32" s="97" t="s">
        <v>2522</v>
      </c>
      <c r="G32" s="98" t="s">
        <v>2453</v>
      </c>
      <c r="H32" s="98" t="s">
        <v>2454</v>
      </c>
      <c r="I32" s="99">
        <v>61700000</v>
      </c>
      <c r="J32" s="100" t="s">
        <v>2455</v>
      </c>
    </row>
    <row r="33" spans="1:10" x14ac:dyDescent="0.2">
      <c r="A33" s="96">
        <f t="shared" si="0"/>
        <v>32</v>
      </c>
      <c r="B33" s="97" t="s">
        <v>2462</v>
      </c>
      <c r="C33" s="97" t="s">
        <v>2462</v>
      </c>
      <c r="D33" s="97" t="s">
        <v>2454</v>
      </c>
      <c r="E33" s="97" t="s">
        <v>2451</v>
      </c>
      <c r="F33" s="97" t="s">
        <v>2523</v>
      </c>
      <c r="G33" s="98" t="s">
        <v>2453</v>
      </c>
      <c r="H33" s="98" t="s">
        <v>2454</v>
      </c>
      <c r="I33" s="99">
        <v>64900000</v>
      </c>
      <c r="J33" s="100" t="s">
        <v>2455</v>
      </c>
    </row>
    <row r="34" spans="1:10" x14ac:dyDescent="0.2">
      <c r="A34" s="96">
        <f t="shared" si="0"/>
        <v>33</v>
      </c>
      <c r="B34" s="97" t="s">
        <v>2487</v>
      </c>
      <c r="C34" s="97" t="s">
        <v>2487</v>
      </c>
      <c r="D34" s="97" t="s">
        <v>2454</v>
      </c>
      <c r="E34" s="97" t="s">
        <v>2451</v>
      </c>
      <c r="F34" s="97" t="s">
        <v>2524</v>
      </c>
      <c r="G34" s="98" t="s">
        <v>2453</v>
      </c>
      <c r="H34" s="98" t="s">
        <v>2454</v>
      </c>
      <c r="I34" s="99">
        <v>69988000</v>
      </c>
      <c r="J34" s="100" t="s">
        <v>2460</v>
      </c>
    </row>
    <row r="35" spans="1:10" x14ac:dyDescent="0.2">
      <c r="A35" s="96">
        <f t="shared" si="0"/>
        <v>34</v>
      </c>
      <c r="B35" s="97" t="s">
        <v>2501</v>
      </c>
      <c r="C35" s="97" t="s">
        <v>2501</v>
      </c>
      <c r="D35" s="97" t="s">
        <v>2454</v>
      </c>
      <c r="E35" s="97" t="s">
        <v>2451</v>
      </c>
      <c r="F35" s="97" t="s">
        <v>2525</v>
      </c>
      <c r="G35" s="98" t="s">
        <v>2453</v>
      </c>
      <c r="H35" s="98" t="s">
        <v>2454</v>
      </c>
      <c r="I35" s="99">
        <v>69993000</v>
      </c>
      <c r="J35" s="100" t="s">
        <v>2455</v>
      </c>
    </row>
    <row r="36" spans="1:10" x14ac:dyDescent="0.2">
      <c r="A36" s="96">
        <f t="shared" si="0"/>
        <v>35</v>
      </c>
      <c r="B36" s="97" t="s">
        <v>2526</v>
      </c>
      <c r="C36" s="97" t="s">
        <v>2527</v>
      </c>
      <c r="D36" s="97" t="s">
        <v>2458</v>
      </c>
      <c r="E36" s="97" t="s">
        <v>2451</v>
      </c>
      <c r="F36" s="97" t="s">
        <v>2528</v>
      </c>
      <c r="G36" s="98" t="s">
        <v>2453</v>
      </c>
      <c r="H36" s="98" t="s">
        <v>2454</v>
      </c>
      <c r="I36" s="99">
        <v>70180000</v>
      </c>
      <c r="J36" s="100" t="s">
        <v>2455</v>
      </c>
    </row>
    <row r="37" spans="1:10" x14ac:dyDescent="0.2">
      <c r="A37" s="96">
        <f t="shared" si="0"/>
        <v>36</v>
      </c>
      <c r="B37" s="97" t="s">
        <v>2529</v>
      </c>
      <c r="C37" s="97" t="s">
        <v>2529</v>
      </c>
      <c r="D37" s="97" t="s">
        <v>2454</v>
      </c>
      <c r="E37" s="97" t="s">
        <v>2451</v>
      </c>
      <c r="F37" s="97" t="s">
        <v>2530</v>
      </c>
      <c r="G37" s="98" t="s">
        <v>2453</v>
      </c>
      <c r="H37" s="98" t="s">
        <v>2454</v>
      </c>
      <c r="I37" s="99">
        <v>71500000</v>
      </c>
      <c r="J37" s="100" t="s">
        <v>2455</v>
      </c>
    </row>
    <row r="38" spans="1:10" x14ac:dyDescent="0.2">
      <c r="A38" s="96">
        <f t="shared" si="0"/>
        <v>37</v>
      </c>
      <c r="B38" s="97" t="s">
        <v>2531</v>
      </c>
      <c r="C38" s="97" t="s">
        <v>2531</v>
      </c>
      <c r="D38" s="97" t="s">
        <v>2454</v>
      </c>
      <c r="E38" s="97" t="s">
        <v>2451</v>
      </c>
      <c r="F38" s="97" t="s">
        <v>2532</v>
      </c>
      <c r="G38" s="98" t="s">
        <v>2453</v>
      </c>
      <c r="H38" s="98" t="s">
        <v>2454</v>
      </c>
      <c r="I38" s="99">
        <v>72065000</v>
      </c>
      <c r="J38" s="100" t="s">
        <v>2460</v>
      </c>
    </row>
    <row r="39" spans="1:10" x14ac:dyDescent="0.2">
      <c r="A39" s="96">
        <f t="shared" si="0"/>
        <v>38</v>
      </c>
      <c r="B39" s="97" t="s">
        <v>2533</v>
      </c>
      <c r="C39" s="97" t="s">
        <v>2527</v>
      </c>
      <c r="D39" s="97" t="s">
        <v>2533</v>
      </c>
      <c r="E39" s="97" t="s">
        <v>2451</v>
      </c>
      <c r="F39" s="97" t="s">
        <v>2534</v>
      </c>
      <c r="G39" s="98" t="s">
        <v>2453</v>
      </c>
      <c r="H39" s="98" t="s">
        <v>2454</v>
      </c>
      <c r="I39" s="99">
        <v>75295000</v>
      </c>
      <c r="J39" s="100" t="s">
        <v>2486</v>
      </c>
    </row>
    <row r="40" spans="1:10" x14ac:dyDescent="0.2">
      <c r="A40" s="96">
        <f t="shared" si="0"/>
        <v>39</v>
      </c>
      <c r="B40" s="97" t="s">
        <v>2479</v>
      </c>
      <c r="C40" s="97" t="s">
        <v>2479</v>
      </c>
      <c r="D40" s="97" t="s">
        <v>2454</v>
      </c>
      <c r="E40" s="97" t="s">
        <v>2451</v>
      </c>
      <c r="F40" s="97" t="s">
        <v>2535</v>
      </c>
      <c r="G40" s="98" t="s">
        <v>2453</v>
      </c>
      <c r="H40" s="98" t="s">
        <v>2454</v>
      </c>
      <c r="I40" s="99">
        <v>77559000</v>
      </c>
      <c r="J40" s="100" t="s">
        <v>2460</v>
      </c>
    </row>
    <row r="41" spans="1:10" x14ac:dyDescent="0.2">
      <c r="A41" s="96">
        <f t="shared" si="0"/>
        <v>40</v>
      </c>
      <c r="B41" s="97" t="s">
        <v>2479</v>
      </c>
      <c r="C41" s="97" t="s">
        <v>2479</v>
      </c>
      <c r="D41" s="97" t="s">
        <v>2454</v>
      </c>
      <c r="E41" s="97" t="s">
        <v>2451</v>
      </c>
      <c r="F41" s="97" t="s">
        <v>2536</v>
      </c>
      <c r="G41" s="98" t="s">
        <v>2453</v>
      </c>
      <c r="H41" s="98" t="s">
        <v>2454</v>
      </c>
      <c r="I41" s="99">
        <v>77559000</v>
      </c>
      <c r="J41" s="100" t="s">
        <v>2460</v>
      </c>
    </row>
    <row r="42" spans="1:10" x14ac:dyDescent="0.2">
      <c r="A42" s="96">
        <f t="shared" si="0"/>
        <v>41</v>
      </c>
      <c r="B42" s="97" t="s">
        <v>2517</v>
      </c>
      <c r="C42" s="97" t="s">
        <v>2518</v>
      </c>
      <c r="D42" s="97" t="s">
        <v>2454</v>
      </c>
      <c r="E42" s="97" t="s">
        <v>2451</v>
      </c>
      <c r="F42" s="97" t="s">
        <v>2537</v>
      </c>
      <c r="G42" s="98" t="s">
        <v>2453</v>
      </c>
      <c r="H42" s="98" t="s">
        <v>2454</v>
      </c>
      <c r="I42" s="99">
        <v>78092950</v>
      </c>
      <c r="J42" s="100" t="s">
        <v>2460</v>
      </c>
    </row>
    <row r="43" spans="1:10" x14ac:dyDescent="0.2">
      <c r="A43" s="96">
        <f t="shared" si="0"/>
        <v>42</v>
      </c>
      <c r="B43" s="97" t="s">
        <v>2538</v>
      </c>
      <c r="C43" s="97" t="s">
        <v>2539</v>
      </c>
      <c r="D43" s="97" t="s">
        <v>2458</v>
      </c>
      <c r="E43" s="97" t="s">
        <v>2451</v>
      </c>
      <c r="F43" s="97" t="s">
        <v>2540</v>
      </c>
      <c r="G43" s="98" t="s">
        <v>2453</v>
      </c>
      <c r="H43" s="98" t="s">
        <v>2454</v>
      </c>
      <c r="I43" s="99">
        <v>79059000</v>
      </c>
      <c r="J43" s="100" t="s">
        <v>2455</v>
      </c>
    </row>
    <row r="44" spans="1:10" x14ac:dyDescent="0.2">
      <c r="A44" s="96">
        <f t="shared" si="0"/>
        <v>43</v>
      </c>
      <c r="B44" s="97" t="s">
        <v>2533</v>
      </c>
      <c r="C44" s="97" t="s">
        <v>2527</v>
      </c>
      <c r="D44" s="97" t="s">
        <v>2533</v>
      </c>
      <c r="E44" s="97" t="s">
        <v>2451</v>
      </c>
      <c r="F44" s="97" t="s">
        <v>2541</v>
      </c>
      <c r="G44" s="98" t="s">
        <v>2453</v>
      </c>
      <c r="H44" s="98" t="s">
        <v>2454</v>
      </c>
      <c r="I44" s="99">
        <v>81334000</v>
      </c>
      <c r="J44" s="100" t="s">
        <v>2486</v>
      </c>
    </row>
    <row r="45" spans="1:10" x14ac:dyDescent="0.2">
      <c r="A45" s="96">
        <f t="shared" si="0"/>
        <v>44</v>
      </c>
      <c r="B45" s="97" t="s">
        <v>2542</v>
      </c>
      <c r="C45" s="97" t="s">
        <v>2531</v>
      </c>
      <c r="D45" s="97" t="s">
        <v>2458</v>
      </c>
      <c r="E45" s="97" t="s">
        <v>2451</v>
      </c>
      <c r="F45" s="97" t="s">
        <v>2543</v>
      </c>
      <c r="G45" s="98" t="s">
        <v>2453</v>
      </c>
      <c r="H45" s="98" t="s">
        <v>2454</v>
      </c>
      <c r="I45" s="99">
        <v>82473000</v>
      </c>
      <c r="J45" s="100" t="s">
        <v>2460</v>
      </c>
    </row>
    <row r="46" spans="1:10" x14ac:dyDescent="0.2">
      <c r="A46" s="96">
        <f t="shared" si="0"/>
        <v>45</v>
      </c>
      <c r="B46" s="97" t="s">
        <v>2479</v>
      </c>
      <c r="C46" s="97" t="s">
        <v>2479</v>
      </c>
      <c r="D46" s="97" t="s">
        <v>2454</v>
      </c>
      <c r="E46" s="97" t="s">
        <v>2451</v>
      </c>
      <c r="F46" s="97" t="s">
        <v>2544</v>
      </c>
      <c r="G46" s="98" t="s">
        <v>2453</v>
      </c>
      <c r="H46" s="98" t="s">
        <v>2454</v>
      </c>
      <c r="I46" s="99">
        <v>86452000</v>
      </c>
      <c r="J46" s="100" t="s">
        <v>2455</v>
      </c>
    </row>
    <row r="47" spans="1:10" x14ac:dyDescent="0.2">
      <c r="A47" s="96">
        <f t="shared" si="0"/>
        <v>46</v>
      </c>
      <c r="B47" s="97" t="s">
        <v>2477</v>
      </c>
      <c r="C47" s="97" t="s">
        <v>2477</v>
      </c>
      <c r="D47" s="97" t="s">
        <v>2454</v>
      </c>
      <c r="E47" s="97" t="s">
        <v>2451</v>
      </c>
      <c r="F47" s="97" t="s">
        <v>2545</v>
      </c>
      <c r="G47" s="98" t="s">
        <v>2453</v>
      </c>
      <c r="H47" s="98" t="s">
        <v>2454</v>
      </c>
      <c r="I47" s="99">
        <v>88331000</v>
      </c>
      <c r="J47" s="100" t="s">
        <v>2455</v>
      </c>
    </row>
    <row r="48" spans="1:10" x14ac:dyDescent="0.2">
      <c r="A48" s="96">
        <f t="shared" si="0"/>
        <v>47</v>
      </c>
      <c r="B48" s="97" t="s">
        <v>2546</v>
      </c>
      <c r="C48" s="97" t="s">
        <v>2546</v>
      </c>
      <c r="D48" s="97" t="s">
        <v>2454</v>
      </c>
      <c r="E48" s="97" t="s">
        <v>2451</v>
      </c>
      <c r="F48" s="97" t="s">
        <v>2547</v>
      </c>
      <c r="G48" s="98" t="s">
        <v>2453</v>
      </c>
      <c r="H48" s="98" t="s">
        <v>2454</v>
      </c>
      <c r="I48" s="99">
        <v>92133260</v>
      </c>
      <c r="J48" s="100" t="s">
        <v>2455</v>
      </c>
    </row>
    <row r="49" spans="1:10" x14ac:dyDescent="0.2">
      <c r="A49" s="96">
        <f t="shared" si="0"/>
        <v>48</v>
      </c>
      <c r="B49" s="97" t="s">
        <v>2548</v>
      </c>
      <c r="C49" s="97" t="s">
        <v>2549</v>
      </c>
      <c r="D49" s="97" t="s">
        <v>2550</v>
      </c>
      <c r="E49" s="97" t="s">
        <v>2451</v>
      </c>
      <c r="F49" s="97" t="s">
        <v>2551</v>
      </c>
      <c r="G49" s="98" t="s">
        <v>2453</v>
      </c>
      <c r="H49" s="98" t="s">
        <v>2454</v>
      </c>
      <c r="I49" s="99">
        <v>98989000</v>
      </c>
      <c r="J49" s="100" t="s">
        <v>2455</v>
      </c>
    </row>
    <row r="50" spans="1:10" x14ac:dyDescent="0.2">
      <c r="A50" s="96">
        <f t="shared" si="0"/>
        <v>49</v>
      </c>
      <c r="B50" s="97" t="s">
        <v>2546</v>
      </c>
      <c r="C50" s="97" t="s">
        <v>2546</v>
      </c>
      <c r="D50" s="97" t="s">
        <v>2454</v>
      </c>
      <c r="E50" s="97" t="s">
        <v>2451</v>
      </c>
      <c r="F50" s="97" t="s">
        <v>2552</v>
      </c>
      <c r="G50" s="98" t="s">
        <v>2453</v>
      </c>
      <c r="H50" s="98" t="s">
        <v>2454</v>
      </c>
      <c r="I50" s="99">
        <v>99870000</v>
      </c>
      <c r="J50" s="100" t="s">
        <v>2460</v>
      </c>
    </row>
    <row r="51" spans="1:10" x14ac:dyDescent="0.2">
      <c r="A51" s="96">
        <f t="shared" si="0"/>
        <v>50</v>
      </c>
      <c r="B51" s="97" t="s">
        <v>2553</v>
      </c>
      <c r="C51" s="97" t="s">
        <v>2549</v>
      </c>
      <c r="D51" s="97" t="s">
        <v>2484</v>
      </c>
      <c r="E51" s="97" t="s">
        <v>2451</v>
      </c>
      <c r="F51" s="97" t="s">
        <v>2554</v>
      </c>
      <c r="G51" s="98" t="s">
        <v>2453</v>
      </c>
      <c r="H51" s="98" t="s">
        <v>2454</v>
      </c>
      <c r="I51" s="99">
        <v>100000000</v>
      </c>
      <c r="J51" s="100" t="s">
        <v>2455</v>
      </c>
    </row>
    <row r="52" spans="1:10" x14ac:dyDescent="0.2">
      <c r="A52" s="96">
        <f t="shared" si="0"/>
        <v>51</v>
      </c>
      <c r="B52" s="97" t="s">
        <v>2539</v>
      </c>
      <c r="C52" s="97" t="s">
        <v>2539</v>
      </c>
      <c r="D52" s="97" t="s">
        <v>2454</v>
      </c>
      <c r="E52" s="97" t="s">
        <v>2451</v>
      </c>
      <c r="F52" s="97" t="s">
        <v>2555</v>
      </c>
      <c r="G52" s="98" t="s">
        <v>2453</v>
      </c>
      <c r="H52" s="98" t="s">
        <v>2454</v>
      </c>
      <c r="I52" s="99">
        <v>103233000</v>
      </c>
      <c r="J52" s="100" t="s">
        <v>2460</v>
      </c>
    </row>
    <row r="53" spans="1:10" x14ac:dyDescent="0.2">
      <c r="A53" s="96">
        <f t="shared" si="0"/>
        <v>52</v>
      </c>
      <c r="B53" s="97" t="s">
        <v>2556</v>
      </c>
      <c r="C53" s="97" t="s">
        <v>2521</v>
      </c>
      <c r="D53" s="97" t="s">
        <v>2458</v>
      </c>
      <c r="E53" s="97" t="s">
        <v>2451</v>
      </c>
      <c r="F53" s="97" t="s">
        <v>2557</v>
      </c>
      <c r="G53" s="98" t="s">
        <v>2453</v>
      </c>
      <c r="H53" s="98" t="s">
        <v>2454</v>
      </c>
      <c r="I53" s="99">
        <v>109310000</v>
      </c>
      <c r="J53" s="100" t="s">
        <v>2455</v>
      </c>
    </row>
    <row r="54" spans="1:10" x14ac:dyDescent="0.2">
      <c r="A54" s="96">
        <f t="shared" si="0"/>
        <v>53</v>
      </c>
      <c r="B54" s="97" t="s">
        <v>2454</v>
      </c>
      <c r="C54" s="97" t="s">
        <v>2527</v>
      </c>
      <c r="D54" s="97" t="s">
        <v>2454</v>
      </c>
      <c r="E54" s="97" t="s">
        <v>2451</v>
      </c>
      <c r="F54" s="97" t="s">
        <v>2558</v>
      </c>
      <c r="G54" s="98" t="s">
        <v>2453</v>
      </c>
      <c r="H54" s="98" t="s">
        <v>2454</v>
      </c>
      <c r="I54" s="99">
        <v>110484000</v>
      </c>
      <c r="J54" s="100" t="s">
        <v>2455</v>
      </c>
    </row>
    <row r="55" spans="1:10" x14ac:dyDescent="0.2">
      <c r="A55" s="96">
        <f t="shared" si="0"/>
        <v>54</v>
      </c>
      <c r="B55" s="97" t="s">
        <v>2518</v>
      </c>
      <c r="C55" s="97" t="s">
        <v>2518</v>
      </c>
      <c r="D55" s="97" t="s">
        <v>2454</v>
      </c>
      <c r="E55" s="97" t="s">
        <v>2451</v>
      </c>
      <c r="F55" s="97" t="s">
        <v>2559</v>
      </c>
      <c r="G55" s="98" t="s">
        <v>2453</v>
      </c>
      <c r="H55" s="98" t="s">
        <v>2454</v>
      </c>
      <c r="I55" s="99">
        <v>113906000</v>
      </c>
      <c r="J55" s="100" t="s">
        <v>2455</v>
      </c>
    </row>
    <row r="56" spans="1:10" x14ac:dyDescent="0.2">
      <c r="A56" s="96">
        <f t="shared" si="0"/>
        <v>55</v>
      </c>
      <c r="B56" s="97" t="s">
        <v>2518</v>
      </c>
      <c r="C56" s="97" t="s">
        <v>2518</v>
      </c>
      <c r="D56" s="97" t="s">
        <v>2454</v>
      </c>
      <c r="E56" s="97" t="s">
        <v>2451</v>
      </c>
      <c r="F56" s="97" t="s">
        <v>2560</v>
      </c>
      <c r="G56" s="98" t="s">
        <v>2453</v>
      </c>
      <c r="H56" s="98" t="s">
        <v>2454</v>
      </c>
      <c r="I56" s="99">
        <v>113906000</v>
      </c>
      <c r="J56" s="100" t="s">
        <v>2455</v>
      </c>
    </row>
    <row r="57" spans="1:10" x14ac:dyDescent="0.2">
      <c r="A57" s="96">
        <f t="shared" si="0"/>
        <v>56</v>
      </c>
      <c r="B57" s="97" t="s">
        <v>2561</v>
      </c>
      <c r="C57" s="97" t="s">
        <v>2546</v>
      </c>
      <c r="D57" s="97" t="s">
        <v>2458</v>
      </c>
      <c r="E57" s="97" t="s">
        <v>2451</v>
      </c>
      <c r="F57" s="97" t="s">
        <v>2562</v>
      </c>
      <c r="G57" s="98" t="s">
        <v>2453</v>
      </c>
      <c r="H57" s="98" t="s">
        <v>2454</v>
      </c>
      <c r="I57" s="99">
        <v>119900000</v>
      </c>
      <c r="J57" s="100" t="s">
        <v>2455</v>
      </c>
    </row>
    <row r="58" spans="1:10" x14ac:dyDescent="0.2">
      <c r="A58" s="96">
        <f t="shared" si="0"/>
        <v>57</v>
      </c>
      <c r="B58" s="97" t="s">
        <v>2490</v>
      </c>
      <c r="C58" s="97" t="s">
        <v>2490</v>
      </c>
      <c r="D58" s="97" t="s">
        <v>2454</v>
      </c>
      <c r="E58" s="97" t="s">
        <v>2451</v>
      </c>
      <c r="F58" s="97" t="s">
        <v>2563</v>
      </c>
      <c r="G58" s="98" t="s">
        <v>2453</v>
      </c>
      <c r="H58" s="98" t="s">
        <v>2454</v>
      </c>
      <c r="I58" s="99">
        <v>120000000</v>
      </c>
      <c r="J58" s="100" t="s">
        <v>2455</v>
      </c>
    </row>
    <row r="59" spans="1:10" x14ac:dyDescent="0.2">
      <c r="A59" s="96">
        <f t="shared" si="0"/>
        <v>58</v>
      </c>
      <c r="B59" s="97" t="s">
        <v>2564</v>
      </c>
      <c r="C59" s="97" t="s">
        <v>2564</v>
      </c>
      <c r="D59" s="97" t="s">
        <v>2454</v>
      </c>
      <c r="E59" s="97" t="s">
        <v>2451</v>
      </c>
      <c r="F59" s="97" t="s">
        <v>2565</v>
      </c>
      <c r="G59" s="98" t="s">
        <v>2453</v>
      </c>
      <c r="H59" s="98" t="s">
        <v>2454</v>
      </c>
      <c r="I59" s="99">
        <v>120000000</v>
      </c>
      <c r="J59" s="100" t="s">
        <v>2455</v>
      </c>
    </row>
    <row r="60" spans="1:10" x14ac:dyDescent="0.2">
      <c r="A60" s="96">
        <f t="shared" si="0"/>
        <v>59</v>
      </c>
      <c r="B60" s="97" t="s">
        <v>2566</v>
      </c>
      <c r="C60" s="97" t="s">
        <v>2487</v>
      </c>
      <c r="D60" s="97" t="s">
        <v>2566</v>
      </c>
      <c r="E60" s="97" t="s">
        <v>2451</v>
      </c>
      <c r="F60" s="97" t="s">
        <v>2567</v>
      </c>
      <c r="G60" s="98" t="s">
        <v>2453</v>
      </c>
      <c r="H60" s="98" t="s">
        <v>2454</v>
      </c>
      <c r="I60" s="99">
        <v>120727000</v>
      </c>
      <c r="J60" s="100" t="s">
        <v>2455</v>
      </c>
    </row>
    <row r="61" spans="1:10" x14ac:dyDescent="0.2">
      <c r="A61" s="96">
        <f t="shared" si="0"/>
        <v>60</v>
      </c>
      <c r="B61" s="97" t="s">
        <v>2539</v>
      </c>
      <c r="C61" s="97" t="s">
        <v>2539</v>
      </c>
      <c r="D61" s="97" t="s">
        <v>2454</v>
      </c>
      <c r="E61" s="97" t="s">
        <v>2451</v>
      </c>
      <c r="F61" s="97" t="s">
        <v>2568</v>
      </c>
      <c r="G61" s="98" t="s">
        <v>2453</v>
      </c>
      <c r="H61" s="98" t="s">
        <v>2454</v>
      </c>
      <c r="I61" s="99">
        <v>121500000</v>
      </c>
      <c r="J61" s="100" t="s">
        <v>2455</v>
      </c>
    </row>
    <row r="62" spans="1:10" x14ac:dyDescent="0.2">
      <c r="A62" s="96">
        <f t="shared" si="0"/>
        <v>61</v>
      </c>
      <c r="B62" s="97" t="s">
        <v>2539</v>
      </c>
      <c r="C62" s="97" t="s">
        <v>2539</v>
      </c>
      <c r="D62" s="97" t="s">
        <v>2454</v>
      </c>
      <c r="E62" s="97" t="s">
        <v>2451</v>
      </c>
      <c r="F62" s="97" t="s">
        <v>2569</v>
      </c>
      <c r="G62" s="98" t="s">
        <v>2453</v>
      </c>
      <c r="H62" s="98" t="s">
        <v>2454</v>
      </c>
      <c r="I62" s="99">
        <v>121500000</v>
      </c>
      <c r="J62" s="100" t="s">
        <v>2455</v>
      </c>
    </row>
    <row r="63" spans="1:10" x14ac:dyDescent="0.2">
      <c r="A63" s="96">
        <f t="shared" si="0"/>
        <v>62</v>
      </c>
      <c r="B63" s="97" t="s">
        <v>2479</v>
      </c>
      <c r="C63" s="97" t="s">
        <v>2479</v>
      </c>
      <c r="D63" s="97" t="s">
        <v>2454</v>
      </c>
      <c r="E63" s="97" t="s">
        <v>2451</v>
      </c>
      <c r="F63" s="97" t="s">
        <v>2570</v>
      </c>
      <c r="G63" s="98" t="s">
        <v>2453</v>
      </c>
      <c r="H63" s="98" t="s">
        <v>2454</v>
      </c>
      <c r="I63" s="99">
        <v>121686000</v>
      </c>
      <c r="J63" s="100" t="s">
        <v>2455</v>
      </c>
    </row>
    <row r="64" spans="1:10" x14ac:dyDescent="0.2">
      <c r="A64" s="96">
        <f t="shared" si="0"/>
        <v>63</v>
      </c>
      <c r="B64" s="97" t="s">
        <v>2556</v>
      </c>
      <c r="C64" s="97" t="s">
        <v>2521</v>
      </c>
      <c r="D64" s="97" t="s">
        <v>2458</v>
      </c>
      <c r="E64" s="97" t="s">
        <v>2451</v>
      </c>
      <c r="F64" s="97" t="s">
        <v>2557</v>
      </c>
      <c r="G64" s="98" t="s">
        <v>2453</v>
      </c>
      <c r="H64" s="98" t="s">
        <v>2454</v>
      </c>
      <c r="I64" s="99">
        <v>122262000</v>
      </c>
      <c r="J64" s="97" t="s">
        <v>2455</v>
      </c>
    </row>
    <row r="65" spans="1:10" x14ac:dyDescent="0.2">
      <c r="A65" s="96">
        <f t="shared" si="0"/>
        <v>64</v>
      </c>
      <c r="B65" s="97" t="s">
        <v>2564</v>
      </c>
      <c r="C65" s="97" t="s">
        <v>2564</v>
      </c>
      <c r="D65" s="97" t="s">
        <v>2454</v>
      </c>
      <c r="E65" s="97" t="s">
        <v>2451</v>
      </c>
      <c r="F65" s="97" t="s">
        <v>2571</v>
      </c>
      <c r="G65" s="98" t="s">
        <v>2453</v>
      </c>
      <c r="H65" s="98" t="s">
        <v>2454</v>
      </c>
      <c r="I65" s="99">
        <v>129840000</v>
      </c>
      <c r="J65" s="100" t="s">
        <v>2455</v>
      </c>
    </row>
    <row r="66" spans="1:10" x14ac:dyDescent="0.2">
      <c r="A66" s="96">
        <f t="shared" ref="A66:A129" si="1">ROW()-1</f>
        <v>65</v>
      </c>
      <c r="B66" s="97" t="s">
        <v>2572</v>
      </c>
      <c r="C66" s="97" t="s">
        <v>2572</v>
      </c>
      <c r="D66" s="97" t="s">
        <v>2454</v>
      </c>
      <c r="E66" s="97" t="s">
        <v>2451</v>
      </c>
      <c r="F66" s="97" t="s">
        <v>2573</v>
      </c>
      <c r="G66" s="98" t="s">
        <v>2453</v>
      </c>
      <c r="H66" s="98" t="s">
        <v>2454</v>
      </c>
      <c r="I66" s="99">
        <v>133597000</v>
      </c>
      <c r="J66" s="97" t="s">
        <v>2455</v>
      </c>
    </row>
    <row r="67" spans="1:10" x14ac:dyDescent="0.2">
      <c r="A67" s="96">
        <f t="shared" si="1"/>
        <v>66</v>
      </c>
      <c r="B67" s="97" t="s">
        <v>2466</v>
      </c>
      <c r="C67" s="97" t="s">
        <v>2457</v>
      </c>
      <c r="D67" s="97" t="s">
        <v>2454</v>
      </c>
      <c r="E67" s="97" t="s">
        <v>2451</v>
      </c>
      <c r="F67" s="97" t="s">
        <v>2574</v>
      </c>
      <c r="G67" s="98" t="s">
        <v>2453</v>
      </c>
      <c r="H67" s="98" t="s">
        <v>2454</v>
      </c>
      <c r="I67" s="99">
        <v>135466320</v>
      </c>
      <c r="J67" s="100" t="s">
        <v>2455</v>
      </c>
    </row>
    <row r="68" spans="1:10" x14ac:dyDescent="0.2">
      <c r="A68" s="96">
        <f t="shared" si="1"/>
        <v>67</v>
      </c>
      <c r="B68" s="97" t="s">
        <v>2490</v>
      </c>
      <c r="C68" s="97" t="s">
        <v>2490</v>
      </c>
      <c r="D68" s="97" t="s">
        <v>2454</v>
      </c>
      <c r="E68" s="97" t="s">
        <v>2451</v>
      </c>
      <c r="F68" s="97" t="s">
        <v>2575</v>
      </c>
      <c r="G68" s="98" t="s">
        <v>2453</v>
      </c>
      <c r="H68" s="98" t="s">
        <v>2454</v>
      </c>
      <c r="I68" s="99">
        <v>139000000</v>
      </c>
      <c r="J68" s="100" t="s">
        <v>2455</v>
      </c>
    </row>
    <row r="69" spans="1:10" x14ac:dyDescent="0.2">
      <c r="A69" s="96">
        <f t="shared" si="1"/>
        <v>68</v>
      </c>
      <c r="B69" s="97" t="s">
        <v>2498</v>
      </c>
      <c r="C69" s="97" t="s">
        <v>2498</v>
      </c>
      <c r="D69" s="97" t="s">
        <v>2454</v>
      </c>
      <c r="E69" s="97" t="s">
        <v>2451</v>
      </c>
      <c r="F69" s="97" t="s">
        <v>2576</v>
      </c>
      <c r="G69" s="98" t="s">
        <v>2453</v>
      </c>
      <c r="H69" s="98" t="s">
        <v>2454</v>
      </c>
      <c r="I69" s="99">
        <v>142112000</v>
      </c>
      <c r="J69" s="100" t="s">
        <v>2455</v>
      </c>
    </row>
    <row r="70" spans="1:10" x14ac:dyDescent="0.2">
      <c r="A70" s="96">
        <f t="shared" si="1"/>
        <v>69</v>
      </c>
      <c r="B70" s="97" t="s">
        <v>2498</v>
      </c>
      <c r="C70" s="97" t="s">
        <v>2498</v>
      </c>
      <c r="D70" s="97" t="s">
        <v>2454</v>
      </c>
      <c r="E70" s="97" t="s">
        <v>2451</v>
      </c>
      <c r="F70" s="97" t="s">
        <v>2577</v>
      </c>
      <c r="G70" s="98" t="s">
        <v>2453</v>
      </c>
      <c r="H70" s="98" t="s">
        <v>2454</v>
      </c>
      <c r="I70" s="99">
        <v>142112000</v>
      </c>
      <c r="J70" s="100" t="s">
        <v>2455</v>
      </c>
    </row>
    <row r="71" spans="1:10" x14ac:dyDescent="0.2">
      <c r="A71" s="96">
        <f t="shared" si="1"/>
        <v>70</v>
      </c>
      <c r="B71" s="97" t="s">
        <v>2515</v>
      </c>
      <c r="C71" s="97" t="s">
        <v>2457</v>
      </c>
      <c r="D71" s="97" t="s">
        <v>2454</v>
      </c>
      <c r="E71" s="97" t="s">
        <v>2451</v>
      </c>
      <c r="F71" s="97" t="s">
        <v>2578</v>
      </c>
      <c r="G71" s="98" t="s">
        <v>2453</v>
      </c>
      <c r="H71" s="98" t="s">
        <v>2454</v>
      </c>
      <c r="I71" s="99">
        <v>147000000</v>
      </c>
      <c r="J71" s="97" t="s">
        <v>2455</v>
      </c>
    </row>
    <row r="72" spans="1:10" x14ac:dyDescent="0.2">
      <c r="A72" s="96">
        <f t="shared" si="1"/>
        <v>71</v>
      </c>
      <c r="B72" s="97" t="s">
        <v>2546</v>
      </c>
      <c r="C72" s="97" t="s">
        <v>2546</v>
      </c>
      <c r="D72" s="97" t="s">
        <v>2454</v>
      </c>
      <c r="E72" s="97" t="s">
        <v>2451</v>
      </c>
      <c r="F72" s="97" t="s">
        <v>2579</v>
      </c>
      <c r="G72" s="98" t="s">
        <v>2453</v>
      </c>
      <c r="H72" s="98" t="s">
        <v>2454</v>
      </c>
      <c r="I72" s="99">
        <v>150000000</v>
      </c>
      <c r="J72" s="97" t="s">
        <v>2455</v>
      </c>
    </row>
    <row r="73" spans="1:10" x14ac:dyDescent="0.2">
      <c r="A73" s="96">
        <f t="shared" si="1"/>
        <v>72</v>
      </c>
      <c r="B73" s="97" t="s">
        <v>2580</v>
      </c>
      <c r="C73" s="97" t="s">
        <v>2521</v>
      </c>
      <c r="D73" s="97" t="s">
        <v>2450</v>
      </c>
      <c r="E73" s="97" t="s">
        <v>2451</v>
      </c>
      <c r="F73" s="97" t="s">
        <v>2581</v>
      </c>
      <c r="G73" s="98" t="s">
        <v>2453</v>
      </c>
      <c r="H73" s="98" t="s">
        <v>2454</v>
      </c>
      <c r="I73" s="99">
        <v>150000000</v>
      </c>
      <c r="J73" s="100" t="s">
        <v>2486</v>
      </c>
    </row>
    <row r="74" spans="1:10" x14ac:dyDescent="0.2">
      <c r="A74" s="96">
        <f t="shared" si="1"/>
        <v>73</v>
      </c>
      <c r="B74" s="97" t="s">
        <v>2546</v>
      </c>
      <c r="C74" s="97" t="s">
        <v>2546</v>
      </c>
      <c r="D74" s="97" t="s">
        <v>2454</v>
      </c>
      <c r="E74" s="97" t="s">
        <v>2451</v>
      </c>
      <c r="F74" s="97" t="s">
        <v>2582</v>
      </c>
      <c r="G74" s="98" t="s">
        <v>2453</v>
      </c>
      <c r="H74" s="98" t="s">
        <v>2454</v>
      </c>
      <c r="I74" s="99">
        <v>150000000</v>
      </c>
      <c r="J74" s="100" t="s">
        <v>2455</v>
      </c>
    </row>
    <row r="75" spans="1:10" x14ac:dyDescent="0.2">
      <c r="A75" s="96">
        <f t="shared" si="1"/>
        <v>74</v>
      </c>
      <c r="B75" s="97" t="s">
        <v>2529</v>
      </c>
      <c r="C75" s="97" t="s">
        <v>2529</v>
      </c>
      <c r="D75" s="97" t="s">
        <v>2454</v>
      </c>
      <c r="E75" s="97" t="s">
        <v>2451</v>
      </c>
      <c r="F75" s="97" t="s">
        <v>2583</v>
      </c>
      <c r="G75" s="98" t="s">
        <v>2453</v>
      </c>
      <c r="H75" s="98" t="s">
        <v>2454</v>
      </c>
      <c r="I75" s="99">
        <v>154805000</v>
      </c>
      <c r="J75" s="100" t="s">
        <v>2455</v>
      </c>
    </row>
    <row r="76" spans="1:10" x14ac:dyDescent="0.2">
      <c r="A76" s="96">
        <f t="shared" si="1"/>
        <v>75</v>
      </c>
      <c r="B76" s="97" t="s">
        <v>2584</v>
      </c>
      <c r="C76" s="97" t="s">
        <v>2585</v>
      </c>
      <c r="D76" s="97" t="s">
        <v>2458</v>
      </c>
      <c r="E76" s="97" t="s">
        <v>2451</v>
      </c>
      <c r="F76" s="97" t="s">
        <v>2586</v>
      </c>
      <c r="G76" s="98" t="s">
        <v>2453</v>
      </c>
      <c r="H76" s="98" t="s">
        <v>2454</v>
      </c>
      <c r="I76" s="99">
        <v>160383000</v>
      </c>
      <c r="J76" s="100" t="s">
        <v>2455</v>
      </c>
    </row>
    <row r="77" spans="1:10" x14ac:dyDescent="0.2">
      <c r="A77" s="96">
        <f t="shared" si="1"/>
        <v>76</v>
      </c>
      <c r="B77" s="97" t="s">
        <v>2538</v>
      </c>
      <c r="C77" s="97" t="s">
        <v>2539</v>
      </c>
      <c r="D77" s="97" t="s">
        <v>2458</v>
      </c>
      <c r="E77" s="97" t="s">
        <v>2451</v>
      </c>
      <c r="F77" s="97" t="s">
        <v>2587</v>
      </c>
      <c r="G77" s="98" t="s">
        <v>2453</v>
      </c>
      <c r="H77" s="98" t="s">
        <v>2454</v>
      </c>
      <c r="I77" s="99">
        <v>162357000</v>
      </c>
      <c r="J77" s="100" t="s">
        <v>2455</v>
      </c>
    </row>
    <row r="78" spans="1:10" x14ac:dyDescent="0.2">
      <c r="A78" s="96">
        <f t="shared" si="1"/>
        <v>77</v>
      </c>
      <c r="B78" s="97" t="s">
        <v>2529</v>
      </c>
      <c r="C78" s="97" t="s">
        <v>2529</v>
      </c>
      <c r="D78" s="97" t="s">
        <v>2454</v>
      </c>
      <c r="E78" s="97" t="s">
        <v>2451</v>
      </c>
      <c r="F78" s="97" t="s">
        <v>2588</v>
      </c>
      <c r="G78" s="98" t="s">
        <v>2453</v>
      </c>
      <c r="H78" s="98" t="s">
        <v>2454</v>
      </c>
      <c r="I78" s="99">
        <v>162500000</v>
      </c>
      <c r="J78" s="100" t="s">
        <v>2455</v>
      </c>
    </row>
    <row r="79" spans="1:10" x14ac:dyDescent="0.2">
      <c r="A79" s="96">
        <f t="shared" si="1"/>
        <v>78</v>
      </c>
      <c r="B79" s="97" t="s">
        <v>2501</v>
      </c>
      <c r="C79" s="97" t="s">
        <v>2501</v>
      </c>
      <c r="D79" s="97" t="s">
        <v>2454</v>
      </c>
      <c r="E79" s="97" t="s">
        <v>2451</v>
      </c>
      <c r="F79" s="97" t="s">
        <v>2589</v>
      </c>
      <c r="G79" s="98" t="s">
        <v>2453</v>
      </c>
      <c r="H79" s="98" t="s">
        <v>2454</v>
      </c>
      <c r="I79" s="99">
        <v>166560000</v>
      </c>
      <c r="J79" s="100" t="s">
        <v>2455</v>
      </c>
    </row>
    <row r="80" spans="1:10" x14ac:dyDescent="0.2">
      <c r="A80" s="96">
        <f t="shared" si="1"/>
        <v>79</v>
      </c>
      <c r="B80" s="97" t="s">
        <v>2527</v>
      </c>
      <c r="C80" s="97" t="s">
        <v>2527</v>
      </c>
      <c r="D80" s="97" t="s">
        <v>2454</v>
      </c>
      <c r="E80" s="97" t="s">
        <v>2451</v>
      </c>
      <c r="F80" s="97" t="s">
        <v>2590</v>
      </c>
      <c r="G80" s="98" t="s">
        <v>2453</v>
      </c>
      <c r="H80" s="98" t="s">
        <v>2454</v>
      </c>
      <c r="I80" s="99">
        <v>167975000</v>
      </c>
      <c r="J80" s="100" t="s">
        <v>2455</v>
      </c>
    </row>
    <row r="81" spans="1:10" x14ac:dyDescent="0.2">
      <c r="A81" s="96">
        <f t="shared" si="1"/>
        <v>80</v>
      </c>
      <c r="B81" s="97" t="s">
        <v>2591</v>
      </c>
      <c r="C81" s="97" t="s">
        <v>2531</v>
      </c>
      <c r="D81" s="97" t="s">
        <v>2458</v>
      </c>
      <c r="E81" s="97" t="s">
        <v>2451</v>
      </c>
      <c r="F81" s="97" t="s">
        <v>2592</v>
      </c>
      <c r="G81" s="98" t="s">
        <v>2453</v>
      </c>
      <c r="H81" s="98" t="s">
        <v>2454</v>
      </c>
      <c r="I81" s="99">
        <v>170567000</v>
      </c>
      <c r="J81" s="100" t="s">
        <v>2455</v>
      </c>
    </row>
    <row r="82" spans="1:10" x14ac:dyDescent="0.2">
      <c r="A82" s="96">
        <f t="shared" si="1"/>
        <v>81</v>
      </c>
      <c r="B82" s="97" t="s">
        <v>2529</v>
      </c>
      <c r="C82" s="97" t="s">
        <v>2529</v>
      </c>
      <c r="D82" s="97" t="s">
        <v>2454</v>
      </c>
      <c r="E82" s="97" t="s">
        <v>2451</v>
      </c>
      <c r="F82" s="97" t="s">
        <v>2593</v>
      </c>
      <c r="G82" s="98" t="s">
        <v>2453</v>
      </c>
      <c r="H82" s="98" t="s">
        <v>2454</v>
      </c>
      <c r="I82" s="99">
        <v>171855000</v>
      </c>
      <c r="J82" s="97" t="s">
        <v>2455</v>
      </c>
    </row>
    <row r="83" spans="1:10" x14ac:dyDescent="0.2">
      <c r="A83" s="96">
        <f t="shared" si="1"/>
        <v>82</v>
      </c>
      <c r="B83" s="97" t="s">
        <v>2518</v>
      </c>
      <c r="C83" s="97" t="s">
        <v>2518</v>
      </c>
      <c r="D83" s="97" t="s">
        <v>2454</v>
      </c>
      <c r="E83" s="97" t="s">
        <v>2451</v>
      </c>
      <c r="F83" s="97" t="s">
        <v>2594</v>
      </c>
      <c r="G83" s="98" t="s">
        <v>2453</v>
      </c>
      <c r="H83" s="98" t="s">
        <v>2454</v>
      </c>
      <c r="I83" s="99">
        <v>175422000</v>
      </c>
      <c r="J83" s="100" t="s">
        <v>2455</v>
      </c>
    </row>
    <row r="84" spans="1:10" x14ac:dyDescent="0.2">
      <c r="A84" s="96">
        <f t="shared" si="1"/>
        <v>83</v>
      </c>
      <c r="B84" s="97" t="s">
        <v>2521</v>
      </c>
      <c r="C84" s="97" t="s">
        <v>2521</v>
      </c>
      <c r="D84" s="97" t="s">
        <v>2454</v>
      </c>
      <c r="E84" s="97" t="s">
        <v>2451</v>
      </c>
      <c r="F84" s="97" t="s">
        <v>2595</v>
      </c>
      <c r="G84" s="98" t="s">
        <v>2453</v>
      </c>
      <c r="H84" s="98" t="s">
        <v>2454</v>
      </c>
      <c r="I84" s="99">
        <v>179023550</v>
      </c>
      <c r="J84" s="100" t="s">
        <v>2455</v>
      </c>
    </row>
    <row r="85" spans="1:10" x14ac:dyDescent="0.2">
      <c r="A85" s="96">
        <f t="shared" si="1"/>
        <v>84</v>
      </c>
      <c r="B85" s="97" t="s">
        <v>2564</v>
      </c>
      <c r="C85" s="97" t="s">
        <v>2564</v>
      </c>
      <c r="D85" s="97" t="s">
        <v>2454</v>
      </c>
      <c r="E85" s="97" t="s">
        <v>2451</v>
      </c>
      <c r="F85" s="97" t="s">
        <v>2596</v>
      </c>
      <c r="G85" s="98" t="s">
        <v>2453</v>
      </c>
      <c r="H85" s="98" t="s">
        <v>2454</v>
      </c>
      <c r="I85" s="99">
        <v>181333000</v>
      </c>
      <c r="J85" s="100" t="s">
        <v>2455</v>
      </c>
    </row>
    <row r="86" spans="1:10" x14ac:dyDescent="0.2">
      <c r="A86" s="96">
        <f t="shared" si="1"/>
        <v>85</v>
      </c>
      <c r="B86" s="97" t="s">
        <v>2597</v>
      </c>
      <c r="C86" s="97" t="s">
        <v>2477</v>
      </c>
      <c r="D86" s="97" t="s">
        <v>2458</v>
      </c>
      <c r="E86" s="97" t="s">
        <v>2451</v>
      </c>
      <c r="F86" s="97" t="s">
        <v>2598</v>
      </c>
      <c r="G86" s="98" t="s">
        <v>2453</v>
      </c>
      <c r="H86" s="98" t="s">
        <v>2454</v>
      </c>
      <c r="I86" s="99">
        <v>182623000</v>
      </c>
      <c r="J86" s="100" t="s">
        <v>2455</v>
      </c>
    </row>
    <row r="87" spans="1:10" x14ac:dyDescent="0.2">
      <c r="A87" s="96">
        <f t="shared" si="1"/>
        <v>86</v>
      </c>
      <c r="B87" s="97" t="s">
        <v>2454</v>
      </c>
      <c r="C87" s="97" t="s">
        <v>2527</v>
      </c>
      <c r="D87" s="97" t="s">
        <v>2454</v>
      </c>
      <c r="E87" s="97" t="s">
        <v>2451</v>
      </c>
      <c r="F87" s="97" t="s">
        <v>2599</v>
      </c>
      <c r="G87" s="98" t="s">
        <v>2453</v>
      </c>
      <c r="H87" s="98" t="s">
        <v>2454</v>
      </c>
      <c r="I87" s="99">
        <v>185602000</v>
      </c>
      <c r="J87" s="100" t="s">
        <v>2455</v>
      </c>
    </row>
    <row r="88" spans="1:10" x14ac:dyDescent="0.2">
      <c r="A88" s="96">
        <f t="shared" si="1"/>
        <v>87</v>
      </c>
      <c r="B88" s="97" t="s">
        <v>2600</v>
      </c>
      <c r="C88" s="97" t="s">
        <v>2600</v>
      </c>
      <c r="D88" s="97" t="s">
        <v>2454</v>
      </c>
      <c r="E88" s="97" t="s">
        <v>2451</v>
      </c>
      <c r="F88" s="97" t="s">
        <v>2601</v>
      </c>
      <c r="G88" s="98" t="s">
        <v>2453</v>
      </c>
      <c r="H88" s="98" t="s">
        <v>2454</v>
      </c>
      <c r="I88" s="99">
        <v>187000000</v>
      </c>
      <c r="J88" s="100" t="s">
        <v>2455</v>
      </c>
    </row>
    <row r="89" spans="1:10" x14ac:dyDescent="0.2">
      <c r="A89" s="96">
        <f t="shared" si="1"/>
        <v>88</v>
      </c>
      <c r="B89" s="97" t="s">
        <v>2602</v>
      </c>
      <c r="C89" s="97" t="s">
        <v>2603</v>
      </c>
      <c r="D89" s="97" t="s">
        <v>2602</v>
      </c>
      <c r="E89" s="97" t="s">
        <v>2451</v>
      </c>
      <c r="F89" s="97" t="s">
        <v>2604</v>
      </c>
      <c r="G89" s="98" t="s">
        <v>2453</v>
      </c>
      <c r="H89" s="98" t="s">
        <v>2454</v>
      </c>
      <c r="I89" s="99">
        <v>188229000</v>
      </c>
      <c r="J89" s="100" t="s">
        <v>2455</v>
      </c>
    </row>
    <row r="90" spans="1:10" x14ac:dyDescent="0.2">
      <c r="A90" s="96">
        <f t="shared" si="1"/>
        <v>89</v>
      </c>
      <c r="B90" s="97" t="s">
        <v>2527</v>
      </c>
      <c r="C90" s="97" t="s">
        <v>2527</v>
      </c>
      <c r="D90" s="97" t="s">
        <v>2454</v>
      </c>
      <c r="E90" s="97" t="s">
        <v>2451</v>
      </c>
      <c r="F90" s="97" t="s">
        <v>2605</v>
      </c>
      <c r="G90" s="98" t="s">
        <v>2453</v>
      </c>
      <c r="H90" s="98" t="s">
        <v>2454</v>
      </c>
      <c r="I90" s="99">
        <v>189800000</v>
      </c>
      <c r="J90" s="100" t="s">
        <v>2455</v>
      </c>
    </row>
    <row r="91" spans="1:10" x14ac:dyDescent="0.2">
      <c r="A91" s="96">
        <f t="shared" si="1"/>
        <v>90</v>
      </c>
      <c r="B91" s="97" t="s">
        <v>2572</v>
      </c>
      <c r="C91" s="97" t="s">
        <v>2572</v>
      </c>
      <c r="D91" s="97" t="s">
        <v>2454</v>
      </c>
      <c r="E91" s="97" t="s">
        <v>2451</v>
      </c>
      <c r="F91" s="97" t="s">
        <v>2606</v>
      </c>
      <c r="G91" s="98" t="s">
        <v>2453</v>
      </c>
      <c r="H91" s="98" t="s">
        <v>2454</v>
      </c>
      <c r="I91" s="99">
        <v>199260000</v>
      </c>
      <c r="J91" s="100" t="s">
        <v>2455</v>
      </c>
    </row>
    <row r="92" spans="1:10" x14ac:dyDescent="0.2">
      <c r="A92" s="96">
        <f t="shared" si="1"/>
        <v>91</v>
      </c>
      <c r="B92" s="97" t="s">
        <v>2512</v>
      </c>
      <c r="C92" s="97" t="s">
        <v>2513</v>
      </c>
      <c r="D92" s="97" t="s">
        <v>2458</v>
      </c>
      <c r="E92" s="97" t="s">
        <v>2451</v>
      </c>
      <c r="F92" s="97" t="s">
        <v>2607</v>
      </c>
      <c r="G92" s="98" t="s">
        <v>2453</v>
      </c>
      <c r="H92" s="98" t="s">
        <v>2454</v>
      </c>
      <c r="I92" s="99">
        <v>205797000</v>
      </c>
      <c r="J92" s="100" t="s">
        <v>2455</v>
      </c>
    </row>
    <row r="93" spans="1:10" x14ac:dyDescent="0.2">
      <c r="A93" s="96">
        <f t="shared" si="1"/>
        <v>92</v>
      </c>
      <c r="B93" s="97" t="s">
        <v>2608</v>
      </c>
      <c r="C93" s="97" t="s">
        <v>2609</v>
      </c>
      <c r="D93" s="97" t="s">
        <v>2610</v>
      </c>
      <c r="E93" s="97" t="s">
        <v>2451</v>
      </c>
      <c r="F93" s="97" t="s">
        <v>2611</v>
      </c>
      <c r="G93" s="98" t="s">
        <v>2453</v>
      </c>
      <c r="H93" s="98" t="s">
        <v>2454</v>
      </c>
      <c r="I93" s="99">
        <v>214123479</v>
      </c>
      <c r="J93" s="100" t="s">
        <v>2486</v>
      </c>
    </row>
    <row r="94" spans="1:10" x14ac:dyDescent="0.2">
      <c r="A94" s="96">
        <f t="shared" si="1"/>
        <v>93</v>
      </c>
      <c r="B94" s="97" t="s">
        <v>2515</v>
      </c>
      <c r="C94" s="97" t="s">
        <v>2457</v>
      </c>
      <c r="D94" s="97" t="s">
        <v>2454</v>
      </c>
      <c r="E94" s="97" t="s">
        <v>2451</v>
      </c>
      <c r="F94" s="97" t="s">
        <v>2612</v>
      </c>
      <c r="G94" s="98" t="s">
        <v>2453</v>
      </c>
      <c r="H94" s="98" t="s">
        <v>2454</v>
      </c>
      <c r="I94" s="99">
        <v>216340000</v>
      </c>
      <c r="J94" s="100" t="s">
        <v>2455</v>
      </c>
    </row>
    <row r="95" spans="1:10" x14ac:dyDescent="0.2">
      <c r="A95" s="96">
        <f t="shared" si="1"/>
        <v>94</v>
      </c>
      <c r="B95" s="97" t="s">
        <v>2531</v>
      </c>
      <c r="C95" s="97" t="s">
        <v>2531</v>
      </c>
      <c r="D95" s="97" t="s">
        <v>2454</v>
      </c>
      <c r="E95" s="97" t="s">
        <v>2451</v>
      </c>
      <c r="F95" s="97" t="s">
        <v>2613</v>
      </c>
      <c r="G95" s="98" t="s">
        <v>2453</v>
      </c>
      <c r="H95" s="98" t="s">
        <v>2454</v>
      </c>
      <c r="I95" s="99">
        <v>236500000</v>
      </c>
      <c r="J95" s="100" t="s">
        <v>2455</v>
      </c>
    </row>
    <row r="96" spans="1:10" x14ac:dyDescent="0.2">
      <c r="A96" s="96">
        <f t="shared" si="1"/>
        <v>95</v>
      </c>
      <c r="B96" s="97" t="s">
        <v>2531</v>
      </c>
      <c r="C96" s="97" t="s">
        <v>2531</v>
      </c>
      <c r="D96" s="97" t="s">
        <v>2454</v>
      </c>
      <c r="E96" s="97" t="s">
        <v>2451</v>
      </c>
      <c r="F96" s="97" t="s">
        <v>2614</v>
      </c>
      <c r="G96" s="98" t="s">
        <v>2453</v>
      </c>
      <c r="H96" s="98" t="s">
        <v>2454</v>
      </c>
      <c r="I96" s="99">
        <v>236500000</v>
      </c>
      <c r="J96" s="100" t="s">
        <v>2455</v>
      </c>
    </row>
    <row r="97" spans="1:10" x14ac:dyDescent="0.2">
      <c r="A97" s="96">
        <f t="shared" si="1"/>
        <v>96</v>
      </c>
      <c r="B97" s="97" t="s">
        <v>2539</v>
      </c>
      <c r="C97" s="97" t="s">
        <v>2539</v>
      </c>
      <c r="D97" s="97" t="s">
        <v>2454</v>
      </c>
      <c r="E97" s="97" t="s">
        <v>2451</v>
      </c>
      <c r="F97" s="97" t="s">
        <v>2615</v>
      </c>
      <c r="G97" s="98" t="s">
        <v>2453</v>
      </c>
      <c r="H97" s="98" t="s">
        <v>2454</v>
      </c>
      <c r="I97" s="99">
        <v>243000000</v>
      </c>
      <c r="J97" s="100" t="s">
        <v>2455</v>
      </c>
    </row>
    <row r="98" spans="1:10" x14ac:dyDescent="0.2">
      <c r="A98" s="96">
        <f t="shared" si="1"/>
        <v>97</v>
      </c>
      <c r="B98" s="97" t="s">
        <v>2479</v>
      </c>
      <c r="C98" s="97" t="s">
        <v>2479</v>
      </c>
      <c r="D98" s="97" t="s">
        <v>2454</v>
      </c>
      <c r="E98" s="97" t="s">
        <v>2451</v>
      </c>
      <c r="F98" s="97" t="s">
        <v>2616</v>
      </c>
      <c r="G98" s="98" t="s">
        <v>2453</v>
      </c>
      <c r="H98" s="98" t="s">
        <v>2454</v>
      </c>
      <c r="I98" s="99">
        <v>250000000</v>
      </c>
      <c r="J98" s="100" t="s">
        <v>2455</v>
      </c>
    </row>
    <row r="99" spans="1:10" x14ac:dyDescent="0.2">
      <c r="A99" s="96">
        <f t="shared" si="1"/>
        <v>98</v>
      </c>
      <c r="B99" s="97" t="s">
        <v>2454</v>
      </c>
      <c r="C99" s="97" t="s">
        <v>2527</v>
      </c>
      <c r="D99" s="97" t="s">
        <v>2454</v>
      </c>
      <c r="E99" s="97" t="s">
        <v>2451</v>
      </c>
      <c r="F99" s="97" t="s">
        <v>2617</v>
      </c>
      <c r="G99" s="98" t="s">
        <v>2453</v>
      </c>
      <c r="H99" s="98" t="s">
        <v>2454</v>
      </c>
      <c r="I99" s="99">
        <v>250000000</v>
      </c>
      <c r="J99" s="100" t="s">
        <v>2455</v>
      </c>
    </row>
    <row r="100" spans="1:10" x14ac:dyDescent="0.2">
      <c r="A100" s="96">
        <f t="shared" si="1"/>
        <v>99</v>
      </c>
      <c r="B100" s="97" t="s">
        <v>2468</v>
      </c>
      <c r="C100" s="97" t="s">
        <v>2468</v>
      </c>
      <c r="D100" s="97" t="s">
        <v>2454</v>
      </c>
      <c r="E100" s="97" t="s">
        <v>2451</v>
      </c>
      <c r="F100" s="97" t="s">
        <v>2618</v>
      </c>
      <c r="G100" s="98" t="s">
        <v>2453</v>
      </c>
      <c r="H100" s="98" t="s">
        <v>2454</v>
      </c>
      <c r="I100" s="99">
        <v>259500000</v>
      </c>
      <c r="J100" s="100" t="s">
        <v>2455</v>
      </c>
    </row>
    <row r="101" spans="1:10" x14ac:dyDescent="0.2">
      <c r="A101" s="96">
        <f t="shared" si="1"/>
        <v>100</v>
      </c>
      <c r="B101" s="97" t="s">
        <v>2549</v>
      </c>
      <c r="C101" s="97" t="s">
        <v>2549</v>
      </c>
      <c r="D101" s="97" t="s">
        <v>2454</v>
      </c>
      <c r="E101" s="97" t="s">
        <v>2451</v>
      </c>
      <c r="F101" s="97" t="s">
        <v>2619</v>
      </c>
      <c r="G101" s="98" t="s">
        <v>2453</v>
      </c>
      <c r="H101" s="98" t="s">
        <v>2454</v>
      </c>
      <c r="I101" s="99">
        <v>264000000</v>
      </c>
      <c r="J101" s="100" t="s">
        <v>2455</v>
      </c>
    </row>
    <row r="102" spans="1:10" x14ac:dyDescent="0.2">
      <c r="A102" s="96">
        <f t="shared" si="1"/>
        <v>101</v>
      </c>
      <c r="B102" s="97" t="s">
        <v>2549</v>
      </c>
      <c r="C102" s="97" t="s">
        <v>2549</v>
      </c>
      <c r="D102" s="97" t="s">
        <v>2454</v>
      </c>
      <c r="E102" s="97" t="s">
        <v>2451</v>
      </c>
      <c r="F102" s="97" t="s">
        <v>2620</v>
      </c>
      <c r="G102" s="98" t="s">
        <v>2453</v>
      </c>
      <c r="H102" s="98" t="s">
        <v>2454</v>
      </c>
      <c r="I102" s="99">
        <v>264000000</v>
      </c>
      <c r="J102" s="100" t="s">
        <v>2455</v>
      </c>
    </row>
    <row r="103" spans="1:10" x14ac:dyDescent="0.2">
      <c r="A103" s="96">
        <f t="shared" si="1"/>
        <v>102</v>
      </c>
      <c r="B103" s="97" t="s">
        <v>2498</v>
      </c>
      <c r="C103" s="97" t="s">
        <v>2498</v>
      </c>
      <c r="D103" s="97" t="s">
        <v>2454</v>
      </c>
      <c r="E103" s="97" t="s">
        <v>2451</v>
      </c>
      <c r="F103" s="97" t="s">
        <v>2593</v>
      </c>
      <c r="G103" s="98" t="s">
        <v>2453</v>
      </c>
      <c r="H103" s="98" t="s">
        <v>2454</v>
      </c>
      <c r="I103" s="99">
        <v>265934000</v>
      </c>
      <c r="J103" s="100" t="s">
        <v>2455</v>
      </c>
    </row>
    <row r="104" spans="1:10" x14ac:dyDescent="0.2">
      <c r="A104" s="96">
        <f t="shared" si="1"/>
        <v>103</v>
      </c>
      <c r="B104" s="97" t="s">
        <v>2621</v>
      </c>
      <c r="C104" s="97" t="s">
        <v>2513</v>
      </c>
      <c r="D104" s="97" t="s">
        <v>2622</v>
      </c>
      <c r="E104" s="97" t="s">
        <v>2451</v>
      </c>
      <c r="F104" s="97" t="s">
        <v>2623</v>
      </c>
      <c r="G104" s="98" t="s">
        <v>2453</v>
      </c>
      <c r="H104" s="98" t="s">
        <v>2454</v>
      </c>
      <c r="I104" s="99">
        <v>286831294</v>
      </c>
      <c r="J104" s="100" t="s">
        <v>2455</v>
      </c>
    </row>
    <row r="105" spans="1:10" x14ac:dyDescent="0.2">
      <c r="A105" s="96">
        <f t="shared" si="1"/>
        <v>104</v>
      </c>
      <c r="B105" s="97" t="s">
        <v>2564</v>
      </c>
      <c r="C105" s="97" t="s">
        <v>2564</v>
      </c>
      <c r="D105" s="97" t="s">
        <v>2454</v>
      </c>
      <c r="E105" s="97" t="s">
        <v>2451</v>
      </c>
      <c r="F105" s="97" t="s">
        <v>2624</v>
      </c>
      <c r="G105" s="98" t="s">
        <v>2453</v>
      </c>
      <c r="H105" s="98" t="s">
        <v>2454</v>
      </c>
      <c r="I105" s="99">
        <v>294610000</v>
      </c>
      <c r="J105" s="97" t="s">
        <v>2455</v>
      </c>
    </row>
    <row r="106" spans="1:10" x14ac:dyDescent="0.2">
      <c r="A106" s="96">
        <f t="shared" si="1"/>
        <v>105</v>
      </c>
      <c r="B106" s="97" t="s">
        <v>2466</v>
      </c>
      <c r="C106" s="97" t="s">
        <v>2457</v>
      </c>
      <c r="D106" s="97" t="s">
        <v>2454</v>
      </c>
      <c r="E106" s="97" t="s">
        <v>2451</v>
      </c>
      <c r="F106" s="97" t="s">
        <v>2625</v>
      </c>
      <c r="G106" s="98" t="s">
        <v>2453</v>
      </c>
      <c r="H106" s="98" t="s">
        <v>2454</v>
      </c>
      <c r="I106" s="99">
        <v>294676300</v>
      </c>
      <c r="J106" s="100" t="s">
        <v>2455</v>
      </c>
    </row>
    <row r="107" spans="1:10" x14ac:dyDescent="0.2">
      <c r="A107" s="96">
        <f t="shared" si="1"/>
        <v>106</v>
      </c>
      <c r="B107" s="97" t="s">
        <v>2580</v>
      </c>
      <c r="C107" s="97" t="s">
        <v>2521</v>
      </c>
      <c r="D107" s="97" t="s">
        <v>2450</v>
      </c>
      <c r="E107" s="97" t="s">
        <v>2451</v>
      </c>
      <c r="F107" s="97" t="s">
        <v>2626</v>
      </c>
      <c r="G107" s="98" t="s">
        <v>2453</v>
      </c>
      <c r="H107" s="98" t="s">
        <v>2454</v>
      </c>
      <c r="I107" s="99">
        <v>300000000</v>
      </c>
      <c r="J107" s="100" t="s">
        <v>2486</v>
      </c>
    </row>
    <row r="108" spans="1:10" x14ac:dyDescent="0.2">
      <c r="A108" s="96">
        <f t="shared" si="1"/>
        <v>107</v>
      </c>
      <c r="B108" s="97" t="s">
        <v>2477</v>
      </c>
      <c r="C108" s="97" t="s">
        <v>2477</v>
      </c>
      <c r="D108" s="97" t="s">
        <v>2454</v>
      </c>
      <c r="E108" s="97" t="s">
        <v>2451</v>
      </c>
      <c r="F108" s="97" t="s">
        <v>2627</v>
      </c>
      <c r="G108" s="98" t="s">
        <v>2453</v>
      </c>
      <c r="H108" s="98" t="s">
        <v>2454</v>
      </c>
      <c r="I108" s="99">
        <v>307000000</v>
      </c>
      <c r="J108" s="100" t="s">
        <v>2455</v>
      </c>
    </row>
    <row r="109" spans="1:10" x14ac:dyDescent="0.2">
      <c r="A109" s="96">
        <f t="shared" si="1"/>
        <v>108</v>
      </c>
      <c r="B109" s="97" t="s">
        <v>2628</v>
      </c>
      <c r="C109" s="97" t="s">
        <v>2518</v>
      </c>
      <c r="D109" s="97" t="s">
        <v>2458</v>
      </c>
      <c r="E109" s="97" t="s">
        <v>2451</v>
      </c>
      <c r="F109" s="97" t="s">
        <v>2629</v>
      </c>
      <c r="G109" s="98" t="s">
        <v>2453</v>
      </c>
      <c r="H109" s="98" t="s">
        <v>2454</v>
      </c>
      <c r="I109" s="99">
        <v>307973000</v>
      </c>
      <c r="J109" s="97" t="s">
        <v>2455</v>
      </c>
    </row>
    <row r="110" spans="1:10" x14ac:dyDescent="0.2">
      <c r="A110" s="96">
        <f t="shared" si="1"/>
        <v>109</v>
      </c>
      <c r="B110" s="97" t="s">
        <v>2466</v>
      </c>
      <c r="C110" s="97" t="s">
        <v>2457</v>
      </c>
      <c r="D110" s="97" t="s">
        <v>2454</v>
      </c>
      <c r="E110" s="97" t="s">
        <v>2451</v>
      </c>
      <c r="F110" s="97" t="s">
        <v>2630</v>
      </c>
      <c r="G110" s="98" t="s">
        <v>2453</v>
      </c>
      <c r="H110" s="98" t="s">
        <v>2454</v>
      </c>
      <c r="I110" s="99">
        <v>313350510</v>
      </c>
      <c r="J110" s="100" t="s">
        <v>2455</v>
      </c>
    </row>
    <row r="111" spans="1:10" x14ac:dyDescent="0.2">
      <c r="A111" s="96">
        <f t="shared" si="1"/>
        <v>110</v>
      </c>
      <c r="B111" s="97" t="s">
        <v>2479</v>
      </c>
      <c r="C111" s="97" t="s">
        <v>2479</v>
      </c>
      <c r="D111" s="97" t="s">
        <v>2454</v>
      </c>
      <c r="E111" s="97" t="s">
        <v>2451</v>
      </c>
      <c r="F111" s="97" t="s">
        <v>2631</v>
      </c>
      <c r="G111" s="98" t="s">
        <v>2453</v>
      </c>
      <c r="H111" s="98" t="s">
        <v>2454</v>
      </c>
      <c r="I111" s="99">
        <v>320000000</v>
      </c>
      <c r="J111" s="100" t="s">
        <v>2455</v>
      </c>
    </row>
    <row r="112" spans="1:10" x14ac:dyDescent="0.2">
      <c r="A112" s="96">
        <f t="shared" si="1"/>
        <v>111</v>
      </c>
      <c r="B112" s="97" t="s">
        <v>2454</v>
      </c>
      <c r="C112" s="97" t="s">
        <v>2527</v>
      </c>
      <c r="D112" s="97" t="s">
        <v>2454</v>
      </c>
      <c r="E112" s="97" t="s">
        <v>2451</v>
      </c>
      <c r="F112" s="97" t="s">
        <v>2632</v>
      </c>
      <c r="G112" s="98" t="s">
        <v>2453</v>
      </c>
      <c r="H112" s="98" t="s">
        <v>2454</v>
      </c>
      <c r="I112" s="99">
        <v>321517000</v>
      </c>
      <c r="J112" s="100" t="s">
        <v>2455</v>
      </c>
    </row>
    <row r="113" spans="1:10" x14ac:dyDescent="0.2">
      <c r="A113" s="96">
        <f t="shared" si="1"/>
        <v>112</v>
      </c>
      <c r="B113" s="97" t="s">
        <v>2487</v>
      </c>
      <c r="C113" s="97" t="s">
        <v>2487</v>
      </c>
      <c r="D113" s="97" t="s">
        <v>2454</v>
      </c>
      <c r="E113" s="97" t="s">
        <v>2451</v>
      </c>
      <c r="F113" s="97" t="s">
        <v>2633</v>
      </c>
      <c r="G113" s="98" t="s">
        <v>2453</v>
      </c>
      <c r="H113" s="98" t="s">
        <v>2454</v>
      </c>
      <c r="I113" s="99">
        <v>358256000</v>
      </c>
      <c r="J113" s="100" t="s">
        <v>2455</v>
      </c>
    </row>
    <row r="114" spans="1:10" x14ac:dyDescent="0.2">
      <c r="A114" s="96">
        <f t="shared" si="1"/>
        <v>113</v>
      </c>
      <c r="B114" s="97" t="s">
        <v>2477</v>
      </c>
      <c r="C114" s="97" t="s">
        <v>2477</v>
      </c>
      <c r="D114" s="97" t="s">
        <v>2454</v>
      </c>
      <c r="E114" s="97" t="s">
        <v>2451</v>
      </c>
      <c r="F114" s="97" t="s">
        <v>2634</v>
      </c>
      <c r="G114" s="98" t="s">
        <v>2453</v>
      </c>
      <c r="H114" s="98" t="s">
        <v>2454</v>
      </c>
      <c r="I114" s="99">
        <v>373000000</v>
      </c>
      <c r="J114" s="100" t="s">
        <v>2455</v>
      </c>
    </row>
    <row r="115" spans="1:10" x14ac:dyDescent="0.2">
      <c r="A115" s="96">
        <f t="shared" si="1"/>
        <v>114</v>
      </c>
      <c r="B115" s="97" t="s">
        <v>2549</v>
      </c>
      <c r="C115" s="97" t="s">
        <v>2549</v>
      </c>
      <c r="D115" s="97" t="s">
        <v>2454</v>
      </c>
      <c r="E115" s="97" t="s">
        <v>2451</v>
      </c>
      <c r="F115" s="97" t="s">
        <v>2635</v>
      </c>
      <c r="G115" s="98" t="s">
        <v>2453</v>
      </c>
      <c r="H115" s="98" t="s">
        <v>2454</v>
      </c>
      <c r="I115" s="99">
        <v>384100000</v>
      </c>
      <c r="J115" s="100" t="s">
        <v>2455</v>
      </c>
    </row>
    <row r="116" spans="1:10" x14ac:dyDescent="0.2">
      <c r="A116" s="96">
        <f t="shared" si="1"/>
        <v>115</v>
      </c>
      <c r="B116" s="97" t="s">
        <v>2538</v>
      </c>
      <c r="C116" s="97" t="s">
        <v>2539</v>
      </c>
      <c r="D116" s="97" t="s">
        <v>2458</v>
      </c>
      <c r="E116" s="97" t="s">
        <v>2451</v>
      </c>
      <c r="F116" s="97" t="s">
        <v>2636</v>
      </c>
      <c r="G116" s="98" t="s">
        <v>2453</v>
      </c>
      <c r="H116" s="98" t="s">
        <v>2454</v>
      </c>
      <c r="I116" s="99">
        <v>406691000</v>
      </c>
      <c r="J116" s="100" t="s">
        <v>2455</v>
      </c>
    </row>
    <row r="117" spans="1:10" x14ac:dyDescent="0.2">
      <c r="A117" s="96">
        <f t="shared" si="1"/>
        <v>116</v>
      </c>
      <c r="B117" s="97" t="s">
        <v>2637</v>
      </c>
      <c r="C117" s="97" t="s">
        <v>2549</v>
      </c>
      <c r="D117" s="97" t="s">
        <v>2484</v>
      </c>
      <c r="E117" s="97" t="s">
        <v>2451</v>
      </c>
      <c r="F117" s="97" t="s">
        <v>2638</v>
      </c>
      <c r="G117" s="98" t="s">
        <v>2453</v>
      </c>
      <c r="H117" s="98" t="s">
        <v>2454</v>
      </c>
      <c r="I117" s="99">
        <v>429680000</v>
      </c>
      <c r="J117" s="100" t="s">
        <v>2455</v>
      </c>
    </row>
    <row r="118" spans="1:10" x14ac:dyDescent="0.2">
      <c r="A118" s="96">
        <f t="shared" si="1"/>
        <v>117</v>
      </c>
      <c r="B118" s="97" t="s">
        <v>2473</v>
      </c>
      <c r="C118" s="97" t="s">
        <v>2473</v>
      </c>
      <c r="D118" s="97" t="s">
        <v>2454</v>
      </c>
      <c r="E118" s="97" t="s">
        <v>2451</v>
      </c>
      <c r="F118" s="97" t="s">
        <v>2639</v>
      </c>
      <c r="G118" s="98" t="s">
        <v>2453</v>
      </c>
      <c r="H118" s="98" t="s">
        <v>2454</v>
      </c>
      <c r="I118" s="99">
        <v>450000000</v>
      </c>
      <c r="J118" s="100" t="s">
        <v>2455</v>
      </c>
    </row>
    <row r="119" spans="1:10" x14ac:dyDescent="0.2">
      <c r="A119" s="96">
        <f t="shared" si="1"/>
        <v>118</v>
      </c>
      <c r="B119" s="97" t="s">
        <v>2572</v>
      </c>
      <c r="C119" s="97" t="s">
        <v>2572</v>
      </c>
      <c r="D119" s="97" t="s">
        <v>2454</v>
      </c>
      <c r="E119" s="97" t="s">
        <v>2451</v>
      </c>
      <c r="F119" s="97" t="s">
        <v>2640</v>
      </c>
      <c r="G119" s="98" t="s">
        <v>2453</v>
      </c>
      <c r="H119" s="98" t="s">
        <v>2454</v>
      </c>
      <c r="I119" s="99">
        <v>455208000</v>
      </c>
      <c r="J119" s="100" t="s">
        <v>2455</v>
      </c>
    </row>
    <row r="120" spans="1:10" x14ac:dyDescent="0.2">
      <c r="A120" s="96">
        <f t="shared" si="1"/>
        <v>119</v>
      </c>
      <c r="B120" s="97" t="s">
        <v>2454</v>
      </c>
      <c r="C120" s="97" t="s">
        <v>2527</v>
      </c>
      <c r="D120" s="97" t="s">
        <v>2454</v>
      </c>
      <c r="E120" s="97" t="s">
        <v>2451</v>
      </c>
      <c r="F120" s="97" t="s">
        <v>2641</v>
      </c>
      <c r="G120" s="98" t="s">
        <v>2453</v>
      </c>
      <c r="H120" s="98" t="s">
        <v>2454</v>
      </c>
      <c r="I120" s="99">
        <v>520000000</v>
      </c>
      <c r="J120" s="100" t="s">
        <v>2455</v>
      </c>
    </row>
    <row r="121" spans="1:10" x14ac:dyDescent="0.2">
      <c r="A121" s="96">
        <f t="shared" si="1"/>
        <v>120</v>
      </c>
      <c r="B121" s="97" t="s">
        <v>2454</v>
      </c>
      <c r="C121" s="97" t="s">
        <v>2527</v>
      </c>
      <c r="D121" s="97" t="s">
        <v>2454</v>
      </c>
      <c r="E121" s="97" t="s">
        <v>2451</v>
      </c>
      <c r="F121" s="97" t="s">
        <v>2642</v>
      </c>
      <c r="G121" s="98" t="s">
        <v>2453</v>
      </c>
      <c r="H121" s="98" t="s">
        <v>2454</v>
      </c>
      <c r="I121" s="99">
        <v>520000000</v>
      </c>
      <c r="J121" s="100" t="s">
        <v>2455</v>
      </c>
    </row>
    <row r="122" spans="1:10" x14ac:dyDescent="0.2">
      <c r="A122" s="96">
        <f t="shared" si="1"/>
        <v>121</v>
      </c>
      <c r="B122" s="97" t="s">
        <v>2454</v>
      </c>
      <c r="C122" s="97" t="s">
        <v>2527</v>
      </c>
      <c r="D122" s="97" t="s">
        <v>2454</v>
      </c>
      <c r="E122" s="97" t="s">
        <v>2451</v>
      </c>
      <c r="F122" s="97" t="s">
        <v>2643</v>
      </c>
      <c r="G122" s="98" t="s">
        <v>2453</v>
      </c>
      <c r="H122" s="98" t="s">
        <v>2454</v>
      </c>
      <c r="I122" s="99">
        <v>520000000</v>
      </c>
      <c r="J122" s="100" t="s">
        <v>2455</v>
      </c>
    </row>
    <row r="123" spans="1:10" x14ac:dyDescent="0.2">
      <c r="A123" s="96">
        <f t="shared" si="1"/>
        <v>122</v>
      </c>
      <c r="B123" s="97" t="s">
        <v>2466</v>
      </c>
      <c r="C123" s="97" t="s">
        <v>2457</v>
      </c>
      <c r="D123" s="97" t="s">
        <v>2454</v>
      </c>
      <c r="E123" s="97" t="s">
        <v>2451</v>
      </c>
      <c r="F123" s="97" t="s">
        <v>2644</v>
      </c>
      <c r="G123" s="98" t="s">
        <v>2453</v>
      </c>
      <c r="H123" s="98" t="s">
        <v>2454</v>
      </c>
      <c r="I123" s="99">
        <v>524770000</v>
      </c>
      <c r="J123" s="97" t="s">
        <v>2486</v>
      </c>
    </row>
    <row r="124" spans="1:10" x14ac:dyDescent="0.2">
      <c r="A124" s="96">
        <f t="shared" si="1"/>
        <v>123</v>
      </c>
      <c r="B124" s="97" t="s">
        <v>2454</v>
      </c>
      <c r="C124" s="97" t="s">
        <v>2527</v>
      </c>
      <c r="D124" s="97" t="s">
        <v>2454</v>
      </c>
      <c r="E124" s="97" t="s">
        <v>2451</v>
      </c>
      <c r="F124" s="97" t="s">
        <v>2645</v>
      </c>
      <c r="G124" s="98" t="s">
        <v>2453</v>
      </c>
      <c r="H124" s="98" t="s">
        <v>2454</v>
      </c>
      <c r="I124" s="99">
        <v>538857000</v>
      </c>
      <c r="J124" s="100" t="s">
        <v>2455</v>
      </c>
    </row>
    <row r="125" spans="1:10" x14ac:dyDescent="0.2">
      <c r="A125" s="96">
        <f t="shared" si="1"/>
        <v>124</v>
      </c>
      <c r="B125" s="97" t="s">
        <v>2646</v>
      </c>
      <c r="C125" s="97" t="s">
        <v>2549</v>
      </c>
      <c r="D125" s="97" t="s">
        <v>2450</v>
      </c>
      <c r="E125" s="97" t="s">
        <v>2451</v>
      </c>
      <c r="F125" s="97" t="s">
        <v>2647</v>
      </c>
      <c r="G125" s="98" t="s">
        <v>2453</v>
      </c>
      <c r="H125" s="98" t="s">
        <v>2454</v>
      </c>
      <c r="I125" s="99">
        <v>567968000</v>
      </c>
      <c r="J125" s="100" t="s">
        <v>2455</v>
      </c>
    </row>
    <row r="126" spans="1:10" x14ac:dyDescent="0.2">
      <c r="A126" s="96">
        <f t="shared" si="1"/>
        <v>125</v>
      </c>
      <c r="B126" s="97" t="s">
        <v>2466</v>
      </c>
      <c r="C126" s="97" t="s">
        <v>2457</v>
      </c>
      <c r="D126" s="97" t="s">
        <v>2454</v>
      </c>
      <c r="E126" s="97" t="s">
        <v>2451</v>
      </c>
      <c r="F126" s="97" t="s">
        <v>2648</v>
      </c>
      <c r="G126" s="98" t="s">
        <v>2453</v>
      </c>
      <c r="H126" s="98" t="s">
        <v>2454</v>
      </c>
      <c r="I126" s="99">
        <v>586850000</v>
      </c>
      <c r="J126" s="100" t="s">
        <v>2486</v>
      </c>
    </row>
    <row r="127" spans="1:10" x14ac:dyDescent="0.2">
      <c r="A127" s="96">
        <f t="shared" si="1"/>
        <v>126</v>
      </c>
      <c r="B127" s="97" t="s">
        <v>2539</v>
      </c>
      <c r="C127" s="97" t="s">
        <v>2539</v>
      </c>
      <c r="D127" s="97" t="s">
        <v>2454</v>
      </c>
      <c r="E127" s="97" t="s">
        <v>2451</v>
      </c>
      <c r="F127" s="97" t="s">
        <v>2649</v>
      </c>
      <c r="G127" s="98" t="s">
        <v>2453</v>
      </c>
      <c r="H127" s="98" t="s">
        <v>2454</v>
      </c>
      <c r="I127" s="99">
        <v>595430000</v>
      </c>
      <c r="J127" s="100" t="s">
        <v>2455</v>
      </c>
    </row>
    <row r="128" spans="1:10" x14ac:dyDescent="0.2">
      <c r="A128" s="96">
        <f t="shared" si="1"/>
        <v>127</v>
      </c>
      <c r="B128" s="97" t="s">
        <v>2466</v>
      </c>
      <c r="C128" s="97" t="s">
        <v>2457</v>
      </c>
      <c r="D128" s="97" t="s">
        <v>2454</v>
      </c>
      <c r="E128" s="97" t="s">
        <v>2451</v>
      </c>
      <c r="F128" s="97" t="s">
        <v>2650</v>
      </c>
      <c r="G128" s="98" t="s">
        <v>2453</v>
      </c>
      <c r="H128" s="98" t="s">
        <v>2454</v>
      </c>
      <c r="I128" s="99">
        <v>595580000</v>
      </c>
      <c r="J128" s="100" t="s">
        <v>2486</v>
      </c>
    </row>
    <row r="129" spans="1:10" x14ac:dyDescent="0.2">
      <c r="A129" s="96">
        <f t="shared" si="1"/>
        <v>128</v>
      </c>
      <c r="B129" s="97" t="s">
        <v>2466</v>
      </c>
      <c r="C129" s="97" t="s">
        <v>2457</v>
      </c>
      <c r="D129" s="97" t="s">
        <v>2454</v>
      </c>
      <c r="E129" s="97" t="s">
        <v>2451</v>
      </c>
      <c r="F129" s="97" t="s">
        <v>2651</v>
      </c>
      <c r="G129" s="98" t="s">
        <v>2453</v>
      </c>
      <c r="H129" s="98" t="s">
        <v>2454</v>
      </c>
      <c r="I129" s="99">
        <v>596550000</v>
      </c>
      <c r="J129" s="100" t="s">
        <v>2486</v>
      </c>
    </row>
    <row r="130" spans="1:10" x14ac:dyDescent="0.2">
      <c r="A130" s="96">
        <f t="shared" ref="A130:A193" si="2">ROW()-1</f>
        <v>129</v>
      </c>
      <c r="B130" s="97" t="s">
        <v>2501</v>
      </c>
      <c r="C130" s="97" t="s">
        <v>2501</v>
      </c>
      <c r="D130" s="97" t="s">
        <v>2454</v>
      </c>
      <c r="E130" s="97" t="s">
        <v>2451</v>
      </c>
      <c r="F130" s="97" t="s">
        <v>2652</v>
      </c>
      <c r="G130" s="98" t="s">
        <v>2453</v>
      </c>
      <c r="H130" s="98" t="s">
        <v>2454</v>
      </c>
      <c r="I130" s="99">
        <v>603309000</v>
      </c>
      <c r="J130" s="100" t="s">
        <v>2455</v>
      </c>
    </row>
    <row r="131" spans="1:10" x14ac:dyDescent="0.2">
      <c r="A131" s="96">
        <f t="shared" si="2"/>
        <v>130</v>
      </c>
      <c r="B131" s="97" t="s">
        <v>2466</v>
      </c>
      <c r="C131" s="97" t="s">
        <v>2457</v>
      </c>
      <c r="D131" s="97" t="s">
        <v>2454</v>
      </c>
      <c r="E131" s="97" t="s">
        <v>2451</v>
      </c>
      <c r="F131" s="97" t="s">
        <v>2653</v>
      </c>
      <c r="G131" s="98" t="s">
        <v>2453</v>
      </c>
      <c r="H131" s="98" t="s">
        <v>2454</v>
      </c>
      <c r="I131" s="99">
        <v>658145000</v>
      </c>
      <c r="J131" s="100" t="s">
        <v>2486</v>
      </c>
    </row>
    <row r="132" spans="1:10" x14ac:dyDescent="0.2">
      <c r="A132" s="96">
        <f t="shared" si="2"/>
        <v>131</v>
      </c>
      <c r="B132" s="97" t="s">
        <v>2454</v>
      </c>
      <c r="C132" s="97" t="s">
        <v>2527</v>
      </c>
      <c r="D132" s="97" t="s">
        <v>2454</v>
      </c>
      <c r="E132" s="97" t="s">
        <v>2451</v>
      </c>
      <c r="F132" s="97" t="s">
        <v>2654</v>
      </c>
      <c r="G132" s="98" t="s">
        <v>2453</v>
      </c>
      <c r="H132" s="98" t="s">
        <v>2454</v>
      </c>
      <c r="I132" s="99">
        <v>673000000</v>
      </c>
      <c r="J132" s="100" t="s">
        <v>2455</v>
      </c>
    </row>
    <row r="133" spans="1:10" x14ac:dyDescent="0.2">
      <c r="A133" s="96">
        <f t="shared" si="2"/>
        <v>132</v>
      </c>
      <c r="B133" s="97" t="s">
        <v>2454</v>
      </c>
      <c r="C133" s="97" t="s">
        <v>2527</v>
      </c>
      <c r="D133" s="97" t="s">
        <v>2454</v>
      </c>
      <c r="E133" s="97" t="s">
        <v>2451</v>
      </c>
      <c r="F133" s="97" t="s">
        <v>2655</v>
      </c>
      <c r="G133" s="98" t="s">
        <v>2453</v>
      </c>
      <c r="H133" s="98" t="s">
        <v>2454</v>
      </c>
      <c r="I133" s="99">
        <v>693115400</v>
      </c>
      <c r="J133" s="100" t="s">
        <v>2455</v>
      </c>
    </row>
    <row r="134" spans="1:10" x14ac:dyDescent="0.2">
      <c r="A134" s="96">
        <f t="shared" si="2"/>
        <v>133</v>
      </c>
      <c r="B134" s="97" t="s">
        <v>2454</v>
      </c>
      <c r="C134" s="97" t="s">
        <v>2527</v>
      </c>
      <c r="D134" s="97" t="s">
        <v>2454</v>
      </c>
      <c r="E134" s="97" t="s">
        <v>2451</v>
      </c>
      <c r="F134" s="97" t="s">
        <v>2656</v>
      </c>
      <c r="G134" s="98" t="s">
        <v>2453</v>
      </c>
      <c r="H134" s="98" t="s">
        <v>2454</v>
      </c>
      <c r="I134" s="99">
        <v>693115400</v>
      </c>
      <c r="J134" s="100" t="s">
        <v>2455</v>
      </c>
    </row>
    <row r="135" spans="1:10" x14ac:dyDescent="0.2">
      <c r="A135" s="96">
        <f t="shared" si="2"/>
        <v>134</v>
      </c>
      <c r="B135" s="97" t="s">
        <v>2454</v>
      </c>
      <c r="C135" s="97" t="s">
        <v>2527</v>
      </c>
      <c r="D135" s="97" t="s">
        <v>2454</v>
      </c>
      <c r="E135" s="97" t="s">
        <v>2451</v>
      </c>
      <c r="F135" s="97" t="s">
        <v>2657</v>
      </c>
      <c r="G135" s="98" t="s">
        <v>2453</v>
      </c>
      <c r="H135" s="98" t="s">
        <v>2454</v>
      </c>
      <c r="I135" s="99">
        <v>702332300</v>
      </c>
      <c r="J135" s="100" t="s">
        <v>2455</v>
      </c>
    </row>
    <row r="136" spans="1:10" x14ac:dyDescent="0.2">
      <c r="A136" s="96">
        <f t="shared" si="2"/>
        <v>135</v>
      </c>
      <c r="B136" s="97" t="s">
        <v>2454</v>
      </c>
      <c r="C136" s="97" t="s">
        <v>2527</v>
      </c>
      <c r="D136" s="97" t="s">
        <v>2454</v>
      </c>
      <c r="E136" s="97" t="s">
        <v>2451</v>
      </c>
      <c r="F136" s="97" t="s">
        <v>2658</v>
      </c>
      <c r="G136" s="98" t="s">
        <v>2453</v>
      </c>
      <c r="H136" s="98" t="s">
        <v>2454</v>
      </c>
      <c r="I136" s="99">
        <v>720000000</v>
      </c>
      <c r="J136" s="100" t="s">
        <v>2455</v>
      </c>
    </row>
    <row r="137" spans="1:10" x14ac:dyDescent="0.2">
      <c r="A137" s="96">
        <f t="shared" si="2"/>
        <v>136</v>
      </c>
      <c r="B137" s="97" t="s">
        <v>2454</v>
      </c>
      <c r="C137" s="97" t="s">
        <v>2527</v>
      </c>
      <c r="D137" s="97" t="s">
        <v>2454</v>
      </c>
      <c r="E137" s="97" t="s">
        <v>2451</v>
      </c>
      <c r="F137" s="97" t="s">
        <v>2659</v>
      </c>
      <c r="G137" s="98" t="s">
        <v>2453</v>
      </c>
      <c r="H137" s="98" t="s">
        <v>2454</v>
      </c>
      <c r="I137" s="99">
        <v>720000000</v>
      </c>
      <c r="J137" s="100" t="s">
        <v>2455</v>
      </c>
    </row>
    <row r="138" spans="1:10" x14ac:dyDescent="0.2">
      <c r="A138" s="96">
        <f t="shared" si="2"/>
        <v>137</v>
      </c>
      <c r="B138" s="97" t="s">
        <v>2466</v>
      </c>
      <c r="C138" s="97" t="s">
        <v>2457</v>
      </c>
      <c r="D138" s="97" t="s">
        <v>2454</v>
      </c>
      <c r="E138" s="97" t="s">
        <v>2451</v>
      </c>
      <c r="F138" s="97" t="s">
        <v>2660</v>
      </c>
      <c r="G138" s="98" t="s">
        <v>2453</v>
      </c>
      <c r="H138" s="98" t="s">
        <v>2454</v>
      </c>
      <c r="I138" s="99">
        <v>738655000</v>
      </c>
      <c r="J138" s="100" t="s">
        <v>2486</v>
      </c>
    </row>
    <row r="139" spans="1:10" x14ac:dyDescent="0.2">
      <c r="A139" s="96">
        <f t="shared" si="2"/>
        <v>138</v>
      </c>
      <c r="B139" s="97" t="s">
        <v>2521</v>
      </c>
      <c r="C139" s="97" t="s">
        <v>2521</v>
      </c>
      <c r="D139" s="97" t="s">
        <v>2454</v>
      </c>
      <c r="E139" s="97" t="s">
        <v>2451</v>
      </c>
      <c r="F139" s="97" t="s">
        <v>2661</v>
      </c>
      <c r="G139" s="98" t="s">
        <v>2453</v>
      </c>
      <c r="H139" s="98" t="s">
        <v>2454</v>
      </c>
      <c r="I139" s="99">
        <v>749503000</v>
      </c>
      <c r="J139" s="100" t="s">
        <v>2455</v>
      </c>
    </row>
    <row r="140" spans="1:10" x14ac:dyDescent="0.2">
      <c r="A140" s="96">
        <f t="shared" si="2"/>
        <v>139</v>
      </c>
      <c r="B140" s="97" t="s">
        <v>2454</v>
      </c>
      <c r="C140" s="97" t="s">
        <v>2527</v>
      </c>
      <c r="D140" s="97" t="s">
        <v>2454</v>
      </c>
      <c r="E140" s="97" t="s">
        <v>2451</v>
      </c>
      <c r="F140" s="97" t="s">
        <v>2662</v>
      </c>
      <c r="G140" s="98" t="s">
        <v>2453</v>
      </c>
      <c r="H140" s="98" t="s">
        <v>2454</v>
      </c>
      <c r="I140" s="99">
        <v>797738710</v>
      </c>
      <c r="J140" s="100" t="s">
        <v>2455</v>
      </c>
    </row>
    <row r="141" spans="1:10" x14ac:dyDescent="0.2">
      <c r="A141" s="96">
        <f t="shared" si="2"/>
        <v>140</v>
      </c>
      <c r="B141" s="97" t="s">
        <v>2466</v>
      </c>
      <c r="C141" s="97" t="s">
        <v>2457</v>
      </c>
      <c r="D141" s="97" t="s">
        <v>2454</v>
      </c>
      <c r="E141" s="97" t="s">
        <v>2451</v>
      </c>
      <c r="F141" s="97" t="s">
        <v>2663</v>
      </c>
      <c r="G141" s="98" t="s">
        <v>2453</v>
      </c>
      <c r="H141" s="98" t="s">
        <v>2454</v>
      </c>
      <c r="I141" s="99">
        <v>823301080</v>
      </c>
      <c r="J141" s="100" t="s">
        <v>2455</v>
      </c>
    </row>
    <row r="142" spans="1:10" x14ac:dyDescent="0.2">
      <c r="A142" s="96">
        <f t="shared" si="2"/>
        <v>141</v>
      </c>
      <c r="B142" s="97" t="s">
        <v>2466</v>
      </c>
      <c r="C142" s="97" t="s">
        <v>2457</v>
      </c>
      <c r="D142" s="97" t="s">
        <v>2454</v>
      </c>
      <c r="E142" s="97" t="s">
        <v>2451</v>
      </c>
      <c r="F142" s="97" t="s">
        <v>2664</v>
      </c>
      <c r="G142" s="98" t="s">
        <v>2453</v>
      </c>
      <c r="H142" s="98" t="s">
        <v>2454</v>
      </c>
      <c r="I142" s="99">
        <v>998255990</v>
      </c>
      <c r="J142" s="100" t="s">
        <v>2486</v>
      </c>
    </row>
    <row r="143" spans="1:10" x14ac:dyDescent="0.2">
      <c r="A143" s="96">
        <f t="shared" si="2"/>
        <v>142</v>
      </c>
      <c r="B143" s="97" t="s">
        <v>2479</v>
      </c>
      <c r="C143" s="97" t="s">
        <v>2479</v>
      </c>
      <c r="D143" s="97" t="s">
        <v>2454</v>
      </c>
      <c r="E143" s="97" t="s">
        <v>2451</v>
      </c>
      <c r="F143" s="97" t="s">
        <v>2665</v>
      </c>
      <c r="G143" s="98" t="s">
        <v>2453</v>
      </c>
      <c r="H143" s="98" t="s">
        <v>2454</v>
      </c>
      <c r="I143" s="99">
        <v>1000000000</v>
      </c>
      <c r="J143" s="100" t="s">
        <v>2455</v>
      </c>
    </row>
    <row r="144" spans="1:10" x14ac:dyDescent="0.2">
      <c r="A144" s="96">
        <f t="shared" si="2"/>
        <v>143</v>
      </c>
      <c r="B144" s="97" t="s">
        <v>2454</v>
      </c>
      <c r="C144" s="97" t="s">
        <v>2527</v>
      </c>
      <c r="D144" s="97" t="s">
        <v>2454</v>
      </c>
      <c r="E144" s="97" t="s">
        <v>2451</v>
      </c>
      <c r="F144" s="97" t="s">
        <v>2666</v>
      </c>
      <c r="G144" s="98" t="s">
        <v>2453</v>
      </c>
      <c r="H144" s="98" t="s">
        <v>2454</v>
      </c>
      <c r="I144" s="99">
        <v>2118731000</v>
      </c>
      <c r="J144" s="100" t="s">
        <v>2486</v>
      </c>
    </row>
    <row r="145" spans="1:10" x14ac:dyDescent="0.2">
      <c r="A145" s="96">
        <f t="shared" si="2"/>
        <v>144</v>
      </c>
      <c r="B145" s="97" t="s">
        <v>2628</v>
      </c>
      <c r="C145" s="97" t="s">
        <v>2518</v>
      </c>
      <c r="D145" s="97" t="s">
        <v>2458</v>
      </c>
      <c r="E145" s="97" t="s">
        <v>2451</v>
      </c>
      <c r="F145" s="97" t="s">
        <v>2667</v>
      </c>
      <c r="G145" s="98" t="s">
        <v>2453</v>
      </c>
      <c r="H145" s="98" t="s">
        <v>2454</v>
      </c>
      <c r="I145" s="99">
        <v>2554071000</v>
      </c>
      <c r="J145" s="100" t="s">
        <v>2486</v>
      </c>
    </row>
    <row r="146" spans="1:10" x14ac:dyDescent="0.2">
      <c r="A146" s="96">
        <f t="shared" si="2"/>
        <v>145</v>
      </c>
      <c r="B146" s="97" t="s">
        <v>2466</v>
      </c>
      <c r="C146" s="97" t="s">
        <v>2457</v>
      </c>
      <c r="D146" s="97" t="s">
        <v>2454</v>
      </c>
      <c r="E146" s="97" t="s">
        <v>2451</v>
      </c>
      <c r="F146" s="97" t="s">
        <v>2668</v>
      </c>
      <c r="G146" s="98" t="s">
        <v>2453</v>
      </c>
      <c r="H146" s="98" t="s">
        <v>2454</v>
      </c>
      <c r="I146" s="99">
        <v>3941280660</v>
      </c>
      <c r="J146" s="100" t="s">
        <v>2455</v>
      </c>
    </row>
    <row r="147" spans="1:10" x14ac:dyDescent="0.3">
      <c r="A147" s="96">
        <f t="shared" si="2"/>
        <v>146</v>
      </c>
      <c r="B147" s="97" t="s">
        <v>2564</v>
      </c>
      <c r="C147" s="97" t="s">
        <v>2564</v>
      </c>
      <c r="D147" s="97" t="s">
        <v>2454</v>
      </c>
      <c r="E147" s="97" t="s">
        <v>2451</v>
      </c>
      <c r="F147" s="97" t="s">
        <v>2669</v>
      </c>
      <c r="G147" s="98" t="s">
        <v>2453</v>
      </c>
      <c r="H147" s="98" t="s">
        <v>2454</v>
      </c>
      <c r="I147" s="97" t="s">
        <v>2670</v>
      </c>
      <c r="J147" s="100" t="s">
        <v>2670</v>
      </c>
    </row>
    <row r="148" spans="1:10" x14ac:dyDescent="0.3">
      <c r="A148" s="96">
        <f t="shared" si="2"/>
        <v>147</v>
      </c>
      <c r="B148" s="97" t="s">
        <v>2621</v>
      </c>
      <c r="C148" s="97" t="s">
        <v>2513</v>
      </c>
      <c r="D148" s="97" t="s">
        <v>2622</v>
      </c>
      <c r="E148" s="97" t="s">
        <v>2451</v>
      </c>
      <c r="F148" s="97" t="s">
        <v>2671</v>
      </c>
      <c r="G148" s="98" t="s">
        <v>2453</v>
      </c>
      <c r="H148" s="98" t="s">
        <v>2454</v>
      </c>
      <c r="I148" s="97" t="s">
        <v>2670</v>
      </c>
      <c r="J148" s="100" t="s">
        <v>2670</v>
      </c>
    </row>
    <row r="149" spans="1:10" x14ac:dyDescent="0.3">
      <c r="A149" s="96">
        <f t="shared" si="2"/>
        <v>148</v>
      </c>
      <c r="B149" s="97" t="s">
        <v>2672</v>
      </c>
      <c r="C149" s="97" t="s">
        <v>2487</v>
      </c>
      <c r="D149" s="97" t="s">
        <v>2450</v>
      </c>
      <c r="E149" s="97" t="s">
        <v>2451</v>
      </c>
      <c r="F149" s="97" t="s">
        <v>2673</v>
      </c>
      <c r="G149" s="98" t="s">
        <v>2453</v>
      </c>
      <c r="H149" s="98" t="s">
        <v>2454</v>
      </c>
      <c r="I149" s="97" t="s">
        <v>2670</v>
      </c>
      <c r="J149" s="100" t="s">
        <v>2670</v>
      </c>
    </row>
    <row r="150" spans="1:10" x14ac:dyDescent="0.3">
      <c r="A150" s="96">
        <f t="shared" si="2"/>
        <v>149</v>
      </c>
      <c r="B150" s="97" t="s">
        <v>2674</v>
      </c>
      <c r="C150" s="97" t="s">
        <v>2549</v>
      </c>
      <c r="D150" s="97" t="s">
        <v>2674</v>
      </c>
      <c r="E150" s="97" t="s">
        <v>2451</v>
      </c>
      <c r="F150" s="97" t="s">
        <v>2675</v>
      </c>
      <c r="G150" s="98" t="s">
        <v>2453</v>
      </c>
      <c r="H150" s="98" t="s">
        <v>2454</v>
      </c>
      <c r="I150" s="97" t="s">
        <v>2670</v>
      </c>
      <c r="J150" s="100" t="s">
        <v>2670</v>
      </c>
    </row>
    <row r="151" spans="1:10" x14ac:dyDescent="0.3">
      <c r="A151" s="96">
        <f t="shared" si="2"/>
        <v>150</v>
      </c>
      <c r="B151" s="97" t="s">
        <v>2622</v>
      </c>
      <c r="C151" s="97" t="s">
        <v>2513</v>
      </c>
      <c r="D151" s="97" t="s">
        <v>2484</v>
      </c>
      <c r="E151" s="97" t="s">
        <v>2451</v>
      </c>
      <c r="F151" s="97" t="s">
        <v>2676</v>
      </c>
      <c r="G151" s="98" t="s">
        <v>2453</v>
      </c>
      <c r="H151" s="98" t="s">
        <v>2454</v>
      </c>
      <c r="I151" s="97" t="s">
        <v>2670</v>
      </c>
      <c r="J151" s="100" t="s">
        <v>2670</v>
      </c>
    </row>
    <row r="152" spans="1:10" x14ac:dyDescent="0.2">
      <c r="A152" s="96">
        <f t="shared" si="2"/>
        <v>151</v>
      </c>
      <c r="B152" s="97" t="s">
        <v>2677</v>
      </c>
      <c r="C152" s="97" t="s">
        <v>2462</v>
      </c>
      <c r="D152" s="97" t="s">
        <v>2458</v>
      </c>
      <c r="E152" s="97" t="s">
        <v>2678</v>
      </c>
      <c r="F152" s="97" t="s">
        <v>2679</v>
      </c>
      <c r="G152" s="98" t="s">
        <v>2453</v>
      </c>
      <c r="H152" s="98" t="s">
        <v>2454</v>
      </c>
      <c r="I152" s="99">
        <v>1034000</v>
      </c>
      <c r="J152" s="100" t="s">
        <v>2460</v>
      </c>
    </row>
    <row r="153" spans="1:10" x14ac:dyDescent="0.2">
      <c r="A153" s="96">
        <f t="shared" si="2"/>
        <v>152</v>
      </c>
      <c r="B153" s="97" t="s">
        <v>2680</v>
      </c>
      <c r="C153" s="97" t="s">
        <v>2527</v>
      </c>
      <c r="D153" s="97" t="s">
        <v>2454</v>
      </c>
      <c r="E153" s="97" t="s">
        <v>2678</v>
      </c>
      <c r="F153" s="97" t="s">
        <v>2681</v>
      </c>
      <c r="G153" s="98" t="s">
        <v>2453</v>
      </c>
      <c r="H153" s="98" t="s">
        <v>2454</v>
      </c>
      <c r="I153" s="99">
        <v>8030000</v>
      </c>
      <c r="J153" s="100" t="s">
        <v>2460</v>
      </c>
    </row>
    <row r="154" spans="1:10" x14ac:dyDescent="0.2">
      <c r="A154" s="96">
        <f t="shared" si="2"/>
        <v>153</v>
      </c>
      <c r="B154" s="97" t="s">
        <v>2461</v>
      </c>
      <c r="C154" s="97" t="s">
        <v>2462</v>
      </c>
      <c r="D154" s="97" t="s">
        <v>2454</v>
      </c>
      <c r="E154" s="97" t="s">
        <v>2678</v>
      </c>
      <c r="F154" s="97" t="s">
        <v>2682</v>
      </c>
      <c r="G154" s="98" t="s">
        <v>2453</v>
      </c>
      <c r="H154" s="98" t="s">
        <v>2454</v>
      </c>
      <c r="I154" s="99">
        <v>8250000</v>
      </c>
      <c r="J154" s="100" t="s">
        <v>2460</v>
      </c>
    </row>
    <row r="155" spans="1:10" x14ac:dyDescent="0.2">
      <c r="A155" s="96">
        <f t="shared" si="2"/>
        <v>154</v>
      </c>
      <c r="B155" s="97" t="s">
        <v>2683</v>
      </c>
      <c r="C155" s="97" t="s">
        <v>2477</v>
      </c>
      <c r="D155" s="97" t="s">
        <v>2450</v>
      </c>
      <c r="E155" s="97" t="s">
        <v>2678</v>
      </c>
      <c r="F155" s="97" t="s">
        <v>2684</v>
      </c>
      <c r="G155" s="98" t="s">
        <v>2453</v>
      </c>
      <c r="H155" s="98" t="s">
        <v>2454</v>
      </c>
      <c r="I155" s="99">
        <v>12383000</v>
      </c>
      <c r="J155" s="100" t="s">
        <v>2455</v>
      </c>
    </row>
    <row r="156" spans="1:10" x14ac:dyDescent="0.2">
      <c r="A156" s="96">
        <f t="shared" si="2"/>
        <v>155</v>
      </c>
      <c r="B156" s="97" t="s">
        <v>2685</v>
      </c>
      <c r="C156" s="97" t="s">
        <v>2513</v>
      </c>
      <c r="D156" s="97" t="s">
        <v>2458</v>
      </c>
      <c r="E156" s="97" t="s">
        <v>2678</v>
      </c>
      <c r="F156" s="97" t="s">
        <v>2686</v>
      </c>
      <c r="G156" s="98" t="s">
        <v>2453</v>
      </c>
      <c r="H156" s="98" t="s">
        <v>2454</v>
      </c>
      <c r="I156" s="99">
        <v>13416000</v>
      </c>
      <c r="J156" s="100" t="s">
        <v>2460</v>
      </c>
    </row>
    <row r="157" spans="1:10" x14ac:dyDescent="0.2">
      <c r="A157" s="96">
        <f t="shared" si="2"/>
        <v>156</v>
      </c>
      <c r="B157" s="97" t="s">
        <v>2687</v>
      </c>
      <c r="C157" s="97" t="s">
        <v>2609</v>
      </c>
      <c r="D157" s="97" t="s">
        <v>2484</v>
      </c>
      <c r="E157" s="97" t="s">
        <v>2678</v>
      </c>
      <c r="F157" s="97" t="s">
        <v>2688</v>
      </c>
      <c r="G157" s="98" t="s">
        <v>2453</v>
      </c>
      <c r="H157" s="98" t="s">
        <v>2454</v>
      </c>
      <c r="I157" s="99">
        <v>20000000</v>
      </c>
      <c r="J157" s="100" t="s">
        <v>2460</v>
      </c>
    </row>
    <row r="158" spans="1:10" x14ac:dyDescent="0.2">
      <c r="A158" s="96">
        <f t="shared" si="2"/>
        <v>157</v>
      </c>
      <c r="B158" s="97" t="s">
        <v>2689</v>
      </c>
      <c r="C158" s="97" t="s">
        <v>2468</v>
      </c>
      <c r="D158" s="97" t="s">
        <v>2458</v>
      </c>
      <c r="E158" s="97" t="s">
        <v>2678</v>
      </c>
      <c r="F158" s="97" t="s">
        <v>2690</v>
      </c>
      <c r="G158" s="98" t="s">
        <v>2453</v>
      </c>
      <c r="H158" s="98" t="s">
        <v>2454</v>
      </c>
      <c r="I158" s="99">
        <v>20210630</v>
      </c>
      <c r="J158" s="100" t="s">
        <v>2460</v>
      </c>
    </row>
    <row r="159" spans="1:10" x14ac:dyDescent="0.2">
      <c r="A159" s="96">
        <f t="shared" si="2"/>
        <v>158</v>
      </c>
      <c r="B159" s="97" t="s">
        <v>2691</v>
      </c>
      <c r="C159" s="97" t="s">
        <v>2549</v>
      </c>
      <c r="D159" s="97" t="s">
        <v>2458</v>
      </c>
      <c r="E159" s="97" t="s">
        <v>2678</v>
      </c>
      <c r="F159" s="97" t="s">
        <v>2692</v>
      </c>
      <c r="G159" s="98" t="s">
        <v>2453</v>
      </c>
      <c r="H159" s="98" t="s">
        <v>2454</v>
      </c>
      <c r="I159" s="99">
        <v>21488000</v>
      </c>
      <c r="J159" s="100" t="s">
        <v>2460</v>
      </c>
    </row>
    <row r="160" spans="1:10" x14ac:dyDescent="0.2">
      <c r="A160" s="96">
        <f t="shared" si="2"/>
        <v>159</v>
      </c>
      <c r="B160" s="97" t="s">
        <v>2693</v>
      </c>
      <c r="C160" s="97" t="s">
        <v>2549</v>
      </c>
      <c r="D160" s="97" t="s">
        <v>2484</v>
      </c>
      <c r="E160" s="97" t="s">
        <v>2678</v>
      </c>
      <c r="F160" s="97" t="s">
        <v>2694</v>
      </c>
      <c r="G160" s="98" t="s">
        <v>2453</v>
      </c>
      <c r="H160" s="98" t="s">
        <v>2454</v>
      </c>
      <c r="I160" s="99">
        <v>29501800</v>
      </c>
      <c r="J160" s="100" t="s">
        <v>2455</v>
      </c>
    </row>
    <row r="161" spans="1:10" x14ac:dyDescent="0.2">
      <c r="A161" s="96">
        <f t="shared" si="2"/>
        <v>160</v>
      </c>
      <c r="B161" s="97" t="s">
        <v>2695</v>
      </c>
      <c r="C161" s="97" t="s">
        <v>2513</v>
      </c>
      <c r="D161" s="97" t="s">
        <v>2695</v>
      </c>
      <c r="E161" s="97" t="s">
        <v>2678</v>
      </c>
      <c r="F161" s="97" t="s">
        <v>2696</v>
      </c>
      <c r="G161" s="98" t="s">
        <v>2453</v>
      </c>
      <c r="H161" s="98" t="s">
        <v>2454</v>
      </c>
      <c r="I161" s="99">
        <v>35750000</v>
      </c>
      <c r="J161" s="100" t="s">
        <v>2455</v>
      </c>
    </row>
    <row r="162" spans="1:10" x14ac:dyDescent="0.2">
      <c r="A162" s="96">
        <f t="shared" si="2"/>
        <v>161</v>
      </c>
      <c r="B162" s="97" t="s">
        <v>2492</v>
      </c>
      <c r="C162" s="97" t="s">
        <v>2468</v>
      </c>
      <c r="D162" s="97" t="s">
        <v>2454</v>
      </c>
      <c r="E162" s="97" t="s">
        <v>2678</v>
      </c>
      <c r="F162" s="97" t="s">
        <v>2697</v>
      </c>
      <c r="G162" s="98" t="s">
        <v>2453</v>
      </c>
      <c r="H162" s="98" t="s">
        <v>2454</v>
      </c>
      <c r="I162" s="99">
        <v>39000000</v>
      </c>
      <c r="J162" s="100" t="s">
        <v>2460</v>
      </c>
    </row>
    <row r="163" spans="1:10" x14ac:dyDescent="0.2">
      <c r="A163" s="96">
        <f t="shared" si="2"/>
        <v>162</v>
      </c>
      <c r="B163" s="97" t="s">
        <v>2501</v>
      </c>
      <c r="C163" s="97" t="s">
        <v>2501</v>
      </c>
      <c r="D163" s="97" t="s">
        <v>2454</v>
      </c>
      <c r="E163" s="97" t="s">
        <v>2678</v>
      </c>
      <c r="F163" s="97" t="s">
        <v>2665</v>
      </c>
      <c r="G163" s="98" t="s">
        <v>2453</v>
      </c>
      <c r="H163" s="98" t="s">
        <v>2454</v>
      </c>
      <c r="I163" s="99">
        <v>49434000</v>
      </c>
      <c r="J163" s="100" t="s">
        <v>2460</v>
      </c>
    </row>
    <row r="164" spans="1:10" x14ac:dyDescent="0.2">
      <c r="A164" s="96">
        <f t="shared" si="2"/>
        <v>163</v>
      </c>
      <c r="B164" s="97" t="s">
        <v>2462</v>
      </c>
      <c r="C164" s="97" t="s">
        <v>2462</v>
      </c>
      <c r="D164" s="97" t="s">
        <v>2454</v>
      </c>
      <c r="E164" s="97" t="s">
        <v>2678</v>
      </c>
      <c r="F164" s="97" t="s">
        <v>2698</v>
      </c>
      <c r="G164" s="98" t="s">
        <v>2453</v>
      </c>
      <c r="H164" s="98" t="s">
        <v>2454</v>
      </c>
      <c r="I164" s="99">
        <v>49925620</v>
      </c>
      <c r="J164" s="100" t="s">
        <v>2460</v>
      </c>
    </row>
    <row r="165" spans="1:10" x14ac:dyDescent="0.2">
      <c r="A165" s="96">
        <f t="shared" si="2"/>
        <v>164</v>
      </c>
      <c r="B165" s="97" t="s">
        <v>2461</v>
      </c>
      <c r="C165" s="97" t="s">
        <v>2462</v>
      </c>
      <c r="D165" s="97" t="s">
        <v>2454</v>
      </c>
      <c r="E165" s="97" t="s">
        <v>2678</v>
      </c>
      <c r="F165" s="97" t="s">
        <v>2699</v>
      </c>
      <c r="G165" s="98" t="s">
        <v>2453</v>
      </c>
      <c r="H165" s="98" t="s">
        <v>2454</v>
      </c>
      <c r="I165" s="99">
        <v>51260000</v>
      </c>
      <c r="J165" s="100" t="s">
        <v>2460</v>
      </c>
    </row>
    <row r="166" spans="1:10" x14ac:dyDescent="0.2">
      <c r="A166" s="96">
        <f t="shared" si="2"/>
        <v>165</v>
      </c>
      <c r="B166" s="97" t="s">
        <v>2700</v>
      </c>
      <c r="C166" s="97" t="s">
        <v>2501</v>
      </c>
      <c r="D166" s="97" t="s">
        <v>2458</v>
      </c>
      <c r="E166" s="97" t="s">
        <v>2678</v>
      </c>
      <c r="F166" s="97" t="s">
        <v>2701</v>
      </c>
      <c r="G166" s="98" t="s">
        <v>2453</v>
      </c>
      <c r="H166" s="98" t="s">
        <v>2454</v>
      </c>
      <c r="I166" s="99">
        <v>53327000</v>
      </c>
      <c r="J166" s="100" t="s">
        <v>2460</v>
      </c>
    </row>
    <row r="167" spans="1:10" x14ac:dyDescent="0.2">
      <c r="A167" s="96">
        <f t="shared" si="2"/>
        <v>166</v>
      </c>
      <c r="B167" s="97" t="s">
        <v>2501</v>
      </c>
      <c r="C167" s="97" t="s">
        <v>2501</v>
      </c>
      <c r="D167" s="97" t="s">
        <v>2454</v>
      </c>
      <c r="E167" s="97" t="s">
        <v>2678</v>
      </c>
      <c r="F167" s="97" t="s">
        <v>2702</v>
      </c>
      <c r="G167" s="98" t="s">
        <v>2453</v>
      </c>
      <c r="H167" s="98" t="s">
        <v>2454</v>
      </c>
      <c r="I167" s="99">
        <v>54923000</v>
      </c>
      <c r="J167" s="100" t="s">
        <v>2460</v>
      </c>
    </row>
    <row r="168" spans="1:10" x14ac:dyDescent="0.2">
      <c r="A168" s="96">
        <f t="shared" si="2"/>
        <v>167</v>
      </c>
      <c r="B168" s="97" t="s">
        <v>2466</v>
      </c>
      <c r="C168" s="97" t="s">
        <v>2457</v>
      </c>
      <c r="D168" s="97" t="s">
        <v>2454</v>
      </c>
      <c r="E168" s="97" t="s">
        <v>2678</v>
      </c>
      <c r="F168" s="97" t="s">
        <v>2703</v>
      </c>
      <c r="G168" s="98" t="s">
        <v>2453</v>
      </c>
      <c r="H168" s="98" t="s">
        <v>2454</v>
      </c>
      <c r="I168" s="99">
        <v>57909000</v>
      </c>
      <c r="J168" s="100" t="s">
        <v>2455</v>
      </c>
    </row>
    <row r="169" spans="1:10" x14ac:dyDescent="0.2">
      <c r="A169" s="96">
        <f t="shared" si="2"/>
        <v>168</v>
      </c>
      <c r="B169" s="97" t="s">
        <v>2704</v>
      </c>
      <c r="C169" s="97" t="s">
        <v>2600</v>
      </c>
      <c r="D169" s="97" t="s">
        <v>2454</v>
      </c>
      <c r="E169" s="97" t="s">
        <v>2678</v>
      </c>
      <c r="F169" s="97" t="s">
        <v>2697</v>
      </c>
      <c r="G169" s="98" t="s">
        <v>2453</v>
      </c>
      <c r="H169" s="98" t="s">
        <v>2454</v>
      </c>
      <c r="I169" s="99">
        <v>65000000</v>
      </c>
      <c r="J169" s="100" t="s">
        <v>2460</v>
      </c>
    </row>
    <row r="170" spans="1:10" x14ac:dyDescent="0.2">
      <c r="A170" s="96">
        <f t="shared" si="2"/>
        <v>169</v>
      </c>
      <c r="B170" s="97" t="s">
        <v>2466</v>
      </c>
      <c r="C170" s="97" t="s">
        <v>2457</v>
      </c>
      <c r="D170" s="97" t="s">
        <v>2454</v>
      </c>
      <c r="E170" s="97" t="s">
        <v>2678</v>
      </c>
      <c r="F170" s="97" t="s">
        <v>2705</v>
      </c>
      <c r="G170" s="98" t="s">
        <v>2453</v>
      </c>
      <c r="H170" s="98" t="s">
        <v>2454</v>
      </c>
      <c r="I170" s="99">
        <v>69064000</v>
      </c>
      <c r="J170" s="100" t="s">
        <v>2455</v>
      </c>
    </row>
    <row r="171" spans="1:10" x14ac:dyDescent="0.2">
      <c r="A171" s="96">
        <f t="shared" si="2"/>
        <v>170</v>
      </c>
      <c r="B171" s="97" t="s">
        <v>2466</v>
      </c>
      <c r="C171" s="97" t="s">
        <v>2457</v>
      </c>
      <c r="D171" s="97" t="s">
        <v>2454</v>
      </c>
      <c r="E171" s="97" t="s">
        <v>2678</v>
      </c>
      <c r="F171" s="97" t="s">
        <v>2706</v>
      </c>
      <c r="G171" s="98" t="s">
        <v>2453</v>
      </c>
      <c r="H171" s="98" t="s">
        <v>2454</v>
      </c>
      <c r="I171" s="99">
        <v>70228000</v>
      </c>
      <c r="J171" s="100" t="s">
        <v>2455</v>
      </c>
    </row>
    <row r="172" spans="1:10" x14ac:dyDescent="0.2">
      <c r="A172" s="96">
        <f t="shared" si="2"/>
        <v>171</v>
      </c>
      <c r="B172" s="97" t="s">
        <v>2466</v>
      </c>
      <c r="C172" s="97" t="s">
        <v>2457</v>
      </c>
      <c r="D172" s="97" t="s">
        <v>2454</v>
      </c>
      <c r="E172" s="97" t="s">
        <v>2678</v>
      </c>
      <c r="F172" s="97" t="s">
        <v>2707</v>
      </c>
      <c r="G172" s="98" t="s">
        <v>2453</v>
      </c>
      <c r="H172" s="98" t="s">
        <v>2454</v>
      </c>
      <c r="I172" s="99">
        <v>70907000</v>
      </c>
      <c r="J172" s="100" t="s">
        <v>2455</v>
      </c>
    </row>
    <row r="173" spans="1:10" x14ac:dyDescent="0.2">
      <c r="A173" s="96">
        <f t="shared" si="2"/>
        <v>172</v>
      </c>
      <c r="B173" s="97" t="s">
        <v>2539</v>
      </c>
      <c r="C173" s="97" t="s">
        <v>2539</v>
      </c>
      <c r="D173" s="97" t="s">
        <v>2454</v>
      </c>
      <c r="E173" s="97" t="s">
        <v>2678</v>
      </c>
      <c r="F173" s="97" t="s">
        <v>2708</v>
      </c>
      <c r="G173" s="98" t="s">
        <v>2453</v>
      </c>
      <c r="H173" s="98" t="s">
        <v>2454</v>
      </c>
      <c r="I173" s="99">
        <v>79869000</v>
      </c>
      <c r="J173" s="100" t="s">
        <v>2460</v>
      </c>
    </row>
    <row r="174" spans="1:10" x14ac:dyDescent="0.2">
      <c r="A174" s="96">
        <f t="shared" si="2"/>
        <v>173</v>
      </c>
      <c r="B174" s="97" t="s">
        <v>2487</v>
      </c>
      <c r="C174" s="97" t="s">
        <v>2487</v>
      </c>
      <c r="D174" s="97" t="s">
        <v>2454</v>
      </c>
      <c r="E174" s="97" t="s">
        <v>2678</v>
      </c>
      <c r="F174" s="97" t="s">
        <v>2709</v>
      </c>
      <c r="G174" s="98" t="s">
        <v>2453</v>
      </c>
      <c r="H174" s="98" t="s">
        <v>2454</v>
      </c>
      <c r="I174" s="99">
        <v>93356200</v>
      </c>
      <c r="J174" s="100" t="s">
        <v>2455</v>
      </c>
    </row>
    <row r="175" spans="1:10" x14ac:dyDescent="0.2">
      <c r="A175" s="96">
        <f t="shared" si="2"/>
        <v>174</v>
      </c>
      <c r="B175" s="97" t="s">
        <v>2482</v>
      </c>
      <c r="C175" s="97" t="s">
        <v>2483</v>
      </c>
      <c r="D175" s="97" t="s">
        <v>2484</v>
      </c>
      <c r="E175" s="97" t="s">
        <v>2678</v>
      </c>
      <c r="F175" s="97" t="s">
        <v>2710</v>
      </c>
      <c r="G175" s="98" t="s">
        <v>2453</v>
      </c>
      <c r="H175" s="98" t="s">
        <v>2454</v>
      </c>
      <c r="I175" s="99">
        <v>97284000</v>
      </c>
      <c r="J175" s="97" t="s">
        <v>2486</v>
      </c>
    </row>
    <row r="176" spans="1:10" x14ac:dyDescent="0.2">
      <c r="A176" s="96">
        <f t="shared" si="2"/>
        <v>175</v>
      </c>
      <c r="B176" s="97" t="s">
        <v>2711</v>
      </c>
      <c r="C176" s="97" t="s">
        <v>2462</v>
      </c>
      <c r="D176" s="97" t="s">
        <v>2712</v>
      </c>
      <c r="E176" s="97" t="s">
        <v>2678</v>
      </c>
      <c r="F176" s="97" t="s">
        <v>2713</v>
      </c>
      <c r="G176" s="98" t="s">
        <v>2453</v>
      </c>
      <c r="H176" s="98" t="s">
        <v>2454</v>
      </c>
      <c r="I176" s="99">
        <v>98092000</v>
      </c>
      <c r="J176" s="100" t="s">
        <v>2455</v>
      </c>
    </row>
    <row r="177" spans="1:10" x14ac:dyDescent="0.2">
      <c r="A177" s="96">
        <f t="shared" si="2"/>
        <v>176</v>
      </c>
      <c r="B177" s="97" t="s">
        <v>2683</v>
      </c>
      <c r="C177" s="97" t="s">
        <v>2477</v>
      </c>
      <c r="D177" s="97" t="s">
        <v>2450</v>
      </c>
      <c r="E177" s="97" t="s">
        <v>2678</v>
      </c>
      <c r="F177" s="97" t="s">
        <v>2714</v>
      </c>
      <c r="G177" s="98" t="s">
        <v>2453</v>
      </c>
      <c r="H177" s="98" t="s">
        <v>2454</v>
      </c>
      <c r="I177" s="99">
        <v>98550000</v>
      </c>
      <c r="J177" s="100" t="s">
        <v>2455</v>
      </c>
    </row>
    <row r="178" spans="1:10" x14ac:dyDescent="0.2">
      <c r="A178" s="96">
        <f t="shared" si="2"/>
        <v>177</v>
      </c>
      <c r="B178" s="97" t="s">
        <v>2462</v>
      </c>
      <c r="C178" s="97" t="s">
        <v>2462</v>
      </c>
      <c r="D178" s="97" t="s">
        <v>2454</v>
      </c>
      <c r="E178" s="97" t="s">
        <v>2678</v>
      </c>
      <c r="F178" s="97" t="s">
        <v>2715</v>
      </c>
      <c r="G178" s="98" t="s">
        <v>2453</v>
      </c>
      <c r="H178" s="98" t="s">
        <v>2454</v>
      </c>
      <c r="I178" s="99">
        <v>99690000</v>
      </c>
      <c r="J178" s="100" t="s">
        <v>2455</v>
      </c>
    </row>
    <row r="179" spans="1:10" x14ac:dyDescent="0.2">
      <c r="A179" s="96">
        <f t="shared" si="2"/>
        <v>178</v>
      </c>
      <c r="B179" s="97" t="s">
        <v>2518</v>
      </c>
      <c r="C179" s="97" t="s">
        <v>2518</v>
      </c>
      <c r="D179" s="97" t="s">
        <v>2454</v>
      </c>
      <c r="E179" s="97" t="s">
        <v>2678</v>
      </c>
      <c r="F179" s="97" t="s">
        <v>2716</v>
      </c>
      <c r="G179" s="98" t="s">
        <v>2453</v>
      </c>
      <c r="H179" s="98" t="s">
        <v>2454</v>
      </c>
      <c r="I179" s="99">
        <v>105330000</v>
      </c>
      <c r="J179" s="100" t="s">
        <v>2455</v>
      </c>
    </row>
    <row r="180" spans="1:10" x14ac:dyDescent="0.2">
      <c r="A180" s="96">
        <f t="shared" si="2"/>
        <v>179</v>
      </c>
      <c r="B180" s="97" t="s">
        <v>2717</v>
      </c>
      <c r="C180" s="97" t="s">
        <v>2501</v>
      </c>
      <c r="D180" s="97" t="s">
        <v>2454</v>
      </c>
      <c r="E180" s="97" t="s">
        <v>2678</v>
      </c>
      <c r="F180" s="97" t="s">
        <v>2718</v>
      </c>
      <c r="G180" s="98" t="s">
        <v>2453</v>
      </c>
      <c r="H180" s="98" t="s">
        <v>2454</v>
      </c>
      <c r="I180" s="99">
        <v>105641000</v>
      </c>
      <c r="J180" s="100" t="s">
        <v>2460</v>
      </c>
    </row>
    <row r="181" spans="1:10" x14ac:dyDescent="0.2">
      <c r="A181" s="96">
        <f t="shared" si="2"/>
        <v>180</v>
      </c>
      <c r="B181" s="97" t="s">
        <v>2719</v>
      </c>
      <c r="C181" s="97" t="s">
        <v>2457</v>
      </c>
      <c r="D181" s="97" t="s">
        <v>2454</v>
      </c>
      <c r="E181" s="97" t="s">
        <v>2678</v>
      </c>
      <c r="F181" s="97" t="s">
        <v>2720</v>
      </c>
      <c r="G181" s="98" t="s">
        <v>2453</v>
      </c>
      <c r="H181" s="98" t="s">
        <v>2454</v>
      </c>
      <c r="I181" s="99">
        <v>107294000</v>
      </c>
      <c r="J181" s="100" t="s">
        <v>2455</v>
      </c>
    </row>
    <row r="182" spans="1:10" x14ac:dyDescent="0.2">
      <c r="A182" s="96">
        <f t="shared" si="2"/>
        <v>181</v>
      </c>
      <c r="B182" s="97" t="s">
        <v>2621</v>
      </c>
      <c r="C182" s="97" t="s">
        <v>2513</v>
      </c>
      <c r="D182" s="97" t="s">
        <v>2622</v>
      </c>
      <c r="E182" s="97" t="s">
        <v>2678</v>
      </c>
      <c r="F182" s="97" t="s">
        <v>2721</v>
      </c>
      <c r="G182" s="98" t="s">
        <v>2453</v>
      </c>
      <c r="H182" s="98" t="s">
        <v>2454</v>
      </c>
      <c r="I182" s="99">
        <v>109019000</v>
      </c>
      <c r="J182" s="97" t="s">
        <v>2670</v>
      </c>
    </row>
    <row r="183" spans="1:10" x14ac:dyDescent="0.2">
      <c r="A183" s="96">
        <f t="shared" si="2"/>
        <v>182</v>
      </c>
      <c r="B183" s="97" t="s">
        <v>2457</v>
      </c>
      <c r="C183" s="97" t="s">
        <v>2457</v>
      </c>
      <c r="D183" s="97" t="s">
        <v>2454</v>
      </c>
      <c r="E183" s="97" t="s">
        <v>2678</v>
      </c>
      <c r="F183" s="97" t="s">
        <v>2722</v>
      </c>
      <c r="G183" s="98" t="s">
        <v>2453</v>
      </c>
      <c r="H183" s="98" t="s">
        <v>2454</v>
      </c>
      <c r="I183" s="99">
        <v>113685000</v>
      </c>
      <c r="J183" s="100" t="s">
        <v>2455</v>
      </c>
    </row>
    <row r="184" spans="1:10" x14ac:dyDescent="0.2">
      <c r="A184" s="96">
        <f t="shared" si="2"/>
        <v>183</v>
      </c>
      <c r="B184" s="97" t="s">
        <v>2723</v>
      </c>
      <c r="C184" s="97" t="s">
        <v>2572</v>
      </c>
      <c r="D184" s="97" t="s">
        <v>2454</v>
      </c>
      <c r="E184" s="97" t="s">
        <v>2678</v>
      </c>
      <c r="F184" s="97" t="s">
        <v>2724</v>
      </c>
      <c r="G184" s="98" t="s">
        <v>2453</v>
      </c>
      <c r="H184" s="98" t="s">
        <v>2454</v>
      </c>
      <c r="I184" s="99">
        <v>120000000</v>
      </c>
      <c r="J184" s="100" t="s">
        <v>2455</v>
      </c>
    </row>
    <row r="185" spans="1:10" x14ac:dyDescent="0.2">
      <c r="A185" s="96">
        <f t="shared" si="2"/>
        <v>184</v>
      </c>
      <c r="B185" s="97" t="s">
        <v>2457</v>
      </c>
      <c r="C185" s="97" t="s">
        <v>2457</v>
      </c>
      <c r="D185" s="97" t="s">
        <v>2454</v>
      </c>
      <c r="E185" s="97" t="s">
        <v>2678</v>
      </c>
      <c r="F185" s="97" t="s">
        <v>2725</v>
      </c>
      <c r="G185" s="98" t="s">
        <v>2453</v>
      </c>
      <c r="H185" s="98" t="s">
        <v>2454</v>
      </c>
      <c r="I185" s="99">
        <v>125000000</v>
      </c>
      <c r="J185" s="100" t="s">
        <v>2455</v>
      </c>
    </row>
    <row r="186" spans="1:10" x14ac:dyDescent="0.2">
      <c r="A186" s="96">
        <f t="shared" si="2"/>
        <v>185</v>
      </c>
      <c r="B186" s="97" t="s">
        <v>2457</v>
      </c>
      <c r="C186" s="97" t="s">
        <v>2457</v>
      </c>
      <c r="D186" s="97" t="s">
        <v>2454</v>
      </c>
      <c r="E186" s="97" t="s">
        <v>2678</v>
      </c>
      <c r="F186" s="97" t="s">
        <v>2726</v>
      </c>
      <c r="G186" s="98" t="s">
        <v>2453</v>
      </c>
      <c r="H186" s="98" t="s">
        <v>2454</v>
      </c>
      <c r="I186" s="99">
        <v>125950000</v>
      </c>
      <c r="J186" s="100" t="s">
        <v>2455</v>
      </c>
    </row>
    <row r="187" spans="1:10" x14ac:dyDescent="0.2">
      <c r="A187" s="96">
        <f t="shared" si="2"/>
        <v>186</v>
      </c>
      <c r="B187" s="97" t="s">
        <v>2689</v>
      </c>
      <c r="C187" s="97" t="s">
        <v>2468</v>
      </c>
      <c r="D187" s="97" t="s">
        <v>2458</v>
      </c>
      <c r="E187" s="97" t="s">
        <v>2678</v>
      </c>
      <c r="F187" s="97" t="s">
        <v>2727</v>
      </c>
      <c r="G187" s="98" t="s">
        <v>2453</v>
      </c>
      <c r="H187" s="98" t="s">
        <v>2454</v>
      </c>
      <c r="I187" s="99">
        <v>130140000</v>
      </c>
      <c r="J187" s="100" t="s">
        <v>2455</v>
      </c>
    </row>
    <row r="188" spans="1:10" x14ac:dyDescent="0.2">
      <c r="A188" s="96">
        <f t="shared" si="2"/>
        <v>187</v>
      </c>
      <c r="B188" s="97" t="s">
        <v>2454</v>
      </c>
      <c r="C188" s="97" t="s">
        <v>2527</v>
      </c>
      <c r="D188" s="97" t="s">
        <v>2454</v>
      </c>
      <c r="E188" s="97" t="s">
        <v>2678</v>
      </c>
      <c r="F188" s="97" t="s">
        <v>2728</v>
      </c>
      <c r="G188" s="98" t="s">
        <v>2453</v>
      </c>
      <c r="H188" s="98" t="s">
        <v>2454</v>
      </c>
      <c r="I188" s="99">
        <v>140000000</v>
      </c>
      <c r="J188" s="100" t="s">
        <v>2455</v>
      </c>
    </row>
    <row r="189" spans="1:10" x14ac:dyDescent="0.2">
      <c r="A189" s="96">
        <f t="shared" si="2"/>
        <v>188</v>
      </c>
      <c r="B189" s="97" t="s">
        <v>2729</v>
      </c>
      <c r="C189" s="97" t="s">
        <v>2572</v>
      </c>
      <c r="D189" s="97" t="s">
        <v>2729</v>
      </c>
      <c r="E189" s="97" t="s">
        <v>2678</v>
      </c>
      <c r="F189" s="97" t="s">
        <v>2730</v>
      </c>
      <c r="G189" s="98" t="s">
        <v>2453</v>
      </c>
      <c r="H189" s="98" t="s">
        <v>2454</v>
      </c>
      <c r="I189" s="99">
        <v>140000000</v>
      </c>
      <c r="J189" s="100" t="s">
        <v>2486</v>
      </c>
    </row>
    <row r="190" spans="1:10" x14ac:dyDescent="0.2">
      <c r="A190" s="96">
        <f t="shared" si="2"/>
        <v>189</v>
      </c>
      <c r="B190" s="97" t="s">
        <v>2539</v>
      </c>
      <c r="C190" s="97" t="s">
        <v>2539</v>
      </c>
      <c r="D190" s="97" t="s">
        <v>2454</v>
      </c>
      <c r="E190" s="97" t="s">
        <v>2678</v>
      </c>
      <c r="F190" s="97" t="s">
        <v>2731</v>
      </c>
      <c r="G190" s="98" t="s">
        <v>2453</v>
      </c>
      <c r="H190" s="98" t="s">
        <v>2454</v>
      </c>
      <c r="I190" s="99">
        <v>152657200</v>
      </c>
      <c r="J190" s="100" t="s">
        <v>2460</v>
      </c>
    </row>
    <row r="191" spans="1:10" x14ac:dyDescent="0.2">
      <c r="A191" s="96">
        <f t="shared" si="2"/>
        <v>190</v>
      </c>
      <c r="B191" s="97" t="s">
        <v>2454</v>
      </c>
      <c r="C191" s="97" t="s">
        <v>2527</v>
      </c>
      <c r="D191" s="97" t="s">
        <v>2454</v>
      </c>
      <c r="E191" s="97" t="s">
        <v>2678</v>
      </c>
      <c r="F191" s="97" t="s">
        <v>2732</v>
      </c>
      <c r="G191" s="98" t="s">
        <v>2453</v>
      </c>
      <c r="H191" s="98" t="s">
        <v>2454</v>
      </c>
      <c r="I191" s="99">
        <v>170000000</v>
      </c>
      <c r="J191" s="100" t="s">
        <v>2455</v>
      </c>
    </row>
    <row r="192" spans="1:10" x14ac:dyDescent="0.2">
      <c r="A192" s="96">
        <f t="shared" si="2"/>
        <v>191</v>
      </c>
      <c r="B192" s="97" t="s">
        <v>2729</v>
      </c>
      <c r="C192" s="97" t="s">
        <v>2572</v>
      </c>
      <c r="D192" s="97" t="s">
        <v>2729</v>
      </c>
      <c r="E192" s="97" t="s">
        <v>2678</v>
      </c>
      <c r="F192" s="97" t="s">
        <v>2733</v>
      </c>
      <c r="G192" s="98" t="s">
        <v>2453</v>
      </c>
      <c r="H192" s="98" t="s">
        <v>2454</v>
      </c>
      <c r="I192" s="99">
        <v>175000000</v>
      </c>
      <c r="J192" s="97" t="s">
        <v>2486</v>
      </c>
    </row>
    <row r="193" spans="1:10" x14ac:dyDescent="0.2">
      <c r="A193" s="96">
        <f t="shared" si="2"/>
        <v>192</v>
      </c>
      <c r="B193" s="97" t="s">
        <v>2487</v>
      </c>
      <c r="C193" s="97" t="s">
        <v>2487</v>
      </c>
      <c r="D193" s="97" t="s">
        <v>2454</v>
      </c>
      <c r="E193" s="97" t="s">
        <v>2678</v>
      </c>
      <c r="F193" s="97" t="s">
        <v>2734</v>
      </c>
      <c r="G193" s="98" t="s">
        <v>2453</v>
      </c>
      <c r="H193" s="98" t="s">
        <v>2454</v>
      </c>
      <c r="I193" s="99">
        <v>179580000</v>
      </c>
      <c r="J193" s="100" t="s">
        <v>2455</v>
      </c>
    </row>
    <row r="194" spans="1:10" x14ac:dyDescent="0.2">
      <c r="A194" s="96">
        <f t="shared" ref="A194:A257" si="3">ROW()-1</f>
        <v>193</v>
      </c>
      <c r="B194" s="97" t="s">
        <v>2735</v>
      </c>
      <c r="C194" s="97" t="s">
        <v>2490</v>
      </c>
      <c r="D194" s="97" t="s">
        <v>2458</v>
      </c>
      <c r="E194" s="97" t="s">
        <v>2678</v>
      </c>
      <c r="F194" s="97" t="s">
        <v>2736</v>
      </c>
      <c r="G194" s="98" t="s">
        <v>2453</v>
      </c>
      <c r="H194" s="98" t="s">
        <v>2454</v>
      </c>
      <c r="I194" s="99">
        <v>201811000</v>
      </c>
      <c r="J194" s="100" t="s">
        <v>2460</v>
      </c>
    </row>
    <row r="195" spans="1:10" x14ac:dyDescent="0.2">
      <c r="A195" s="96">
        <f t="shared" si="3"/>
        <v>194</v>
      </c>
      <c r="B195" s="97" t="s">
        <v>2539</v>
      </c>
      <c r="C195" s="97" t="s">
        <v>2539</v>
      </c>
      <c r="D195" s="97" t="s">
        <v>2454</v>
      </c>
      <c r="E195" s="97" t="s">
        <v>2678</v>
      </c>
      <c r="F195" s="97" t="s">
        <v>2737</v>
      </c>
      <c r="G195" s="98" t="s">
        <v>2453</v>
      </c>
      <c r="H195" s="98" t="s">
        <v>2454</v>
      </c>
      <c r="I195" s="99">
        <v>210000000</v>
      </c>
      <c r="J195" s="97" t="s">
        <v>2455</v>
      </c>
    </row>
    <row r="196" spans="1:10" x14ac:dyDescent="0.2">
      <c r="A196" s="96">
        <f t="shared" si="3"/>
        <v>195</v>
      </c>
      <c r="B196" s="97" t="s">
        <v>2454</v>
      </c>
      <c r="C196" s="97" t="s">
        <v>2527</v>
      </c>
      <c r="D196" s="97" t="s">
        <v>2454</v>
      </c>
      <c r="E196" s="97" t="s">
        <v>2678</v>
      </c>
      <c r="F196" s="97" t="s">
        <v>2738</v>
      </c>
      <c r="G196" s="98" t="s">
        <v>2453</v>
      </c>
      <c r="H196" s="98" t="s">
        <v>2454</v>
      </c>
      <c r="I196" s="99">
        <v>210000000</v>
      </c>
      <c r="J196" s="100" t="s">
        <v>2455</v>
      </c>
    </row>
    <row r="197" spans="1:10" x14ac:dyDescent="0.2">
      <c r="A197" s="96">
        <f t="shared" si="3"/>
        <v>196</v>
      </c>
      <c r="B197" s="97" t="s">
        <v>2546</v>
      </c>
      <c r="C197" s="97" t="s">
        <v>2546</v>
      </c>
      <c r="D197" s="97" t="s">
        <v>2454</v>
      </c>
      <c r="E197" s="97" t="s">
        <v>2678</v>
      </c>
      <c r="F197" s="97" t="s">
        <v>2739</v>
      </c>
      <c r="G197" s="98" t="s">
        <v>2453</v>
      </c>
      <c r="H197" s="98" t="s">
        <v>2454</v>
      </c>
      <c r="I197" s="99">
        <v>226000000</v>
      </c>
      <c r="J197" s="100" t="s">
        <v>2455</v>
      </c>
    </row>
    <row r="198" spans="1:10" x14ac:dyDescent="0.2">
      <c r="A198" s="96">
        <f t="shared" si="3"/>
        <v>197</v>
      </c>
      <c r="B198" s="97" t="s">
        <v>2564</v>
      </c>
      <c r="C198" s="97" t="s">
        <v>2564</v>
      </c>
      <c r="D198" s="97" t="s">
        <v>2454</v>
      </c>
      <c r="E198" s="97" t="s">
        <v>2678</v>
      </c>
      <c r="F198" s="97" t="s">
        <v>2740</v>
      </c>
      <c r="G198" s="98" t="s">
        <v>2453</v>
      </c>
      <c r="H198" s="98" t="s">
        <v>2454</v>
      </c>
      <c r="I198" s="99">
        <v>232500000</v>
      </c>
      <c r="J198" s="100" t="s">
        <v>2455</v>
      </c>
    </row>
    <row r="199" spans="1:10" x14ac:dyDescent="0.2">
      <c r="A199" s="96">
        <f t="shared" si="3"/>
        <v>198</v>
      </c>
      <c r="B199" s="97" t="s">
        <v>2479</v>
      </c>
      <c r="C199" s="97" t="s">
        <v>2479</v>
      </c>
      <c r="D199" s="97" t="s">
        <v>2454</v>
      </c>
      <c r="E199" s="97" t="s">
        <v>2678</v>
      </c>
      <c r="F199" s="97" t="s">
        <v>2741</v>
      </c>
      <c r="G199" s="98" t="s">
        <v>2453</v>
      </c>
      <c r="H199" s="98" t="s">
        <v>2454</v>
      </c>
      <c r="I199" s="99">
        <v>250000000</v>
      </c>
      <c r="J199" s="100" t="s">
        <v>2455</v>
      </c>
    </row>
    <row r="200" spans="1:10" x14ac:dyDescent="0.2">
      <c r="A200" s="96">
        <f t="shared" si="3"/>
        <v>199</v>
      </c>
      <c r="B200" s="97" t="s">
        <v>2513</v>
      </c>
      <c r="C200" s="97" t="s">
        <v>2513</v>
      </c>
      <c r="D200" s="97" t="s">
        <v>2454</v>
      </c>
      <c r="E200" s="97" t="s">
        <v>2678</v>
      </c>
      <c r="F200" s="97" t="s">
        <v>2742</v>
      </c>
      <c r="G200" s="98" t="s">
        <v>2453</v>
      </c>
      <c r="H200" s="98" t="s">
        <v>2454</v>
      </c>
      <c r="I200" s="99">
        <v>250000000</v>
      </c>
      <c r="J200" s="100" t="s">
        <v>2455</v>
      </c>
    </row>
    <row r="201" spans="1:10" x14ac:dyDescent="0.2">
      <c r="A201" s="96">
        <f t="shared" si="3"/>
        <v>200</v>
      </c>
      <c r="B201" s="97" t="s">
        <v>2513</v>
      </c>
      <c r="C201" s="97" t="s">
        <v>2513</v>
      </c>
      <c r="D201" s="97" t="s">
        <v>2454</v>
      </c>
      <c r="E201" s="97" t="s">
        <v>2678</v>
      </c>
      <c r="F201" s="97" t="s">
        <v>2743</v>
      </c>
      <c r="G201" s="98" t="s">
        <v>2453</v>
      </c>
      <c r="H201" s="98" t="s">
        <v>2454</v>
      </c>
      <c r="I201" s="99">
        <v>250000000</v>
      </c>
      <c r="J201" s="100" t="s">
        <v>2455</v>
      </c>
    </row>
    <row r="202" spans="1:10" x14ac:dyDescent="0.2">
      <c r="A202" s="96">
        <f t="shared" si="3"/>
        <v>201</v>
      </c>
      <c r="B202" s="97" t="s">
        <v>2454</v>
      </c>
      <c r="C202" s="97" t="s">
        <v>2527</v>
      </c>
      <c r="D202" s="97" t="s">
        <v>2454</v>
      </c>
      <c r="E202" s="97" t="s">
        <v>2678</v>
      </c>
      <c r="F202" s="97" t="s">
        <v>2728</v>
      </c>
      <c r="G202" s="98" t="s">
        <v>2453</v>
      </c>
      <c r="H202" s="98" t="s">
        <v>2454</v>
      </c>
      <c r="I202" s="99">
        <v>250000000</v>
      </c>
      <c r="J202" s="100" t="s">
        <v>2455</v>
      </c>
    </row>
    <row r="203" spans="1:10" x14ac:dyDescent="0.2">
      <c r="A203" s="96">
        <f t="shared" si="3"/>
        <v>202</v>
      </c>
      <c r="B203" s="97" t="s">
        <v>2454</v>
      </c>
      <c r="C203" s="97" t="s">
        <v>2527</v>
      </c>
      <c r="D203" s="97" t="s">
        <v>2454</v>
      </c>
      <c r="E203" s="97" t="s">
        <v>2678</v>
      </c>
      <c r="F203" s="97" t="s">
        <v>2744</v>
      </c>
      <c r="G203" s="98" t="s">
        <v>2453</v>
      </c>
      <c r="H203" s="98" t="s">
        <v>2454</v>
      </c>
      <c r="I203" s="99">
        <v>250000000</v>
      </c>
      <c r="J203" s="100" t="s">
        <v>2455</v>
      </c>
    </row>
    <row r="204" spans="1:10" x14ac:dyDescent="0.2">
      <c r="A204" s="96">
        <f t="shared" si="3"/>
        <v>203</v>
      </c>
      <c r="B204" s="97" t="s">
        <v>2531</v>
      </c>
      <c r="C204" s="97" t="s">
        <v>2531</v>
      </c>
      <c r="D204" s="97" t="s">
        <v>2454</v>
      </c>
      <c r="E204" s="97" t="s">
        <v>2678</v>
      </c>
      <c r="F204" s="97" t="s">
        <v>2745</v>
      </c>
      <c r="G204" s="98" t="s">
        <v>2453</v>
      </c>
      <c r="H204" s="98" t="s">
        <v>2454</v>
      </c>
      <c r="I204" s="99">
        <v>256760000</v>
      </c>
      <c r="J204" s="100" t="s">
        <v>2455</v>
      </c>
    </row>
    <row r="205" spans="1:10" x14ac:dyDescent="0.2">
      <c r="A205" s="96">
        <f t="shared" si="3"/>
        <v>204</v>
      </c>
      <c r="B205" s="97" t="s">
        <v>2468</v>
      </c>
      <c r="C205" s="97" t="s">
        <v>2468</v>
      </c>
      <c r="D205" s="97" t="s">
        <v>2454</v>
      </c>
      <c r="E205" s="97" t="s">
        <v>2678</v>
      </c>
      <c r="F205" s="97" t="s">
        <v>2746</v>
      </c>
      <c r="G205" s="98" t="s">
        <v>2453</v>
      </c>
      <c r="H205" s="98" t="s">
        <v>2454</v>
      </c>
      <c r="I205" s="99">
        <v>267000000</v>
      </c>
      <c r="J205" s="100" t="s">
        <v>2455</v>
      </c>
    </row>
    <row r="206" spans="1:10" x14ac:dyDescent="0.2">
      <c r="A206" s="96">
        <f t="shared" si="3"/>
        <v>205</v>
      </c>
      <c r="B206" s="97" t="s">
        <v>2466</v>
      </c>
      <c r="C206" s="97" t="s">
        <v>2457</v>
      </c>
      <c r="D206" s="97" t="s">
        <v>2454</v>
      </c>
      <c r="E206" s="97" t="s">
        <v>2678</v>
      </c>
      <c r="F206" s="97" t="s">
        <v>2747</v>
      </c>
      <c r="G206" s="98" t="s">
        <v>2453</v>
      </c>
      <c r="H206" s="98" t="s">
        <v>2454</v>
      </c>
      <c r="I206" s="99">
        <v>276532450</v>
      </c>
      <c r="J206" s="100" t="s">
        <v>2455</v>
      </c>
    </row>
    <row r="207" spans="1:10" x14ac:dyDescent="0.2">
      <c r="A207" s="96">
        <f t="shared" si="3"/>
        <v>206</v>
      </c>
      <c r="B207" s="97" t="s">
        <v>2454</v>
      </c>
      <c r="C207" s="97" t="s">
        <v>2527</v>
      </c>
      <c r="D207" s="97" t="s">
        <v>2454</v>
      </c>
      <c r="E207" s="97" t="s">
        <v>2678</v>
      </c>
      <c r="F207" s="97" t="s">
        <v>2748</v>
      </c>
      <c r="G207" s="98" t="s">
        <v>2453</v>
      </c>
      <c r="H207" s="98" t="s">
        <v>2454</v>
      </c>
      <c r="I207" s="99">
        <v>280000000</v>
      </c>
      <c r="J207" s="100" t="s">
        <v>2455</v>
      </c>
    </row>
    <row r="208" spans="1:10" x14ac:dyDescent="0.2">
      <c r="A208" s="96">
        <f t="shared" si="3"/>
        <v>207</v>
      </c>
      <c r="B208" s="97" t="s">
        <v>2454</v>
      </c>
      <c r="C208" s="97" t="s">
        <v>2527</v>
      </c>
      <c r="D208" s="97" t="s">
        <v>2454</v>
      </c>
      <c r="E208" s="97" t="s">
        <v>2678</v>
      </c>
      <c r="F208" s="97" t="s">
        <v>2749</v>
      </c>
      <c r="G208" s="98" t="s">
        <v>2453</v>
      </c>
      <c r="H208" s="98" t="s">
        <v>2454</v>
      </c>
      <c r="I208" s="99">
        <v>293727000</v>
      </c>
      <c r="J208" s="100" t="s">
        <v>2455</v>
      </c>
    </row>
    <row r="209" spans="1:10" x14ac:dyDescent="0.2">
      <c r="A209" s="96">
        <f t="shared" si="3"/>
        <v>208</v>
      </c>
      <c r="B209" s="97" t="s">
        <v>2454</v>
      </c>
      <c r="C209" s="97" t="s">
        <v>2527</v>
      </c>
      <c r="D209" s="97" t="s">
        <v>2454</v>
      </c>
      <c r="E209" s="97" t="s">
        <v>2678</v>
      </c>
      <c r="F209" s="97" t="s">
        <v>2750</v>
      </c>
      <c r="G209" s="98" t="s">
        <v>2453</v>
      </c>
      <c r="H209" s="98" t="s">
        <v>2454</v>
      </c>
      <c r="I209" s="99">
        <v>295000000</v>
      </c>
      <c r="J209" s="100" t="s">
        <v>2455</v>
      </c>
    </row>
    <row r="210" spans="1:10" x14ac:dyDescent="0.2">
      <c r="A210" s="96">
        <f t="shared" si="3"/>
        <v>209</v>
      </c>
      <c r="B210" s="97" t="s">
        <v>2513</v>
      </c>
      <c r="C210" s="97" t="s">
        <v>2513</v>
      </c>
      <c r="D210" s="97" t="s">
        <v>2454</v>
      </c>
      <c r="E210" s="97" t="s">
        <v>2678</v>
      </c>
      <c r="F210" s="97" t="s">
        <v>2751</v>
      </c>
      <c r="G210" s="98" t="s">
        <v>2453</v>
      </c>
      <c r="H210" s="98" t="s">
        <v>2454</v>
      </c>
      <c r="I210" s="99">
        <v>300000000</v>
      </c>
      <c r="J210" s="100" t="s">
        <v>2455</v>
      </c>
    </row>
    <row r="211" spans="1:10" x14ac:dyDescent="0.2">
      <c r="A211" s="96">
        <f t="shared" si="3"/>
        <v>210</v>
      </c>
      <c r="B211" s="97" t="s">
        <v>2487</v>
      </c>
      <c r="C211" s="97" t="s">
        <v>2487</v>
      </c>
      <c r="D211" s="97" t="s">
        <v>2454</v>
      </c>
      <c r="E211" s="97" t="s">
        <v>2678</v>
      </c>
      <c r="F211" s="97" t="s">
        <v>2752</v>
      </c>
      <c r="G211" s="98" t="s">
        <v>2453</v>
      </c>
      <c r="H211" s="98" t="s">
        <v>2454</v>
      </c>
      <c r="I211" s="99">
        <v>300770000</v>
      </c>
      <c r="J211" s="100" t="s">
        <v>2455</v>
      </c>
    </row>
    <row r="212" spans="1:10" x14ac:dyDescent="0.2">
      <c r="A212" s="96">
        <f t="shared" si="3"/>
        <v>211</v>
      </c>
      <c r="B212" s="97" t="s">
        <v>2487</v>
      </c>
      <c r="C212" s="97" t="s">
        <v>2487</v>
      </c>
      <c r="D212" s="97" t="s">
        <v>2454</v>
      </c>
      <c r="E212" s="97" t="s">
        <v>2678</v>
      </c>
      <c r="F212" s="97" t="s">
        <v>2753</v>
      </c>
      <c r="G212" s="98" t="s">
        <v>2453</v>
      </c>
      <c r="H212" s="98" t="s">
        <v>2454</v>
      </c>
      <c r="I212" s="99">
        <v>300770000</v>
      </c>
      <c r="J212" s="100" t="s">
        <v>2455</v>
      </c>
    </row>
    <row r="213" spans="1:10" x14ac:dyDescent="0.2">
      <c r="A213" s="96">
        <f t="shared" si="3"/>
        <v>212</v>
      </c>
      <c r="B213" s="97" t="s">
        <v>2468</v>
      </c>
      <c r="C213" s="97" t="s">
        <v>2468</v>
      </c>
      <c r="D213" s="97" t="s">
        <v>2454</v>
      </c>
      <c r="E213" s="97" t="s">
        <v>2678</v>
      </c>
      <c r="F213" s="97" t="s">
        <v>2754</v>
      </c>
      <c r="G213" s="98" t="s">
        <v>2453</v>
      </c>
      <c r="H213" s="98" t="s">
        <v>2454</v>
      </c>
      <c r="I213" s="99">
        <v>303863000</v>
      </c>
      <c r="J213" s="100" t="s">
        <v>2455</v>
      </c>
    </row>
    <row r="214" spans="1:10" x14ac:dyDescent="0.2">
      <c r="A214" s="96">
        <f t="shared" si="3"/>
        <v>213</v>
      </c>
      <c r="B214" s="97" t="s">
        <v>2479</v>
      </c>
      <c r="C214" s="97" t="s">
        <v>2479</v>
      </c>
      <c r="D214" s="97" t="s">
        <v>2454</v>
      </c>
      <c r="E214" s="97" t="s">
        <v>2678</v>
      </c>
      <c r="F214" s="97" t="s">
        <v>2755</v>
      </c>
      <c r="G214" s="98" t="s">
        <v>2453</v>
      </c>
      <c r="H214" s="98" t="s">
        <v>2454</v>
      </c>
      <c r="I214" s="99">
        <v>320000000</v>
      </c>
      <c r="J214" s="100" t="s">
        <v>2455</v>
      </c>
    </row>
    <row r="215" spans="1:10" x14ac:dyDescent="0.2">
      <c r="A215" s="96">
        <f t="shared" si="3"/>
        <v>214</v>
      </c>
      <c r="B215" s="97" t="s">
        <v>2462</v>
      </c>
      <c r="C215" s="97" t="s">
        <v>2462</v>
      </c>
      <c r="D215" s="97" t="s">
        <v>2454</v>
      </c>
      <c r="E215" s="97" t="s">
        <v>2678</v>
      </c>
      <c r="F215" s="97" t="s">
        <v>2756</v>
      </c>
      <c r="G215" s="98" t="s">
        <v>2453</v>
      </c>
      <c r="H215" s="98" t="s">
        <v>2454</v>
      </c>
      <c r="I215" s="99">
        <v>333741160</v>
      </c>
      <c r="J215" s="100" t="s">
        <v>2455</v>
      </c>
    </row>
    <row r="216" spans="1:10" x14ac:dyDescent="0.2">
      <c r="A216" s="96">
        <f t="shared" si="3"/>
        <v>215</v>
      </c>
      <c r="B216" s="97" t="s">
        <v>2539</v>
      </c>
      <c r="C216" s="97" t="s">
        <v>2539</v>
      </c>
      <c r="D216" s="97" t="s">
        <v>2454</v>
      </c>
      <c r="E216" s="97" t="s">
        <v>2678</v>
      </c>
      <c r="F216" s="97" t="s">
        <v>2757</v>
      </c>
      <c r="G216" s="98" t="s">
        <v>2453</v>
      </c>
      <c r="H216" s="98" t="s">
        <v>2454</v>
      </c>
      <c r="I216" s="99">
        <v>378696000</v>
      </c>
      <c r="J216" s="100" t="s">
        <v>2455</v>
      </c>
    </row>
    <row r="217" spans="1:10" x14ac:dyDescent="0.2">
      <c r="A217" s="96">
        <f t="shared" si="3"/>
        <v>216</v>
      </c>
      <c r="B217" s="97" t="s">
        <v>2758</v>
      </c>
      <c r="C217" s="97" t="s">
        <v>2600</v>
      </c>
      <c r="D217" s="97" t="s">
        <v>2458</v>
      </c>
      <c r="E217" s="97" t="s">
        <v>2678</v>
      </c>
      <c r="F217" s="97" t="s">
        <v>2759</v>
      </c>
      <c r="G217" s="98" t="s">
        <v>2453</v>
      </c>
      <c r="H217" s="98" t="s">
        <v>2454</v>
      </c>
      <c r="I217" s="99">
        <v>450516523</v>
      </c>
      <c r="J217" s="100" t="s">
        <v>2455</v>
      </c>
    </row>
    <row r="218" spans="1:10" x14ac:dyDescent="0.2">
      <c r="A218" s="96">
        <f t="shared" si="3"/>
        <v>217</v>
      </c>
      <c r="B218" s="97" t="s">
        <v>2462</v>
      </c>
      <c r="C218" s="97" t="s">
        <v>2462</v>
      </c>
      <c r="D218" s="97" t="s">
        <v>2454</v>
      </c>
      <c r="E218" s="97" t="s">
        <v>2678</v>
      </c>
      <c r="F218" s="97" t="s">
        <v>2760</v>
      </c>
      <c r="G218" s="98" t="s">
        <v>2453</v>
      </c>
      <c r="H218" s="98" t="s">
        <v>2454</v>
      </c>
      <c r="I218" s="99">
        <v>466854990</v>
      </c>
      <c r="J218" s="100" t="s">
        <v>2455</v>
      </c>
    </row>
    <row r="219" spans="1:10" x14ac:dyDescent="0.2">
      <c r="A219" s="96">
        <f t="shared" si="3"/>
        <v>218</v>
      </c>
      <c r="B219" s="97" t="s">
        <v>2477</v>
      </c>
      <c r="C219" s="97" t="s">
        <v>2477</v>
      </c>
      <c r="D219" s="97" t="s">
        <v>2454</v>
      </c>
      <c r="E219" s="97" t="s">
        <v>2678</v>
      </c>
      <c r="F219" s="97" t="s">
        <v>2761</v>
      </c>
      <c r="G219" s="98" t="s">
        <v>2453</v>
      </c>
      <c r="H219" s="98" t="s">
        <v>2454</v>
      </c>
      <c r="I219" s="99">
        <v>494391000</v>
      </c>
      <c r="J219" s="100" t="s">
        <v>2455</v>
      </c>
    </row>
    <row r="220" spans="1:10" x14ac:dyDescent="0.2">
      <c r="A220" s="96">
        <f t="shared" si="3"/>
        <v>219</v>
      </c>
      <c r="B220" s="97" t="s">
        <v>2487</v>
      </c>
      <c r="C220" s="97" t="s">
        <v>2487</v>
      </c>
      <c r="D220" s="97" t="s">
        <v>2454</v>
      </c>
      <c r="E220" s="97" t="s">
        <v>2678</v>
      </c>
      <c r="F220" s="97" t="s">
        <v>2762</v>
      </c>
      <c r="G220" s="98" t="s">
        <v>2453</v>
      </c>
      <c r="H220" s="98" t="s">
        <v>2454</v>
      </c>
      <c r="I220" s="99">
        <v>497200000</v>
      </c>
      <c r="J220" s="100" t="s">
        <v>2455</v>
      </c>
    </row>
    <row r="221" spans="1:10" x14ac:dyDescent="0.2">
      <c r="A221" s="96">
        <f t="shared" si="3"/>
        <v>220</v>
      </c>
      <c r="B221" s="97" t="s">
        <v>2454</v>
      </c>
      <c r="C221" s="97" t="s">
        <v>2527</v>
      </c>
      <c r="D221" s="97" t="s">
        <v>2454</v>
      </c>
      <c r="E221" s="97" t="s">
        <v>2678</v>
      </c>
      <c r="F221" s="97" t="s">
        <v>2763</v>
      </c>
      <c r="G221" s="98" t="s">
        <v>2453</v>
      </c>
      <c r="H221" s="98" t="s">
        <v>2454</v>
      </c>
      <c r="I221" s="99">
        <v>519616000</v>
      </c>
      <c r="J221" s="100" t="s">
        <v>2455</v>
      </c>
    </row>
    <row r="222" spans="1:10" x14ac:dyDescent="0.2">
      <c r="A222" s="96">
        <f t="shared" si="3"/>
        <v>221</v>
      </c>
      <c r="B222" s="97" t="s">
        <v>2454</v>
      </c>
      <c r="C222" s="97" t="s">
        <v>2527</v>
      </c>
      <c r="D222" s="97" t="s">
        <v>2454</v>
      </c>
      <c r="E222" s="97" t="s">
        <v>2678</v>
      </c>
      <c r="F222" s="97" t="s">
        <v>2764</v>
      </c>
      <c r="G222" s="98" t="s">
        <v>2453</v>
      </c>
      <c r="H222" s="98" t="s">
        <v>2454</v>
      </c>
      <c r="I222" s="99">
        <v>519616000</v>
      </c>
      <c r="J222" s="100" t="s">
        <v>2455</v>
      </c>
    </row>
    <row r="223" spans="1:10" x14ac:dyDescent="0.2">
      <c r="A223" s="96">
        <f t="shared" si="3"/>
        <v>222</v>
      </c>
      <c r="B223" s="97" t="s">
        <v>2454</v>
      </c>
      <c r="C223" s="97" t="s">
        <v>2527</v>
      </c>
      <c r="D223" s="97" t="s">
        <v>2454</v>
      </c>
      <c r="E223" s="97" t="s">
        <v>2678</v>
      </c>
      <c r="F223" s="97" t="s">
        <v>2765</v>
      </c>
      <c r="G223" s="98" t="s">
        <v>2453</v>
      </c>
      <c r="H223" s="98" t="s">
        <v>2454</v>
      </c>
      <c r="I223" s="99">
        <v>519616000</v>
      </c>
      <c r="J223" s="100" t="s">
        <v>2455</v>
      </c>
    </row>
    <row r="224" spans="1:10" x14ac:dyDescent="0.2">
      <c r="A224" s="96">
        <f t="shared" si="3"/>
        <v>223</v>
      </c>
      <c r="B224" s="97" t="s">
        <v>2468</v>
      </c>
      <c r="C224" s="97" t="s">
        <v>2468</v>
      </c>
      <c r="D224" s="97" t="s">
        <v>2454</v>
      </c>
      <c r="E224" s="97" t="s">
        <v>2678</v>
      </c>
      <c r="F224" s="97" t="s">
        <v>2766</v>
      </c>
      <c r="G224" s="98" t="s">
        <v>2453</v>
      </c>
      <c r="H224" s="98" t="s">
        <v>2454</v>
      </c>
      <c r="I224" s="99">
        <v>777883000</v>
      </c>
      <c r="J224" s="100" t="s">
        <v>2455</v>
      </c>
    </row>
    <row r="225" spans="1:10" x14ac:dyDescent="0.2">
      <c r="A225" s="96">
        <f t="shared" si="3"/>
        <v>224</v>
      </c>
      <c r="B225" s="97" t="s">
        <v>2468</v>
      </c>
      <c r="C225" s="97" t="s">
        <v>2468</v>
      </c>
      <c r="D225" s="97" t="s">
        <v>2454</v>
      </c>
      <c r="E225" s="97" t="s">
        <v>2678</v>
      </c>
      <c r="F225" s="97" t="s">
        <v>2767</v>
      </c>
      <c r="G225" s="98" t="s">
        <v>2453</v>
      </c>
      <c r="H225" s="98" t="s">
        <v>2454</v>
      </c>
      <c r="I225" s="99">
        <v>777883000</v>
      </c>
      <c r="J225" s="100" t="s">
        <v>2455</v>
      </c>
    </row>
    <row r="226" spans="1:10" x14ac:dyDescent="0.2">
      <c r="A226" s="96">
        <f t="shared" si="3"/>
        <v>225</v>
      </c>
      <c r="B226" s="97" t="s">
        <v>2600</v>
      </c>
      <c r="C226" s="97" t="s">
        <v>2600</v>
      </c>
      <c r="D226" s="97" t="s">
        <v>2454</v>
      </c>
      <c r="E226" s="97" t="s">
        <v>2678</v>
      </c>
      <c r="F226" s="97" t="s">
        <v>2768</v>
      </c>
      <c r="G226" s="98" t="s">
        <v>2453</v>
      </c>
      <c r="H226" s="98" t="s">
        <v>2454</v>
      </c>
      <c r="I226" s="99">
        <v>796670000</v>
      </c>
      <c r="J226" s="100" t="s">
        <v>2455</v>
      </c>
    </row>
    <row r="227" spans="1:10" x14ac:dyDescent="0.2">
      <c r="A227" s="96">
        <f t="shared" si="3"/>
        <v>226</v>
      </c>
      <c r="B227" s="97" t="s">
        <v>2468</v>
      </c>
      <c r="C227" s="97" t="s">
        <v>2468</v>
      </c>
      <c r="D227" s="97" t="s">
        <v>2454</v>
      </c>
      <c r="E227" s="97" t="s">
        <v>2678</v>
      </c>
      <c r="F227" s="97" t="s">
        <v>2769</v>
      </c>
      <c r="G227" s="98" t="s">
        <v>2453</v>
      </c>
      <c r="H227" s="98" t="s">
        <v>2454</v>
      </c>
      <c r="I227" s="99">
        <v>798037000</v>
      </c>
      <c r="J227" s="100" t="s">
        <v>2455</v>
      </c>
    </row>
    <row r="228" spans="1:10" x14ac:dyDescent="0.2">
      <c r="A228" s="96">
        <f t="shared" si="3"/>
        <v>227</v>
      </c>
      <c r="B228" s="97" t="s">
        <v>2468</v>
      </c>
      <c r="C228" s="97" t="s">
        <v>2468</v>
      </c>
      <c r="D228" s="97" t="s">
        <v>2454</v>
      </c>
      <c r="E228" s="97" t="s">
        <v>2678</v>
      </c>
      <c r="F228" s="97" t="s">
        <v>2770</v>
      </c>
      <c r="G228" s="98" t="s">
        <v>2453</v>
      </c>
      <c r="H228" s="98" t="s">
        <v>2454</v>
      </c>
      <c r="I228" s="99">
        <v>874941000</v>
      </c>
      <c r="J228" s="100" t="s">
        <v>2455</v>
      </c>
    </row>
    <row r="229" spans="1:10" x14ac:dyDescent="0.2">
      <c r="A229" s="96">
        <f t="shared" si="3"/>
        <v>228</v>
      </c>
      <c r="B229" s="97" t="s">
        <v>2454</v>
      </c>
      <c r="C229" s="97" t="s">
        <v>2527</v>
      </c>
      <c r="D229" s="97" t="s">
        <v>2454</v>
      </c>
      <c r="E229" s="97" t="s">
        <v>2678</v>
      </c>
      <c r="F229" s="97" t="s">
        <v>2771</v>
      </c>
      <c r="G229" s="98" t="s">
        <v>2453</v>
      </c>
      <c r="H229" s="98" t="s">
        <v>2454</v>
      </c>
      <c r="I229" s="99">
        <v>1018811000</v>
      </c>
      <c r="J229" s="100" t="s">
        <v>2455</v>
      </c>
    </row>
    <row r="230" spans="1:10" x14ac:dyDescent="0.2">
      <c r="A230" s="96">
        <f t="shared" si="3"/>
        <v>229</v>
      </c>
      <c r="B230" s="97" t="s">
        <v>2454</v>
      </c>
      <c r="C230" s="97" t="s">
        <v>2527</v>
      </c>
      <c r="D230" s="97" t="s">
        <v>2454</v>
      </c>
      <c r="E230" s="97" t="s">
        <v>2678</v>
      </c>
      <c r="F230" s="97" t="s">
        <v>2772</v>
      </c>
      <c r="G230" s="98" t="s">
        <v>2453</v>
      </c>
      <c r="H230" s="98" t="s">
        <v>2454</v>
      </c>
      <c r="I230" s="99">
        <v>1018811000</v>
      </c>
      <c r="J230" s="100" t="s">
        <v>2455</v>
      </c>
    </row>
    <row r="231" spans="1:10" x14ac:dyDescent="0.2">
      <c r="A231" s="96">
        <f t="shared" si="3"/>
        <v>230</v>
      </c>
      <c r="B231" s="97" t="s">
        <v>2487</v>
      </c>
      <c r="C231" s="97" t="s">
        <v>2487</v>
      </c>
      <c r="D231" s="97" t="s">
        <v>2454</v>
      </c>
      <c r="E231" s="97" t="s">
        <v>2678</v>
      </c>
      <c r="F231" s="97" t="s">
        <v>2773</v>
      </c>
      <c r="G231" s="98" t="s">
        <v>2453</v>
      </c>
      <c r="H231" s="98" t="s">
        <v>2454</v>
      </c>
      <c r="I231" s="99">
        <v>1133856000</v>
      </c>
      <c r="J231" s="100" t="s">
        <v>2486</v>
      </c>
    </row>
    <row r="232" spans="1:10" x14ac:dyDescent="0.2">
      <c r="A232" s="96">
        <f t="shared" si="3"/>
        <v>231</v>
      </c>
      <c r="B232" s="97" t="s">
        <v>2774</v>
      </c>
      <c r="C232" s="97" t="s">
        <v>2513</v>
      </c>
      <c r="D232" s="97" t="s">
        <v>2775</v>
      </c>
      <c r="E232" s="97" t="s">
        <v>2678</v>
      </c>
      <c r="F232" s="97" t="s">
        <v>2776</v>
      </c>
      <c r="G232" s="98" t="s">
        <v>2453</v>
      </c>
      <c r="H232" s="98" t="s">
        <v>2454</v>
      </c>
      <c r="I232" s="99">
        <v>1231077000</v>
      </c>
      <c r="J232" s="100" t="s">
        <v>2486</v>
      </c>
    </row>
    <row r="233" spans="1:10" x14ac:dyDescent="0.2">
      <c r="A233" s="96">
        <f t="shared" si="3"/>
        <v>232</v>
      </c>
      <c r="B233" s="97" t="s">
        <v>2501</v>
      </c>
      <c r="C233" s="97" t="s">
        <v>2501</v>
      </c>
      <c r="D233" s="97" t="s">
        <v>2454</v>
      </c>
      <c r="E233" s="97" t="s">
        <v>2678</v>
      </c>
      <c r="F233" s="97" t="s">
        <v>2777</v>
      </c>
      <c r="G233" s="98" t="s">
        <v>2453</v>
      </c>
      <c r="H233" s="98" t="s">
        <v>2454</v>
      </c>
      <c r="I233" s="99">
        <v>2317299000</v>
      </c>
      <c r="J233" s="100" t="s">
        <v>2455</v>
      </c>
    </row>
    <row r="234" spans="1:10" x14ac:dyDescent="0.2">
      <c r="A234" s="96">
        <f t="shared" si="3"/>
        <v>233</v>
      </c>
      <c r="B234" s="97" t="s">
        <v>2778</v>
      </c>
      <c r="C234" s="97" t="s">
        <v>2779</v>
      </c>
      <c r="D234" s="97" t="s">
        <v>2780</v>
      </c>
      <c r="E234" s="97" t="s">
        <v>2678</v>
      </c>
      <c r="F234" s="97" t="s">
        <v>2781</v>
      </c>
      <c r="G234" s="98" t="s">
        <v>2453</v>
      </c>
      <c r="H234" s="98" t="s">
        <v>2454</v>
      </c>
      <c r="I234" s="99">
        <v>6756848000</v>
      </c>
      <c r="J234" s="100" t="s">
        <v>2486</v>
      </c>
    </row>
    <row r="235" spans="1:10" x14ac:dyDescent="0.3">
      <c r="A235" s="96">
        <f t="shared" si="3"/>
        <v>234</v>
      </c>
      <c r="B235" s="97" t="s">
        <v>2782</v>
      </c>
      <c r="C235" s="97" t="s">
        <v>2529</v>
      </c>
      <c r="D235" s="97" t="s">
        <v>2783</v>
      </c>
      <c r="E235" s="97" t="s">
        <v>2678</v>
      </c>
      <c r="F235" s="97" t="s">
        <v>2784</v>
      </c>
      <c r="G235" s="98" t="s">
        <v>2453</v>
      </c>
      <c r="H235" s="98" t="s">
        <v>2454</v>
      </c>
      <c r="I235" s="97" t="s">
        <v>2670</v>
      </c>
      <c r="J235" s="100" t="s">
        <v>2670</v>
      </c>
    </row>
    <row r="236" spans="1:10" x14ac:dyDescent="0.2">
      <c r="A236" s="96">
        <f t="shared" si="3"/>
        <v>235</v>
      </c>
      <c r="B236" s="97" t="s">
        <v>2785</v>
      </c>
      <c r="C236" s="97" t="s">
        <v>2572</v>
      </c>
      <c r="D236" s="97" t="s">
        <v>2454</v>
      </c>
      <c r="E236" s="97" t="s">
        <v>2786</v>
      </c>
      <c r="F236" s="97" t="s">
        <v>2787</v>
      </c>
      <c r="G236" s="98" t="s">
        <v>2453</v>
      </c>
      <c r="H236" s="98" t="s">
        <v>2454</v>
      </c>
      <c r="I236" s="99">
        <v>0</v>
      </c>
      <c r="J236" s="100" t="s">
        <v>2670</v>
      </c>
    </row>
    <row r="237" spans="1:10" x14ac:dyDescent="0.2">
      <c r="A237" s="96">
        <f t="shared" si="3"/>
        <v>236</v>
      </c>
      <c r="B237" s="97" t="s">
        <v>2785</v>
      </c>
      <c r="C237" s="97" t="s">
        <v>2572</v>
      </c>
      <c r="D237" s="97" t="s">
        <v>2454</v>
      </c>
      <c r="E237" s="97" t="s">
        <v>2786</v>
      </c>
      <c r="F237" s="97" t="s">
        <v>2788</v>
      </c>
      <c r="G237" s="98" t="s">
        <v>2453</v>
      </c>
      <c r="H237" s="98" t="s">
        <v>2454</v>
      </c>
      <c r="I237" s="99">
        <v>0</v>
      </c>
      <c r="J237" s="100" t="s">
        <v>2670</v>
      </c>
    </row>
    <row r="238" spans="1:10" x14ac:dyDescent="0.2">
      <c r="A238" s="96">
        <f t="shared" si="3"/>
        <v>237</v>
      </c>
      <c r="B238" s="97" t="s">
        <v>2621</v>
      </c>
      <c r="C238" s="97" t="s">
        <v>2513</v>
      </c>
      <c r="D238" s="97" t="s">
        <v>2622</v>
      </c>
      <c r="E238" s="97" t="s">
        <v>2786</v>
      </c>
      <c r="F238" s="97" t="s">
        <v>2789</v>
      </c>
      <c r="G238" s="98" t="s">
        <v>2453</v>
      </c>
      <c r="H238" s="98" t="s">
        <v>2454</v>
      </c>
      <c r="I238" s="99">
        <v>54000000</v>
      </c>
      <c r="J238" s="97" t="s">
        <v>2670</v>
      </c>
    </row>
    <row r="239" spans="1:10" x14ac:dyDescent="0.2">
      <c r="A239" s="96">
        <f t="shared" si="3"/>
        <v>238</v>
      </c>
      <c r="B239" s="97" t="s">
        <v>2790</v>
      </c>
      <c r="C239" s="97" t="s">
        <v>2527</v>
      </c>
      <c r="D239" s="97" t="s">
        <v>2791</v>
      </c>
      <c r="E239" s="97" t="s">
        <v>2786</v>
      </c>
      <c r="F239" s="97" t="s">
        <v>2792</v>
      </c>
      <c r="G239" s="98" t="s">
        <v>2453</v>
      </c>
      <c r="H239" s="98" t="s">
        <v>2454</v>
      </c>
      <c r="I239" s="99">
        <v>565372208</v>
      </c>
      <c r="J239" s="100" t="s">
        <v>2486</v>
      </c>
    </row>
    <row r="240" spans="1:10" x14ac:dyDescent="0.2">
      <c r="A240" s="96">
        <f t="shared" si="3"/>
        <v>239</v>
      </c>
      <c r="B240" s="97" t="s">
        <v>2621</v>
      </c>
      <c r="C240" s="97" t="s">
        <v>2513</v>
      </c>
      <c r="D240" s="97" t="s">
        <v>2622</v>
      </c>
      <c r="E240" s="97" t="s">
        <v>2793</v>
      </c>
      <c r="F240" s="97" t="s">
        <v>2794</v>
      </c>
      <c r="G240" s="98" t="s">
        <v>2453</v>
      </c>
      <c r="H240" s="98" t="s">
        <v>2454</v>
      </c>
      <c r="I240" s="99">
        <v>19678382</v>
      </c>
      <c r="J240" s="97" t="s">
        <v>2670</v>
      </c>
    </row>
    <row r="241" spans="1:10" x14ac:dyDescent="0.2">
      <c r="A241" s="96">
        <f t="shared" si="3"/>
        <v>240</v>
      </c>
      <c r="B241" s="97" t="s">
        <v>2621</v>
      </c>
      <c r="C241" s="97" t="s">
        <v>2513</v>
      </c>
      <c r="D241" s="97" t="s">
        <v>2622</v>
      </c>
      <c r="E241" s="97" t="s">
        <v>2793</v>
      </c>
      <c r="F241" s="97" t="s">
        <v>2795</v>
      </c>
      <c r="G241" s="98" t="s">
        <v>2453</v>
      </c>
      <c r="H241" s="98" t="s">
        <v>2454</v>
      </c>
      <c r="I241" s="99">
        <v>21500000</v>
      </c>
      <c r="J241" s="97" t="s">
        <v>2670</v>
      </c>
    </row>
    <row r="242" spans="1:10" x14ac:dyDescent="0.2">
      <c r="A242" s="96">
        <f t="shared" si="3"/>
        <v>241</v>
      </c>
      <c r="B242" s="97" t="s">
        <v>2482</v>
      </c>
      <c r="C242" s="97" t="s">
        <v>2483</v>
      </c>
      <c r="D242" s="97" t="s">
        <v>2484</v>
      </c>
      <c r="E242" s="97" t="s">
        <v>2793</v>
      </c>
      <c r="F242" s="97" t="s">
        <v>2796</v>
      </c>
      <c r="G242" s="98" t="s">
        <v>2453</v>
      </c>
      <c r="H242" s="98" t="s">
        <v>2454</v>
      </c>
      <c r="I242" s="99">
        <v>56100000</v>
      </c>
      <c r="J242" s="97" t="s">
        <v>2460</v>
      </c>
    </row>
    <row r="243" spans="1:10" x14ac:dyDescent="0.2">
      <c r="A243" s="96">
        <f t="shared" si="3"/>
        <v>242</v>
      </c>
      <c r="B243" s="97" t="s">
        <v>2482</v>
      </c>
      <c r="C243" s="97" t="s">
        <v>2483</v>
      </c>
      <c r="D243" s="97" t="s">
        <v>2484</v>
      </c>
      <c r="E243" s="97" t="s">
        <v>2793</v>
      </c>
      <c r="F243" s="97" t="s">
        <v>2797</v>
      </c>
      <c r="G243" s="98" t="s">
        <v>2453</v>
      </c>
      <c r="H243" s="98" t="s">
        <v>2454</v>
      </c>
      <c r="I243" s="99">
        <v>59651900</v>
      </c>
      <c r="J243" s="100" t="s">
        <v>2486</v>
      </c>
    </row>
    <row r="244" spans="1:10" x14ac:dyDescent="0.2">
      <c r="A244" s="96">
        <f t="shared" si="3"/>
        <v>243</v>
      </c>
      <c r="B244" s="97" t="s">
        <v>2621</v>
      </c>
      <c r="C244" s="97" t="s">
        <v>2513</v>
      </c>
      <c r="D244" s="97" t="s">
        <v>2622</v>
      </c>
      <c r="E244" s="97" t="s">
        <v>2793</v>
      </c>
      <c r="F244" s="97" t="s">
        <v>2798</v>
      </c>
      <c r="G244" s="98" t="s">
        <v>2453</v>
      </c>
      <c r="H244" s="98" t="s">
        <v>2454</v>
      </c>
      <c r="I244" s="99">
        <v>74000000</v>
      </c>
      <c r="J244" s="97" t="s">
        <v>2670</v>
      </c>
    </row>
    <row r="245" spans="1:10" x14ac:dyDescent="0.2">
      <c r="A245" s="96">
        <f t="shared" si="3"/>
        <v>244</v>
      </c>
      <c r="B245" s="97" t="s">
        <v>2799</v>
      </c>
      <c r="C245" s="97" t="s">
        <v>2549</v>
      </c>
      <c r="D245" s="97" t="s">
        <v>2791</v>
      </c>
      <c r="E245" s="97" t="s">
        <v>2793</v>
      </c>
      <c r="F245" s="97" t="s">
        <v>2800</v>
      </c>
      <c r="G245" s="98" t="s">
        <v>2453</v>
      </c>
      <c r="H245" s="98" t="s">
        <v>2454</v>
      </c>
      <c r="I245" s="99">
        <v>100000000</v>
      </c>
      <c r="J245" s="100" t="s">
        <v>2486</v>
      </c>
    </row>
    <row r="246" spans="1:10" x14ac:dyDescent="0.2">
      <c r="A246" s="96">
        <f t="shared" si="3"/>
        <v>245</v>
      </c>
      <c r="B246" s="97" t="s">
        <v>2801</v>
      </c>
      <c r="C246" s="97" t="s">
        <v>2779</v>
      </c>
      <c r="D246" s="97" t="s">
        <v>2801</v>
      </c>
      <c r="E246" s="97" t="s">
        <v>2802</v>
      </c>
      <c r="F246" s="97" t="s">
        <v>2803</v>
      </c>
      <c r="G246" s="98" t="s">
        <v>2453</v>
      </c>
      <c r="H246" s="98" t="s">
        <v>2454</v>
      </c>
      <c r="I246" s="99">
        <v>40000000</v>
      </c>
      <c r="J246" s="97" t="s">
        <v>2460</v>
      </c>
    </row>
    <row r="247" spans="1:10" x14ac:dyDescent="0.2">
      <c r="A247" s="96">
        <f t="shared" si="3"/>
        <v>246</v>
      </c>
      <c r="B247" s="97" t="s">
        <v>2621</v>
      </c>
      <c r="C247" s="97" t="s">
        <v>2513</v>
      </c>
      <c r="D247" s="97" t="s">
        <v>2622</v>
      </c>
      <c r="E247" s="97" t="s">
        <v>2802</v>
      </c>
      <c r="F247" s="97" t="s">
        <v>2804</v>
      </c>
      <c r="G247" s="98" t="s">
        <v>2453</v>
      </c>
      <c r="H247" s="98" t="s">
        <v>2454</v>
      </c>
      <c r="I247" s="99">
        <v>180000000</v>
      </c>
      <c r="J247" s="97" t="s">
        <v>2670</v>
      </c>
    </row>
    <row r="248" spans="1:10" x14ac:dyDescent="0.2">
      <c r="A248" s="96">
        <f t="shared" si="3"/>
        <v>247</v>
      </c>
      <c r="B248" s="97" t="s">
        <v>2805</v>
      </c>
      <c r="C248" s="97" t="s">
        <v>2806</v>
      </c>
      <c r="D248" s="97" t="s">
        <v>2805</v>
      </c>
      <c r="E248" s="97" t="s">
        <v>2802</v>
      </c>
      <c r="F248" s="97" t="s">
        <v>2807</v>
      </c>
      <c r="G248" s="98" t="s">
        <v>2453</v>
      </c>
      <c r="H248" s="98" t="s">
        <v>2454</v>
      </c>
      <c r="I248" s="99">
        <v>185000000</v>
      </c>
      <c r="J248" s="100" t="s">
        <v>2486</v>
      </c>
    </row>
    <row r="249" spans="1:10" x14ac:dyDescent="0.2">
      <c r="A249" s="96">
        <f t="shared" si="3"/>
        <v>248</v>
      </c>
      <c r="B249" s="97" t="s">
        <v>2621</v>
      </c>
      <c r="C249" s="97" t="s">
        <v>2513</v>
      </c>
      <c r="D249" s="97" t="s">
        <v>2622</v>
      </c>
      <c r="E249" s="97" t="s">
        <v>2802</v>
      </c>
      <c r="F249" s="97" t="s">
        <v>2808</v>
      </c>
      <c r="G249" s="98" t="s">
        <v>2453</v>
      </c>
      <c r="H249" s="98" t="s">
        <v>2454</v>
      </c>
      <c r="I249" s="99">
        <v>193577000</v>
      </c>
      <c r="J249" s="97" t="s">
        <v>2670</v>
      </c>
    </row>
    <row r="250" spans="1:10" x14ac:dyDescent="0.2">
      <c r="A250" s="96">
        <f t="shared" si="3"/>
        <v>249</v>
      </c>
      <c r="B250" s="97" t="s">
        <v>2622</v>
      </c>
      <c r="C250" s="97" t="s">
        <v>2513</v>
      </c>
      <c r="D250" s="97" t="s">
        <v>2484</v>
      </c>
      <c r="E250" s="97" t="s">
        <v>2802</v>
      </c>
      <c r="F250" s="97" t="s">
        <v>2809</v>
      </c>
      <c r="G250" s="98" t="s">
        <v>2453</v>
      </c>
      <c r="H250" s="98" t="s">
        <v>2454</v>
      </c>
      <c r="I250" s="99">
        <v>200000000</v>
      </c>
      <c r="J250" s="97" t="s">
        <v>2486</v>
      </c>
    </row>
    <row r="251" spans="1:10" x14ac:dyDescent="0.3">
      <c r="A251" s="96">
        <f t="shared" si="3"/>
        <v>250</v>
      </c>
      <c r="B251" s="97" t="s">
        <v>2810</v>
      </c>
      <c r="C251" s="103" t="s">
        <v>2811</v>
      </c>
      <c r="D251" s="97" t="s">
        <v>2810</v>
      </c>
      <c r="E251" s="97" t="s">
        <v>2802</v>
      </c>
      <c r="F251" s="103" t="s">
        <v>2812</v>
      </c>
      <c r="G251" s="104" t="s">
        <v>2453</v>
      </c>
      <c r="H251" s="98" t="s">
        <v>2813</v>
      </c>
      <c r="I251" s="105">
        <v>362000000</v>
      </c>
      <c r="J251" s="103" t="s">
        <v>2455</v>
      </c>
    </row>
    <row r="252" spans="1:10" x14ac:dyDescent="0.2">
      <c r="A252" s="96">
        <f t="shared" si="3"/>
        <v>251</v>
      </c>
      <c r="B252" s="97" t="s">
        <v>2621</v>
      </c>
      <c r="C252" s="97" t="s">
        <v>2513</v>
      </c>
      <c r="D252" s="97" t="s">
        <v>2622</v>
      </c>
      <c r="E252" s="97" t="s">
        <v>2802</v>
      </c>
      <c r="F252" s="97" t="s">
        <v>2814</v>
      </c>
      <c r="G252" s="98" t="s">
        <v>2453</v>
      </c>
      <c r="H252" s="98" t="s">
        <v>2454</v>
      </c>
      <c r="I252" s="99">
        <v>1096662000</v>
      </c>
      <c r="J252" s="97" t="s">
        <v>2670</v>
      </c>
    </row>
    <row r="253" spans="1:10" x14ac:dyDescent="0.2">
      <c r="A253" s="96">
        <f t="shared" si="3"/>
        <v>252</v>
      </c>
      <c r="B253" s="97" t="s">
        <v>2621</v>
      </c>
      <c r="C253" s="97" t="s">
        <v>2513</v>
      </c>
      <c r="D253" s="97" t="s">
        <v>2622</v>
      </c>
      <c r="E253" s="97" t="s">
        <v>2802</v>
      </c>
      <c r="F253" s="97" t="s">
        <v>2815</v>
      </c>
      <c r="G253" s="98" t="s">
        <v>2453</v>
      </c>
      <c r="H253" s="98" t="s">
        <v>2454</v>
      </c>
      <c r="I253" s="99">
        <v>1213673700</v>
      </c>
      <c r="J253" s="97" t="s">
        <v>2670</v>
      </c>
    </row>
    <row r="254" spans="1:10" x14ac:dyDescent="0.2">
      <c r="A254" s="96">
        <f t="shared" si="3"/>
        <v>253</v>
      </c>
      <c r="B254" s="97" t="s">
        <v>2816</v>
      </c>
      <c r="C254" s="97" t="s">
        <v>2817</v>
      </c>
      <c r="D254" s="97" t="s">
        <v>2484</v>
      </c>
      <c r="E254" s="97" t="s">
        <v>2802</v>
      </c>
      <c r="F254" s="97" t="s">
        <v>2818</v>
      </c>
      <c r="G254" s="98" t="s">
        <v>2453</v>
      </c>
      <c r="H254" s="98" t="s">
        <v>2454</v>
      </c>
      <c r="I254" s="99">
        <v>27330000000</v>
      </c>
      <c r="J254" s="100" t="s">
        <v>2455</v>
      </c>
    </row>
    <row r="255" spans="1:10" x14ac:dyDescent="0.2">
      <c r="A255" s="96">
        <f t="shared" si="3"/>
        <v>254</v>
      </c>
      <c r="B255" s="97" t="s">
        <v>2621</v>
      </c>
      <c r="C255" s="97" t="s">
        <v>2513</v>
      </c>
      <c r="D255" s="97" t="s">
        <v>2622</v>
      </c>
      <c r="E255" s="97" t="s">
        <v>2819</v>
      </c>
      <c r="F255" s="97" t="s">
        <v>2820</v>
      </c>
      <c r="G255" s="98" t="s">
        <v>2453</v>
      </c>
      <c r="H255" s="98" t="s">
        <v>2454</v>
      </c>
      <c r="I255" s="99">
        <v>200000000</v>
      </c>
      <c r="J255" s="100" t="s">
        <v>2670</v>
      </c>
    </row>
    <row r="256" spans="1:10" x14ac:dyDescent="0.2">
      <c r="A256" s="96">
        <f t="shared" si="3"/>
        <v>255</v>
      </c>
      <c r="B256" s="97" t="s">
        <v>2621</v>
      </c>
      <c r="C256" s="97" t="s">
        <v>2513</v>
      </c>
      <c r="D256" s="97" t="s">
        <v>2622</v>
      </c>
      <c r="E256" s="97" t="s">
        <v>2819</v>
      </c>
      <c r="F256" s="97" t="s">
        <v>2821</v>
      </c>
      <c r="G256" s="98" t="s">
        <v>2453</v>
      </c>
      <c r="H256" s="98" t="s">
        <v>2454</v>
      </c>
      <c r="I256" s="99">
        <v>600000000</v>
      </c>
      <c r="J256" s="100" t="s">
        <v>2670</v>
      </c>
    </row>
    <row r="257" spans="1:10" x14ac:dyDescent="0.2">
      <c r="A257" s="96">
        <f t="shared" si="3"/>
        <v>256</v>
      </c>
      <c r="B257" s="97" t="s">
        <v>2621</v>
      </c>
      <c r="C257" s="97" t="s">
        <v>2513</v>
      </c>
      <c r="D257" s="97" t="s">
        <v>2622</v>
      </c>
      <c r="E257" s="97" t="s">
        <v>2819</v>
      </c>
      <c r="F257" s="97" t="s">
        <v>2822</v>
      </c>
      <c r="G257" s="98" t="s">
        <v>2453</v>
      </c>
      <c r="H257" s="98" t="s">
        <v>2454</v>
      </c>
      <c r="I257" s="99">
        <v>3960000000</v>
      </c>
      <c r="J257" s="100" t="s">
        <v>2670</v>
      </c>
    </row>
    <row r="258" spans="1:10" x14ac:dyDescent="0.2">
      <c r="A258" s="96">
        <f t="shared" ref="A258:A321" si="4">ROW()-1</f>
        <v>257</v>
      </c>
      <c r="B258" s="97" t="s">
        <v>2621</v>
      </c>
      <c r="C258" s="97" t="s">
        <v>2513</v>
      </c>
      <c r="D258" s="97" t="s">
        <v>2622</v>
      </c>
      <c r="E258" s="97" t="s">
        <v>2823</v>
      </c>
      <c r="F258" s="97" t="s">
        <v>2824</v>
      </c>
      <c r="G258" s="98" t="s">
        <v>2453</v>
      </c>
      <c r="H258" s="98" t="s">
        <v>2454</v>
      </c>
      <c r="I258" s="99">
        <v>43000000</v>
      </c>
      <c r="J258" s="100" t="s">
        <v>2670</v>
      </c>
    </row>
    <row r="259" spans="1:10" x14ac:dyDescent="0.2">
      <c r="A259" s="96">
        <f t="shared" si="4"/>
        <v>258</v>
      </c>
      <c r="B259" s="97" t="s">
        <v>2482</v>
      </c>
      <c r="C259" s="97" t="s">
        <v>2483</v>
      </c>
      <c r="D259" s="97" t="s">
        <v>2484</v>
      </c>
      <c r="E259" s="97" t="s">
        <v>2823</v>
      </c>
      <c r="F259" s="97" t="s">
        <v>2825</v>
      </c>
      <c r="G259" s="98" t="s">
        <v>2453</v>
      </c>
      <c r="H259" s="98" t="s">
        <v>2454</v>
      </c>
      <c r="I259" s="99">
        <v>44000000</v>
      </c>
      <c r="J259" s="100" t="s">
        <v>2486</v>
      </c>
    </row>
    <row r="260" spans="1:10" x14ac:dyDescent="0.2">
      <c r="A260" s="96">
        <f t="shared" si="4"/>
        <v>259</v>
      </c>
      <c r="B260" s="97" t="s">
        <v>2621</v>
      </c>
      <c r="C260" s="97" t="s">
        <v>2513</v>
      </c>
      <c r="D260" s="97" t="s">
        <v>2622</v>
      </c>
      <c r="E260" s="97" t="s">
        <v>2823</v>
      </c>
      <c r="F260" s="97" t="s">
        <v>2826</v>
      </c>
      <c r="G260" s="98" t="s">
        <v>2453</v>
      </c>
      <c r="H260" s="98" t="s">
        <v>2454</v>
      </c>
      <c r="I260" s="99">
        <v>1104463000</v>
      </c>
      <c r="J260" s="100" t="s">
        <v>2670</v>
      </c>
    </row>
    <row r="261" spans="1:10" x14ac:dyDescent="0.2">
      <c r="A261" s="96">
        <f t="shared" si="4"/>
        <v>260</v>
      </c>
      <c r="B261" s="97" t="s">
        <v>2482</v>
      </c>
      <c r="C261" s="97" t="s">
        <v>2483</v>
      </c>
      <c r="D261" s="97" t="s">
        <v>2484</v>
      </c>
      <c r="E261" s="97" t="s">
        <v>2827</v>
      </c>
      <c r="F261" s="97" t="s">
        <v>2828</v>
      </c>
      <c r="G261" s="98" t="s">
        <v>2453</v>
      </c>
      <c r="H261" s="98" t="s">
        <v>2454</v>
      </c>
      <c r="I261" s="99">
        <v>16500000</v>
      </c>
      <c r="J261" s="100" t="s">
        <v>2486</v>
      </c>
    </row>
    <row r="262" spans="1:10" x14ac:dyDescent="0.2">
      <c r="A262" s="96">
        <f t="shared" si="4"/>
        <v>261</v>
      </c>
      <c r="B262" s="97" t="s">
        <v>2482</v>
      </c>
      <c r="C262" s="97" t="s">
        <v>2483</v>
      </c>
      <c r="D262" s="97" t="s">
        <v>2484</v>
      </c>
      <c r="E262" s="97" t="s">
        <v>2827</v>
      </c>
      <c r="F262" s="97" t="s">
        <v>2829</v>
      </c>
      <c r="G262" s="98" t="s">
        <v>2453</v>
      </c>
      <c r="H262" s="98" t="s">
        <v>2454</v>
      </c>
      <c r="I262" s="99">
        <v>80000000</v>
      </c>
      <c r="J262" s="100" t="s">
        <v>2486</v>
      </c>
    </row>
    <row r="263" spans="1:10" x14ac:dyDescent="0.2">
      <c r="A263" s="96">
        <f t="shared" si="4"/>
        <v>262</v>
      </c>
      <c r="B263" s="97" t="s">
        <v>2621</v>
      </c>
      <c r="C263" s="97" t="s">
        <v>2513</v>
      </c>
      <c r="D263" s="97" t="s">
        <v>2622</v>
      </c>
      <c r="E263" s="97" t="s">
        <v>2827</v>
      </c>
      <c r="F263" s="97" t="s">
        <v>2830</v>
      </c>
      <c r="G263" s="98" t="s">
        <v>2453</v>
      </c>
      <c r="H263" s="98" t="s">
        <v>2454</v>
      </c>
      <c r="I263" s="99">
        <v>108096000</v>
      </c>
      <c r="J263" s="97" t="s">
        <v>2670</v>
      </c>
    </row>
    <row r="264" spans="1:10" x14ac:dyDescent="0.2">
      <c r="A264" s="96">
        <f t="shared" si="4"/>
        <v>263</v>
      </c>
      <c r="B264" s="97" t="s">
        <v>2831</v>
      </c>
      <c r="C264" s="97" t="s">
        <v>2549</v>
      </c>
      <c r="D264" s="97" t="s">
        <v>2791</v>
      </c>
      <c r="E264" s="97" t="s">
        <v>2827</v>
      </c>
      <c r="F264" s="97" t="s">
        <v>2832</v>
      </c>
      <c r="G264" s="98" t="s">
        <v>2453</v>
      </c>
      <c r="H264" s="98" t="s">
        <v>2454</v>
      </c>
      <c r="I264" s="99">
        <v>180000000</v>
      </c>
      <c r="J264" s="97" t="s">
        <v>2486</v>
      </c>
    </row>
    <row r="265" spans="1:10" x14ac:dyDescent="0.2">
      <c r="A265" s="96">
        <f t="shared" si="4"/>
        <v>264</v>
      </c>
      <c r="B265" s="97" t="s">
        <v>2482</v>
      </c>
      <c r="C265" s="97" t="s">
        <v>2483</v>
      </c>
      <c r="D265" s="97" t="s">
        <v>2484</v>
      </c>
      <c r="E265" s="97" t="s">
        <v>2833</v>
      </c>
      <c r="F265" s="97" t="s">
        <v>2834</v>
      </c>
      <c r="G265" s="98" t="s">
        <v>2453</v>
      </c>
      <c r="H265" s="98" t="s">
        <v>2454</v>
      </c>
      <c r="I265" s="99">
        <v>25171300</v>
      </c>
      <c r="J265" s="100" t="s">
        <v>2486</v>
      </c>
    </row>
    <row r="266" spans="1:10" x14ac:dyDescent="0.2">
      <c r="A266" s="96">
        <f t="shared" si="4"/>
        <v>265</v>
      </c>
      <c r="B266" s="97" t="s">
        <v>2482</v>
      </c>
      <c r="C266" s="97" t="s">
        <v>2483</v>
      </c>
      <c r="D266" s="97" t="s">
        <v>2484</v>
      </c>
      <c r="E266" s="97" t="s">
        <v>2833</v>
      </c>
      <c r="F266" s="97" t="s">
        <v>2835</v>
      </c>
      <c r="G266" s="98" t="s">
        <v>2453</v>
      </c>
      <c r="H266" s="98" t="s">
        <v>2454</v>
      </c>
      <c r="I266" s="99">
        <v>38000000</v>
      </c>
      <c r="J266" s="100" t="s">
        <v>2486</v>
      </c>
    </row>
    <row r="267" spans="1:10" x14ac:dyDescent="0.2">
      <c r="A267" s="96">
        <f t="shared" si="4"/>
        <v>266</v>
      </c>
      <c r="B267" s="97" t="s">
        <v>2836</v>
      </c>
      <c r="C267" s="97" t="s">
        <v>2837</v>
      </c>
      <c r="D267" s="97" t="s">
        <v>2838</v>
      </c>
      <c r="E267" s="97" t="s">
        <v>2833</v>
      </c>
      <c r="F267" s="97" t="s">
        <v>2839</v>
      </c>
      <c r="G267" s="98" t="s">
        <v>2453</v>
      </c>
      <c r="H267" s="98" t="s">
        <v>2454</v>
      </c>
      <c r="I267" s="99">
        <v>1101000000</v>
      </c>
      <c r="J267" s="100" t="s">
        <v>2486</v>
      </c>
    </row>
    <row r="268" spans="1:10" x14ac:dyDescent="0.2">
      <c r="A268" s="96">
        <f t="shared" si="4"/>
        <v>267</v>
      </c>
      <c r="B268" s="97" t="s">
        <v>2482</v>
      </c>
      <c r="C268" s="97" t="s">
        <v>2483</v>
      </c>
      <c r="D268" s="97" t="s">
        <v>2484</v>
      </c>
      <c r="E268" s="97" t="s">
        <v>2840</v>
      </c>
      <c r="F268" s="97" t="s">
        <v>2841</v>
      </c>
      <c r="G268" s="98" t="s">
        <v>2453</v>
      </c>
      <c r="H268" s="98" t="s">
        <v>2454</v>
      </c>
      <c r="I268" s="99">
        <v>38500000</v>
      </c>
      <c r="J268" s="100" t="s">
        <v>2460</v>
      </c>
    </row>
    <row r="269" spans="1:10" x14ac:dyDescent="0.2">
      <c r="A269" s="96">
        <f t="shared" si="4"/>
        <v>268</v>
      </c>
      <c r="B269" s="97" t="s">
        <v>2482</v>
      </c>
      <c r="C269" s="97" t="s">
        <v>2483</v>
      </c>
      <c r="D269" s="97" t="s">
        <v>2484</v>
      </c>
      <c r="E269" s="97" t="s">
        <v>2840</v>
      </c>
      <c r="F269" s="97" t="s">
        <v>2842</v>
      </c>
      <c r="G269" s="98" t="s">
        <v>2453</v>
      </c>
      <c r="H269" s="98" t="s">
        <v>2454</v>
      </c>
      <c r="I269" s="99">
        <v>450000000</v>
      </c>
      <c r="J269" s="100" t="s">
        <v>2486</v>
      </c>
    </row>
    <row r="270" spans="1:10" x14ac:dyDescent="0.2">
      <c r="A270" s="96">
        <f t="shared" si="4"/>
        <v>269</v>
      </c>
      <c r="B270" s="97" t="s">
        <v>2566</v>
      </c>
      <c r="C270" s="97" t="s">
        <v>2487</v>
      </c>
      <c r="D270" s="97" t="s">
        <v>2566</v>
      </c>
      <c r="E270" s="97" t="s">
        <v>2843</v>
      </c>
      <c r="F270" s="97" t="s">
        <v>2844</v>
      </c>
      <c r="G270" s="98" t="s">
        <v>2453</v>
      </c>
      <c r="H270" s="98" t="s">
        <v>2454</v>
      </c>
      <c r="I270" s="99">
        <v>141165000</v>
      </c>
      <c r="J270" s="100" t="s">
        <v>2455</v>
      </c>
    </row>
    <row r="271" spans="1:10" x14ac:dyDescent="0.2">
      <c r="A271" s="96">
        <f t="shared" si="4"/>
        <v>270</v>
      </c>
      <c r="B271" s="97" t="s">
        <v>2482</v>
      </c>
      <c r="C271" s="97" t="s">
        <v>2483</v>
      </c>
      <c r="D271" s="97" t="s">
        <v>2484</v>
      </c>
      <c r="E271" s="97" t="s">
        <v>2843</v>
      </c>
      <c r="F271" s="97" t="s">
        <v>2845</v>
      </c>
      <c r="G271" s="98" t="s">
        <v>2453</v>
      </c>
      <c r="H271" s="98" t="s">
        <v>2454</v>
      </c>
      <c r="I271" s="99">
        <v>440000000</v>
      </c>
      <c r="J271" s="100" t="s">
        <v>2486</v>
      </c>
    </row>
    <row r="272" spans="1:10" x14ac:dyDescent="0.2">
      <c r="A272" s="96">
        <f t="shared" si="4"/>
        <v>271</v>
      </c>
      <c r="B272" s="97" t="s">
        <v>2846</v>
      </c>
      <c r="C272" s="97" t="s">
        <v>2847</v>
      </c>
      <c r="D272" s="97" t="s">
        <v>2450</v>
      </c>
      <c r="E272" s="97" t="s">
        <v>2451</v>
      </c>
      <c r="F272" s="97" t="s">
        <v>2848</v>
      </c>
      <c r="G272" s="98" t="s">
        <v>2453</v>
      </c>
      <c r="H272" s="98" t="s">
        <v>2849</v>
      </c>
      <c r="I272" s="99">
        <v>84671000</v>
      </c>
      <c r="J272" s="97" t="s">
        <v>2455</v>
      </c>
    </row>
    <row r="273" spans="1:10" x14ac:dyDescent="0.2">
      <c r="A273" s="96">
        <f t="shared" si="4"/>
        <v>272</v>
      </c>
      <c r="B273" s="97" t="s">
        <v>2850</v>
      </c>
      <c r="C273" s="97" t="s">
        <v>2850</v>
      </c>
      <c r="D273" s="97" t="s">
        <v>2849</v>
      </c>
      <c r="E273" s="97" t="s">
        <v>2451</v>
      </c>
      <c r="F273" s="97" t="s">
        <v>2851</v>
      </c>
      <c r="G273" s="98" t="s">
        <v>2453</v>
      </c>
      <c r="H273" s="98" t="s">
        <v>2849</v>
      </c>
      <c r="I273" s="99">
        <v>70000000</v>
      </c>
      <c r="J273" s="97" t="s">
        <v>2460</v>
      </c>
    </row>
    <row r="274" spans="1:10" x14ac:dyDescent="0.2">
      <c r="A274" s="96">
        <f t="shared" si="4"/>
        <v>273</v>
      </c>
      <c r="B274" s="97" t="s">
        <v>2852</v>
      </c>
      <c r="C274" s="97" t="s">
        <v>2853</v>
      </c>
      <c r="D274" s="97" t="s">
        <v>2849</v>
      </c>
      <c r="E274" s="97" t="s">
        <v>2451</v>
      </c>
      <c r="F274" s="97" t="s">
        <v>2854</v>
      </c>
      <c r="G274" s="98" t="s">
        <v>2453</v>
      </c>
      <c r="H274" s="98" t="s">
        <v>2849</v>
      </c>
      <c r="I274" s="99">
        <v>757690000</v>
      </c>
      <c r="J274" s="97" t="s">
        <v>2455</v>
      </c>
    </row>
    <row r="275" spans="1:10" x14ac:dyDescent="0.2">
      <c r="A275" s="96">
        <f t="shared" si="4"/>
        <v>274</v>
      </c>
      <c r="B275" s="97" t="s">
        <v>2855</v>
      </c>
      <c r="C275" s="97" t="s">
        <v>2856</v>
      </c>
      <c r="D275" s="97" t="s">
        <v>2857</v>
      </c>
      <c r="E275" s="97" t="s">
        <v>2451</v>
      </c>
      <c r="F275" s="97" t="s">
        <v>2858</v>
      </c>
      <c r="G275" s="98" t="s">
        <v>2453</v>
      </c>
      <c r="H275" s="98" t="s">
        <v>2849</v>
      </c>
      <c r="I275" s="99">
        <v>53570000</v>
      </c>
      <c r="J275" s="97" t="s">
        <v>2460</v>
      </c>
    </row>
    <row r="276" spans="1:10" x14ac:dyDescent="0.2">
      <c r="A276" s="96">
        <f t="shared" si="4"/>
        <v>275</v>
      </c>
      <c r="B276" s="97" t="s">
        <v>2859</v>
      </c>
      <c r="C276" s="97" t="s">
        <v>2859</v>
      </c>
      <c r="D276" s="97" t="s">
        <v>2849</v>
      </c>
      <c r="E276" s="97" t="s">
        <v>2451</v>
      </c>
      <c r="F276" s="97" t="s">
        <v>2860</v>
      </c>
      <c r="G276" s="98" t="s">
        <v>2453</v>
      </c>
      <c r="H276" s="98" t="s">
        <v>2849</v>
      </c>
      <c r="I276" s="99">
        <v>110000000</v>
      </c>
      <c r="J276" s="97" t="s">
        <v>2455</v>
      </c>
    </row>
    <row r="277" spans="1:10" x14ac:dyDescent="0.2">
      <c r="A277" s="96">
        <f t="shared" si="4"/>
        <v>276</v>
      </c>
      <c r="B277" s="97" t="s">
        <v>2852</v>
      </c>
      <c r="C277" s="97" t="s">
        <v>2853</v>
      </c>
      <c r="D277" s="97" t="s">
        <v>2849</v>
      </c>
      <c r="E277" s="97" t="s">
        <v>2451</v>
      </c>
      <c r="F277" s="97" t="s">
        <v>2861</v>
      </c>
      <c r="G277" s="98" t="s">
        <v>2453</v>
      </c>
      <c r="H277" s="98" t="s">
        <v>2849</v>
      </c>
      <c r="I277" s="99">
        <v>273480000</v>
      </c>
      <c r="J277" s="97" t="s">
        <v>2455</v>
      </c>
    </row>
    <row r="278" spans="1:10" x14ac:dyDescent="0.2">
      <c r="A278" s="96">
        <f t="shared" si="4"/>
        <v>277</v>
      </c>
      <c r="B278" s="97" t="s">
        <v>2862</v>
      </c>
      <c r="C278" s="97" t="s">
        <v>2863</v>
      </c>
      <c r="D278" s="97" t="s">
        <v>2450</v>
      </c>
      <c r="E278" s="97" t="s">
        <v>2451</v>
      </c>
      <c r="F278" s="97" t="s">
        <v>2864</v>
      </c>
      <c r="G278" s="98" t="s">
        <v>2453</v>
      </c>
      <c r="H278" s="98" t="s">
        <v>2849</v>
      </c>
      <c r="I278" s="99">
        <v>19474000</v>
      </c>
      <c r="J278" s="97" t="s">
        <v>2460</v>
      </c>
    </row>
    <row r="279" spans="1:10" x14ac:dyDescent="0.2">
      <c r="A279" s="96">
        <f t="shared" si="4"/>
        <v>278</v>
      </c>
      <c r="B279" s="97" t="s">
        <v>2865</v>
      </c>
      <c r="C279" s="97" t="s">
        <v>2600</v>
      </c>
      <c r="D279" s="97" t="s">
        <v>2484</v>
      </c>
      <c r="E279" s="97" t="s">
        <v>2451</v>
      </c>
      <c r="F279" s="97" t="s">
        <v>2866</v>
      </c>
      <c r="G279" s="98" t="s">
        <v>2453</v>
      </c>
      <c r="H279" s="98" t="s">
        <v>2849</v>
      </c>
      <c r="I279" s="99">
        <v>9500000</v>
      </c>
      <c r="J279" s="97" t="s">
        <v>2460</v>
      </c>
    </row>
    <row r="280" spans="1:10" x14ac:dyDescent="0.2">
      <c r="A280" s="96">
        <f t="shared" si="4"/>
        <v>279</v>
      </c>
      <c r="B280" s="97" t="s">
        <v>2867</v>
      </c>
      <c r="C280" s="97" t="s">
        <v>2868</v>
      </c>
      <c r="D280" s="97" t="s">
        <v>2857</v>
      </c>
      <c r="E280" s="97" t="s">
        <v>2451</v>
      </c>
      <c r="F280" s="97" t="s">
        <v>2869</v>
      </c>
      <c r="G280" s="98" t="s">
        <v>2453</v>
      </c>
      <c r="H280" s="98" t="s">
        <v>2849</v>
      </c>
      <c r="I280" s="99">
        <v>168267000</v>
      </c>
      <c r="J280" s="97" t="s">
        <v>2455</v>
      </c>
    </row>
    <row r="281" spans="1:10" x14ac:dyDescent="0.2">
      <c r="A281" s="96">
        <f t="shared" si="4"/>
        <v>280</v>
      </c>
      <c r="B281" s="97" t="s">
        <v>2870</v>
      </c>
      <c r="C281" s="97" t="s">
        <v>2871</v>
      </c>
      <c r="D281" s="97" t="s">
        <v>2849</v>
      </c>
      <c r="E281" s="97" t="s">
        <v>2451</v>
      </c>
      <c r="F281" s="97" t="s">
        <v>2872</v>
      </c>
      <c r="G281" s="98" t="s">
        <v>2453</v>
      </c>
      <c r="H281" s="98" t="s">
        <v>2849</v>
      </c>
      <c r="I281" s="99">
        <v>28185000</v>
      </c>
      <c r="J281" s="97" t="s">
        <v>2460</v>
      </c>
    </row>
    <row r="282" spans="1:10" x14ac:dyDescent="0.2">
      <c r="A282" s="96">
        <f t="shared" si="4"/>
        <v>281</v>
      </c>
      <c r="B282" s="97" t="s">
        <v>2873</v>
      </c>
      <c r="C282" s="97" t="s">
        <v>2873</v>
      </c>
      <c r="D282" s="97" t="s">
        <v>2849</v>
      </c>
      <c r="E282" s="97" t="s">
        <v>2451</v>
      </c>
      <c r="F282" s="97" t="s">
        <v>2874</v>
      </c>
      <c r="G282" s="98" t="s">
        <v>2453</v>
      </c>
      <c r="H282" s="98" t="s">
        <v>2849</v>
      </c>
      <c r="I282" s="99">
        <v>153462510</v>
      </c>
      <c r="J282" s="97" t="s">
        <v>2455</v>
      </c>
    </row>
    <row r="283" spans="1:10" x14ac:dyDescent="0.2">
      <c r="A283" s="96">
        <f t="shared" si="4"/>
        <v>282</v>
      </c>
      <c r="B283" s="97" t="s">
        <v>2875</v>
      </c>
      <c r="C283" s="97" t="s">
        <v>2856</v>
      </c>
      <c r="D283" s="97" t="s">
        <v>2484</v>
      </c>
      <c r="E283" s="97" t="s">
        <v>2451</v>
      </c>
      <c r="F283" s="97" t="s">
        <v>2876</v>
      </c>
      <c r="G283" s="98" t="s">
        <v>2453</v>
      </c>
      <c r="H283" s="98" t="s">
        <v>2849</v>
      </c>
      <c r="I283" s="99">
        <v>2245702000</v>
      </c>
      <c r="J283" s="97" t="s">
        <v>2486</v>
      </c>
    </row>
    <row r="284" spans="1:10" x14ac:dyDescent="0.2">
      <c r="A284" s="96">
        <f t="shared" si="4"/>
        <v>283</v>
      </c>
      <c r="B284" s="97" t="s">
        <v>2871</v>
      </c>
      <c r="C284" s="97" t="s">
        <v>2871</v>
      </c>
      <c r="D284" s="97" t="s">
        <v>2849</v>
      </c>
      <c r="E284" s="97" t="s">
        <v>2451</v>
      </c>
      <c r="F284" s="97" t="s">
        <v>2877</v>
      </c>
      <c r="G284" s="98" t="s">
        <v>2453</v>
      </c>
      <c r="H284" s="98" t="s">
        <v>2849</v>
      </c>
      <c r="I284" s="99">
        <v>31252000</v>
      </c>
      <c r="J284" s="97" t="s">
        <v>2460</v>
      </c>
    </row>
    <row r="285" spans="1:10" x14ac:dyDescent="0.2">
      <c r="A285" s="96">
        <f t="shared" si="4"/>
        <v>284</v>
      </c>
      <c r="B285" s="97" t="s">
        <v>2847</v>
      </c>
      <c r="C285" s="97" t="s">
        <v>2847</v>
      </c>
      <c r="D285" s="97" t="s">
        <v>2849</v>
      </c>
      <c r="E285" s="97" t="s">
        <v>2451</v>
      </c>
      <c r="F285" s="97" t="s">
        <v>2878</v>
      </c>
      <c r="G285" s="98" t="s">
        <v>2453</v>
      </c>
      <c r="H285" s="98" t="s">
        <v>2849</v>
      </c>
      <c r="I285" s="99">
        <v>100000000</v>
      </c>
      <c r="J285" s="97" t="s">
        <v>2455</v>
      </c>
    </row>
    <row r="286" spans="1:10" x14ac:dyDescent="0.2">
      <c r="A286" s="96">
        <f t="shared" si="4"/>
        <v>285</v>
      </c>
      <c r="B286" s="97" t="s">
        <v>2879</v>
      </c>
      <c r="C286" s="97" t="s">
        <v>2879</v>
      </c>
      <c r="D286" s="97" t="s">
        <v>2849</v>
      </c>
      <c r="E286" s="97" t="s">
        <v>2451</v>
      </c>
      <c r="F286" s="97" t="s">
        <v>2860</v>
      </c>
      <c r="G286" s="98" t="s">
        <v>2453</v>
      </c>
      <c r="H286" s="98" t="s">
        <v>2849</v>
      </c>
      <c r="I286" s="99">
        <v>134095000</v>
      </c>
      <c r="J286" s="97" t="s">
        <v>2455</v>
      </c>
    </row>
    <row r="287" spans="1:10" x14ac:dyDescent="0.2">
      <c r="A287" s="96">
        <f t="shared" si="4"/>
        <v>286</v>
      </c>
      <c r="B287" s="97" t="s">
        <v>2879</v>
      </c>
      <c r="C287" s="97" t="s">
        <v>2879</v>
      </c>
      <c r="D287" s="97" t="s">
        <v>2849</v>
      </c>
      <c r="E287" s="97" t="s">
        <v>2451</v>
      </c>
      <c r="F287" s="97" t="s">
        <v>2880</v>
      </c>
      <c r="G287" s="98" t="s">
        <v>2453</v>
      </c>
      <c r="H287" s="98" t="s">
        <v>2849</v>
      </c>
      <c r="I287" s="99">
        <v>50000000</v>
      </c>
      <c r="J287" s="97" t="s">
        <v>2460</v>
      </c>
    </row>
    <row r="288" spans="1:10" x14ac:dyDescent="0.2">
      <c r="A288" s="96">
        <f t="shared" si="4"/>
        <v>287</v>
      </c>
      <c r="B288" s="97" t="s">
        <v>2881</v>
      </c>
      <c r="C288" s="97" t="s">
        <v>2882</v>
      </c>
      <c r="D288" s="97" t="s">
        <v>2484</v>
      </c>
      <c r="E288" s="97" t="s">
        <v>2451</v>
      </c>
      <c r="F288" s="97" t="s">
        <v>2883</v>
      </c>
      <c r="G288" s="98" t="s">
        <v>2453</v>
      </c>
      <c r="H288" s="98" t="s">
        <v>2849</v>
      </c>
      <c r="I288" s="99">
        <v>10659462000</v>
      </c>
      <c r="J288" s="97" t="s">
        <v>2455</v>
      </c>
    </row>
    <row r="289" spans="1:10" x14ac:dyDescent="0.2">
      <c r="A289" s="96">
        <f t="shared" si="4"/>
        <v>288</v>
      </c>
      <c r="B289" s="97" t="s">
        <v>2871</v>
      </c>
      <c r="C289" s="97" t="s">
        <v>2871</v>
      </c>
      <c r="D289" s="97" t="s">
        <v>2849</v>
      </c>
      <c r="E289" s="97" t="s">
        <v>2451</v>
      </c>
      <c r="F289" s="97" t="s">
        <v>2884</v>
      </c>
      <c r="G289" s="98" t="s">
        <v>2453</v>
      </c>
      <c r="H289" s="98" t="s">
        <v>2849</v>
      </c>
      <c r="I289" s="99">
        <v>150827000</v>
      </c>
      <c r="J289" s="97" t="s">
        <v>2460</v>
      </c>
    </row>
    <row r="290" spans="1:10" x14ac:dyDescent="0.2">
      <c r="A290" s="96">
        <f t="shared" si="4"/>
        <v>289</v>
      </c>
      <c r="B290" s="97" t="s">
        <v>2882</v>
      </c>
      <c r="C290" s="97" t="s">
        <v>2882</v>
      </c>
      <c r="D290" s="97" t="s">
        <v>2849</v>
      </c>
      <c r="E290" s="97" t="s">
        <v>2451</v>
      </c>
      <c r="F290" s="97" t="s">
        <v>2860</v>
      </c>
      <c r="G290" s="98" t="s">
        <v>2453</v>
      </c>
      <c r="H290" s="98" t="s">
        <v>2849</v>
      </c>
      <c r="I290" s="99">
        <v>58993000</v>
      </c>
      <c r="J290" s="97" t="s">
        <v>2460</v>
      </c>
    </row>
    <row r="291" spans="1:10" x14ac:dyDescent="0.2">
      <c r="A291" s="96">
        <f t="shared" si="4"/>
        <v>290</v>
      </c>
      <c r="B291" s="97" t="s">
        <v>2868</v>
      </c>
      <c r="C291" s="97" t="s">
        <v>2868</v>
      </c>
      <c r="D291" s="97" t="s">
        <v>2849</v>
      </c>
      <c r="E291" s="97" t="s">
        <v>2451</v>
      </c>
      <c r="F291" s="97" t="s">
        <v>2885</v>
      </c>
      <c r="G291" s="98" t="s">
        <v>2453</v>
      </c>
      <c r="H291" s="98" t="s">
        <v>2849</v>
      </c>
      <c r="I291" s="99">
        <v>76241000</v>
      </c>
      <c r="J291" s="97" t="s">
        <v>2460</v>
      </c>
    </row>
    <row r="292" spans="1:10" x14ac:dyDescent="0.2">
      <c r="A292" s="96">
        <f t="shared" si="4"/>
        <v>291</v>
      </c>
      <c r="B292" s="97" t="s">
        <v>2853</v>
      </c>
      <c r="C292" s="97" t="s">
        <v>2853</v>
      </c>
      <c r="D292" s="97" t="s">
        <v>2849</v>
      </c>
      <c r="E292" s="97" t="s">
        <v>2451</v>
      </c>
      <c r="F292" s="97" t="s">
        <v>2886</v>
      </c>
      <c r="G292" s="98" t="s">
        <v>2453</v>
      </c>
      <c r="H292" s="98" t="s">
        <v>2849</v>
      </c>
      <c r="I292" s="99">
        <v>43048000</v>
      </c>
      <c r="J292" s="97" t="s">
        <v>2455</v>
      </c>
    </row>
    <row r="293" spans="1:10" x14ac:dyDescent="0.2">
      <c r="A293" s="96">
        <f t="shared" si="4"/>
        <v>292</v>
      </c>
      <c r="B293" s="97" t="s">
        <v>2852</v>
      </c>
      <c r="C293" s="97" t="s">
        <v>2853</v>
      </c>
      <c r="D293" s="97" t="s">
        <v>2849</v>
      </c>
      <c r="E293" s="97" t="s">
        <v>2451</v>
      </c>
      <c r="F293" s="97" t="s">
        <v>2887</v>
      </c>
      <c r="G293" s="98" t="s">
        <v>2453</v>
      </c>
      <c r="H293" s="98" t="s">
        <v>2849</v>
      </c>
      <c r="I293" s="99">
        <v>120000000</v>
      </c>
      <c r="J293" s="97" t="s">
        <v>2455</v>
      </c>
    </row>
    <row r="294" spans="1:10" x14ac:dyDescent="0.2">
      <c r="A294" s="96">
        <f t="shared" si="4"/>
        <v>293</v>
      </c>
      <c r="B294" s="97" t="s">
        <v>2847</v>
      </c>
      <c r="C294" s="97" t="s">
        <v>2847</v>
      </c>
      <c r="D294" s="97" t="s">
        <v>2849</v>
      </c>
      <c r="E294" s="97" t="s">
        <v>2451</v>
      </c>
      <c r="F294" s="97" t="s">
        <v>2888</v>
      </c>
      <c r="G294" s="98" t="s">
        <v>2453</v>
      </c>
      <c r="H294" s="98" t="s">
        <v>2849</v>
      </c>
      <c r="I294" s="99">
        <v>425040000</v>
      </c>
      <c r="J294" s="97" t="s">
        <v>2455</v>
      </c>
    </row>
    <row r="295" spans="1:10" x14ac:dyDescent="0.2">
      <c r="A295" s="96">
        <f t="shared" si="4"/>
        <v>294</v>
      </c>
      <c r="B295" s="97" t="s">
        <v>2859</v>
      </c>
      <c r="C295" s="97" t="s">
        <v>2859</v>
      </c>
      <c r="D295" s="97" t="s">
        <v>2849</v>
      </c>
      <c r="E295" s="97" t="s">
        <v>2451</v>
      </c>
      <c r="F295" s="97" t="s">
        <v>2889</v>
      </c>
      <c r="G295" s="98" t="s">
        <v>2453</v>
      </c>
      <c r="H295" s="98" t="s">
        <v>2849</v>
      </c>
      <c r="I295" s="99">
        <v>180000000</v>
      </c>
      <c r="J295" s="97" t="s">
        <v>2455</v>
      </c>
    </row>
    <row r="296" spans="1:10" x14ac:dyDescent="0.2">
      <c r="A296" s="96">
        <f t="shared" si="4"/>
        <v>295</v>
      </c>
      <c r="B296" s="97" t="s">
        <v>2852</v>
      </c>
      <c r="C296" s="97" t="s">
        <v>2853</v>
      </c>
      <c r="D296" s="97" t="s">
        <v>2849</v>
      </c>
      <c r="E296" s="97" t="s">
        <v>2451</v>
      </c>
      <c r="F296" s="97" t="s">
        <v>2890</v>
      </c>
      <c r="G296" s="98" t="s">
        <v>2453</v>
      </c>
      <c r="H296" s="98" t="s">
        <v>2849</v>
      </c>
      <c r="I296" s="99">
        <v>60360000</v>
      </c>
      <c r="J296" s="97" t="s">
        <v>2455</v>
      </c>
    </row>
    <row r="297" spans="1:10" x14ac:dyDescent="0.2">
      <c r="A297" s="96">
        <f t="shared" si="4"/>
        <v>296</v>
      </c>
      <c r="B297" s="97" t="s">
        <v>2891</v>
      </c>
      <c r="C297" s="97" t="s">
        <v>2847</v>
      </c>
      <c r="D297" s="97" t="s">
        <v>2849</v>
      </c>
      <c r="E297" s="97" t="s">
        <v>2451</v>
      </c>
      <c r="F297" s="97" t="s">
        <v>2892</v>
      </c>
      <c r="G297" s="98" t="s">
        <v>2453</v>
      </c>
      <c r="H297" s="98" t="s">
        <v>2849</v>
      </c>
      <c r="I297" s="99">
        <v>76185000</v>
      </c>
      <c r="J297" s="97" t="s">
        <v>2460</v>
      </c>
    </row>
    <row r="298" spans="1:10" x14ac:dyDescent="0.2">
      <c r="A298" s="96">
        <f t="shared" si="4"/>
        <v>297</v>
      </c>
      <c r="B298" s="97" t="s">
        <v>2871</v>
      </c>
      <c r="C298" s="97" t="s">
        <v>2871</v>
      </c>
      <c r="D298" s="97" t="s">
        <v>2849</v>
      </c>
      <c r="E298" s="97" t="s">
        <v>2451</v>
      </c>
      <c r="F298" s="97" t="s">
        <v>2893</v>
      </c>
      <c r="G298" s="98" t="s">
        <v>2453</v>
      </c>
      <c r="H298" s="98" t="s">
        <v>2849</v>
      </c>
      <c r="I298" s="99">
        <v>102000000</v>
      </c>
      <c r="J298" s="97" t="s">
        <v>2455</v>
      </c>
    </row>
    <row r="299" spans="1:10" x14ac:dyDescent="0.2">
      <c r="A299" s="96">
        <f t="shared" si="4"/>
        <v>298</v>
      </c>
      <c r="B299" s="97" t="s">
        <v>2859</v>
      </c>
      <c r="C299" s="97" t="s">
        <v>2859</v>
      </c>
      <c r="D299" s="97" t="s">
        <v>2849</v>
      </c>
      <c r="E299" s="97" t="s">
        <v>2451</v>
      </c>
      <c r="F299" s="97" t="s">
        <v>2894</v>
      </c>
      <c r="G299" s="98" t="s">
        <v>2453</v>
      </c>
      <c r="H299" s="98" t="s">
        <v>2849</v>
      </c>
      <c r="I299" s="99">
        <v>1753190000</v>
      </c>
      <c r="J299" s="97" t="s">
        <v>2455</v>
      </c>
    </row>
    <row r="300" spans="1:10" x14ac:dyDescent="0.2">
      <c r="A300" s="96">
        <f t="shared" si="4"/>
        <v>299</v>
      </c>
      <c r="B300" s="97" t="s">
        <v>2895</v>
      </c>
      <c r="C300" s="97" t="s">
        <v>2856</v>
      </c>
      <c r="D300" s="97" t="s">
        <v>2849</v>
      </c>
      <c r="E300" s="97" t="s">
        <v>2451</v>
      </c>
      <c r="F300" s="97" t="s">
        <v>2896</v>
      </c>
      <c r="G300" s="98" t="s">
        <v>2453</v>
      </c>
      <c r="H300" s="98" t="s">
        <v>2897</v>
      </c>
      <c r="I300" s="99">
        <v>41918800</v>
      </c>
      <c r="J300" s="97" t="s">
        <v>2455</v>
      </c>
    </row>
    <row r="301" spans="1:10" x14ac:dyDescent="0.2">
      <c r="A301" s="96">
        <f t="shared" si="4"/>
        <v>300</v>
      </c>
      <c r="B301" s="97" t="s">
        <v>2891</v>
      </c>
      <c r="C301" s="97" t="s">
        <v>2847</v>
      </c>
      <c r="D301" s="97" t="s">
        <v>2849</v>
      </c>
      <c r="E301" s="97" t="s">
        <v>2451</v>
      </c>
      <c r="F301" s="97" t="s">
        <v>2898</v>
      </c>
      <c r="G301" s="98" t="s">
        <v>2453</v>
      </c>
      <c r="H301" s="98" t="s">
        <v>2849</v>
      </c>
      <c r="I301" s="99">
        <v>37268000</v>
      </c>
      <c r="J301" s="97" t="s">
        <v>2460</v>
      </c>
    </row>
    <row r="302" spans="1:10" x14ac:dyDescent="0.2">
      <c r="A302" s="96">
        <f t="shared" si="4"/>
        <v>301</v>
      </c>
      <c r="B302" s="97" t="s">
        <v>2862</v>
      </c>
      <c r="C302" s="97" t="s">
        <v>2863</v>
      </c>
      <c r="D302" s="97" t="s">
        <v>2450</v>
      </c>
      <c r="E302" s="97" t="s">
        <v>2451</v>
      </c>
      <c r="F302" s="97" t="s">
        <v>2899</v>
      </c>
      <c r="G302" s="98" t="s">
        <v>2453</v>
      </c>
      <c r="H302" s="98" t="s">
        <v>2849</v>
      </c>
      <c r="I302" s="99">
        <v>34080000</v>
      </c>
      <c r="J302" s="97" t="s">
        <v>2460</v>
      </c>
    </row>
    <row r="303" spans="1:10" x14ac:dyDescent="0.2">
      <c r="A303" s="96">
        <f t="shared" si="4"/>
        <v>302</v>
      </c>
      <c r="B303" s="97" t="s">
        <v>2873</v>
      </c>
      <c r="C303" s="97" t="s">
        <v>2873</v>
      </c>
      <c r="D303" s="97" t="s">
        <v>2849</v>
      </c>
      <c r="E303" s="97" t="s">
        <v>2451</v>
      </c>
      <c r="F303" s="97" t="s">
        <v>2900</v>
      </c>
      <c r="G303" s="98" t="s">
        <v>2453</v>
      </c>
      <c r="H303" s="98" t="s">
        <v>2849</v>
      </c>
      <c r="I303" s="99">
        <v>67756000</v>
      </c>
      <c r="J303" s="97" t="s">
        <v>2460</v>
      </c>
    </row>
    <row r="304" spans="1:10" x14ac:dyDescent="0.2">
      <c r="A304" s="96">
        <f t="shared" si="4"/>
        <v>303</v>
      </c>
      <c r="B304" s="97" t="s">
        <v>2871</v>
      </c>
      <c r="C304" s="97" t="s">
        <v>2871</v>
      </c>
      <c r="D304" s="97" t="s">
        <v>2849</v>
      </c>
      <c r="E304" s="97" t="s">
        <v>2451</v>
      </c>
      <c r="F304" s="97" t="s">
        <v>2901</v>
      </c>
      <c r="G304" s="98" t="s">
        <v>2453</v>
      </c>
      <c r="H304" s="98" t="s">
        <v>2849</v>
      </c>
      <c r="I304" s="99">
        <v>176867000</v>
      </c>
      <c r="J304" s="97" t="s">
        <v>2460</v>
      </c>
    </row>
    <row r="305" spans="1:10" x14ac:dyDescent="0.2">
      <c r="A305" s="96">
        <f t="shared" si="4"/>
        <v>304</v>
      </c>
      <c r="B305" s="97" t="s">
        <v>2863</v>
      </c>
      <c r="C305" s="97" t="s">
        <v>2863</v>
      </c>
      <c r="D305" s="97" t="s">
        <v>2849</v>
      </c>
      <c r="E305" s="97" t="s">
        <v>2451</v>
      </c>
      <c r="F305" s="97" t="s">
        <v>2902</v>
      </c>
      <c r="G305" s="98" t="s">
        <v>2453</v>
      </c>
      <c r="H305" s="98" t="s">
        <v>2849</v>
      </c>
      <c r="I305" s="99">
        <v>130339000</v>
      </c>
      <c r="J305" s="97" t="s">
        <v>2455</v>
      </c>
    </row>
    <row r="306" spans="1:10" x14ac:dyDescent="0.2">
      <c r="A306" s="96">
        <f t="shared" si="4"/>
        <v>305</v>
      </c>
      <c r="B306" s="97" t="s">
        <v>2871</v>
      </c>
      <c r="C306" s="97" t="s">
        <v>2871</v>
      </c>
      <c r="D306" s="97" t="s">
        <v>2849</v>
      </c>
      <c r="E306" s="97" t="s">
        <v>2451</v>
      </c>
      <c r="F306" s="97" t="s">
        <v>2903</v>
      </c>
      <c r="G306" s="98" t="s">
        <v>2453</v>
      </c>
      <c r="H306" s="98" t="s">
        <v>2849</v>
      </c>
      <c r="I306" s="99">
        <v>199483000</v>
      </c>
      <c r="J306" s="97" t="s">
        <v>2460</v>
      </c>
    </row>
    <row r="307" spans="1:10" x14ac:dyDescent="0.2">
      <c r="A307" s="96">
        <f t="shared" si="4"/>
        <v>306</v>
      </c>
      <c r="B307" s="97" t="s">
        <v>2862</v>
      </c>
      <c r="C307" s="97" t="s">
        <v>2863</v>
      </c>
      <c r="D307" s="97" t="s">
        <v>2450</v>
      </c>
      <c r="E307" s="97" t="s">
        <v>2451</v>
      </c>
      <c r="F307" s="97" t="s">
        <v>2904</v>
      </c>
      <c r="G307" s="98" t="s">
        <v>2453</v>
      </c>
      <c r="H307" s="98" t="s">
        <v>2849</v>
      </c>
      <c r="I307" s="99">
        <v>110110000</v>
      </c>
      <c r="J307" s="97" t="s">
        <v>2455</v>
      </c>
    </row>
    <row r="308" spans="1:10" x14ac:dyDescent="0.2">
      <c r="A308" s="96">
        <f t="shared" si="4"/>
        <v>307</v>
      </c>
      <c r="B308" s="97" t="s">
        <v>2871</v>
      </c>
      <c r="C308" s="97" t="s">
        <v>2871</v>
      </c>
      <c r="D308" s="97" t="s">
        <v>2849</v>
      </c>
      <c r="E308" s="97" t="s">
        <v>2451</v>
      </c>
      <c r="F308" s="97" t="s">
        <v>2905</v>
      </c>
      <c r="G308" s="98" t="s">
        <v>2453</v>
      </c>
      <c r="H308" s="98" t="s">
        <v>2849</v>
      </c>
      <c r="I308" s="99">
        <v>45887000</v>
      </c>
      <c r="J308" s="97" t="s">
        <v>2460</v>
      </c>
    </row>
    <row r="309" spans="1:10" x14ac:dyDescent="0.2">
      <c r="A309" s="96">
        <f t="shared" si="4"/>
        <v>308</v>
      </c>
      <c r="B309" s="97" t="s">
        <v>2906</v>
      </c>
      <c r="C309" s="97" t="s">
        <v>2879</v>
      </c>
      <c r="D309" s="97" t="s">
        <v>2857</v>
      </c>
      <c r="E309" s="97" t="s">
        <v>2451</v>
      </c>
      <c r="F309" s="97" t="s">
        <v>2907</v>
      </c>
      <c r="G309" s="98" t="s">
        <v>2453</v>
      </c>
      <c r="H309" s="98" t="s">
        <v>2849</v>
      </c>
      <c r="I309" s="99">
        <v>424943000</v>
      </c>
      <c r="J309" s="97" t="s">
        <v>2455</v>
      </c>
    </row>
    <row r="310" spans="1:10" x14ac:dyDescent="0.2">
      <c r="A310" s="96">
        <f t="shared" si="4"/>
        <v>309</v>
      </c>
      <c r="B310" s="97" t="s">
        <v>2863</v>
      </c>
      <c r="C310" s="97" t="s">
        <v>2863</v>
      </c>
      <c r="D310" s="97" t="s">
        <v>2849</v>
      </c>
      <c r="E310" s="97" t="s">
        <v>2451</v>
      </c>
      <c r="F310" s="97" t="s">
        <v>2908</v>
      </c>
      <c r="G310" s="98" t="s">
        <v>2453</v>
      </c>
      <c r="H310" s="98" t="s">
        <v>2849</v>
      </c>
      <c r="I310" s="99">
        <v>104000000</v>
      </c>
      <c r="J310" s="97" t="s">
        <v>2460</v>
      </c>
    </row>
    <row r="311" spans="1:10" x14ac:dyDescent="0.2">
      <c r="A311" s="96">
        <f t="shared" si="4"/>
        <v>310</v>
      </c>
      <c r="B311" s="97" t="s">
        <v>2862</v>
      </c>
      <c r="C311" s="97" t="s">
        <v>2863</v>
      </c>
      <c r="D311" s="97" t="s">
        <v>2450</v>
      </c>
      <c r="E311" s="97" t="s">
        <v>2451</v>
      </c>
      <c r="F311" s="97" t="s">
        <v>2909</v>
      </c>
      <c r="G311" s="98" t="s">
        <v>2453</v>
      </c>
      <c r="H311" s="98" t="s">
        <v>2849</v>
      </c>
      <c r="I311" s="99">
        <v>24198000</v>
      </c>
      <c r="J311" s="97" t="s">
        <v>2460</v>
      </c>
    </row>
    <row r="312" spans="1:10" x14ac:dyDescent="0.2">
      <c r="A312" s="96">
        <f t="shared" si="4"/>
        <v>311</v>
      </c>
      <c r="B312" s="97" t="s">
        <v>2910</v>
      </c>
      <c r="C312" s="97" t="s">
        <v>2910</v>
      </c>
      <c r="D312" s="97" t="s">
        <v>2849</v>
      </c>
      <c r="E312" s="97" t="s">
        <v>2451</v>
      </c>
      <c r="F312" s="97" t="s">
        <v>2911</v>
      </c>
      <c r="G312" s="98" t="s">
        <v>2453</v>
      </c>
      <c r="H312" s="98" t="s">
        <v>2849</v>
      </c>
      <c r="I312" s="99">
        <v>39000000</v>
      </c>
      <c r="J312" s="97" t="s">
        <v>2460</v>
      </c>
    </row>
    <row r="313" spans="1:10" ht="24" x14ac:dyDescent="0.2">
      <c r="A313" s="96">
        <f t="shared" si="4"/>
        <v>312</v>
      </c>
      <c r="B313" s="97" t="s">
        <v>2912</v>
      </c>
      <c r="C313" s="97" t="s">
        <v>2806</v>
      </c>
      <c r="D313" s="106" t="s">
        <v>2913</v>
      </c>
      <c r="E313" s="97" t="s">
        <v>2451</v>
      </c>
      <c r="F313" s="97" t="s">
        <v>2914</v>
      </c>
      <c r="G313" s="98" t="s">
        <v>2453</v>
      </c>
      <c r="H313" s="98" t="s">
        <v>2849</v>
      </c>
      <c r="I313" s="99">
        <v>1463829900</v>
      </c>
      <c r="J313" s="97" t="s">
        <v>2486</v>
      </c>
    </row>
    <row r="314" spans="1:10" x14ac:dyDescent="0.2">
      <c r="A314" s="96">
        <f t="shared" si="4"/>
        <v>313</v>
      </c>
      <c r="B314" s="97" t="s">
        <v>2857</v>
      </c>
      <c r="C314" s="97" t="s">
        <v>2853</v>
      </c>
      <c r="D314" s="97" t="s">
        <v>2857</v>
      </c>
      <c r="E314" s="97" t="s">
        <v>2451</v>
      </c>
      <c r="F314" s="97" t="s">
        <v>2915</v>
      </c>
      <c r="G314" s="98" t="s">
        <v>2453</v>
      </c>
      <c r="H314" s="98" t="s">
        <v>2849</v>
      </c>
      <c r="I314" s="99">
        <v>1447710000</v>
      </c>
      <c r="J314" s="97" t="s">
        <v>2486</v>
      </c>
    </row>
    <row r="315" spans="1:10" x14ac:dyDescent="0.2">
      <c r="A315" s="96">
        <f t="shared" si="4"/>
        <v>314</v>
      </c>
      <c r="B315" s="97" t="s">
        <v>2857</v>
      </c>
      <c r="C315" s="97" t="s">
        <v>2853</v>
      </c>
      <c r="D315" s="97" t="s">
        <v>2857</v>
      </c>
      <c r="E315" s="97" t="s">
        <v>2451</v>
      </c>
      <c r="F315" s="97" t="s">
        <v>2916</v>
      </c>
      <c r="G315" s="98" t="s">
        <v>2453</v>
      </c>
      <c r="H315" s="98" t="s">
        <v>2849</v>
      </c>
      <c r="I315" s="99">
        <v>1523830000</v>
      </c>
      <c r="J315" s="97" t="s">
        <v>2486</v>
      </c>
    </row>
    <row r="316" spans="1:10" x14ac:dyDescent="0.2">
      <c r="A316" s="96">
        <f t="shared" si="4"/>
        <v>315</v>
      </c>
      <c r="B316" s="97" t="s">
        <v>2857</v>
      </c>
      <c r="C316" s="97" t="s">
        <v>2853</v>
      </c>
      <c r="D316" s="97" t="s">
        <v>2857</v>
      </c>
      <c r="E316" s="97" t="s">
        <v>2451</v>
      </c>
      <c r="F316" s="97" t="s">
        <v>2917</v>
      </c>
      <c r="G316" s="98" t="s">
        <v>2453</v>
      </c>
      <c r="H316" s="98" t="s">
        <v>2849</v>
      </c>
      <c r="I316" s="99">
        <v>53174000</v>
      </c>
      <c r="J316" s="97" t="s">
        <v>2460</v>
      </c>
    </row>
    <row r="317" spans="1:10" x14ac:dyDescent="0.2">
      <c r="A317" s="96">
        <f t="shared" si="4"/>
        <v>316</v>
      </c>
      <c r="B317" s="97" t="s">
        <v>2868</v>
      </c>
      <c r="C317" s="97" t="s">
        <v>2868</v>
      </c>
      <c r="D317" s="97" t="s">
        <v>2849</v>
      </c>
      <c r="E317" s="97" t="s">
        <v>2451</v>
      </c>
      <c r="F317" s="97" t="s">
        <v>2918</v>
      </c>
      <c r="G317" s="98" t="s">
        <v>2453</v>
      </c>
      <c r="H317" s="98" t="s">
        <v>2849</v>
      </c>
      <c r="I317" s="99">
        <v>141400000</v>
      </c>
      <c r="J317" s="97" t="s">
        <v>2460</v>
      </c>
    </row>
    <row r="318" spans="1:10" x14ac:dyDescent="0.2">
      <c r="A318" s="96">
        <f t="shared" si="4"/>
        <v>317</v>
      </c>
      <c r="B318" s="97" t="s">
        <v>2863</v>
      </c>
      <c r="C318" s="97" t="s">
        <v>2863</v>
      </c>
      <c r="D318" s="97" t="s">
        <v>2849</v>
      </c>
      <c r="E318" s="97" t="s">
        <v>2451</v>
      </c>
      <c r="F318" s="97" t="s">
        <v>2919</v>
      </c>
      <c r="G318" s="98" t="s">
        <v>2453</v>
      </c>
      <c r="H318" s="98" t="s">
        <v>2849</v>
      </c>
      <c r="I318" s="99">
        <v>155731000</v>
      </c>
      <c r="J318" s="97" t="s">
        <v>2455</v>
      </c>
    </row>
    <row r="319" spans="1:10" x14ac:dyDescent="0.2">
      <c r="A319" s="96">
        <f t="shared" si="4"/>
        <v>318</v>
      </c>
      <c r="B319" s="97" t="s">
        <v>2849</v>
      </c>
      <c r="C319" s="97" t="s">
        <v>2847</v>
      </c>
      <c r="D319" s="97" t="s">
        <v>2849</v>
      </c>
      <c r="E319" s="97" t="s">
        <v>2451</v>
      </c>
      <c r="F319" s="97" t="s">
        <v>2920</v>
      </c>
      <c r="G319" s="98" t="s">
        <v>2453</v>
      </c>
      <c r="H319" s="98" t="s">
        <v>2849</v>
      </c>
      <c r="I319" s="99">
        <v>668874000</v>
      </c>
      <c r="J319" s="97" t="s">
        <v>2455</v>
      </c>
    </row>
    <row r="320" spans="1:10" x14ac:dyDescent="0.2">
      <c r="A320" s="96">
        <f t="shared" si="4"/>
        <v>319</v>
      </c>
      <c r="B320" s="97" t="s">
        <v>2921</v>
      </c>
      <c r="C320" s="97" t="s">
        <v>2853</v>
      </c>
      <c r="D320" s="97" t="s">
        <v>2849</v>
      </c>
      <c r="E320" s="97" t="s">
        <v>2451</v>
      </c>
      <c r="F320" s="97" t="s">
        <v>2922</v>
      </c>
      <c r="G320" s="98" t="s">
        <v>2453</v>
      </c>
      <c r="H320" s="98" t="s">
        <v>2849</v>
      </c>
      <c r="I320" s="99">
        <v>233510000</v>
      </c>
      <c r="J320" s="97" t="s">
        <v>2455</v>
      </c>
    </row>
    <row r="321" spans="1:10" x14ac:dyDescent="0.2">
      <c r="A321" s="96">
        <f t="shared" si="4"/>
        <v>320</v>
      </c>
      <c r="B321" s="97" t="s">
        <v>2855</v>
      </c>
      <c r="C321" s="97" t="s">
        <v>2856</v>
      </c>
      <c r="D321" s="97" t="s">
        <v>2857</v>
      </c>
      <c r="E321" s="97" t="s">
        <v>2451</v>
      </c>
      <c r="F321" s="97" t="s">
        <v>2858</v>
      </c>
      <c r="G321" s="98" t="s">
        <v>2453</v>
      </c>
      <c r="H321" s="98" t="s">
        <v>2849</v>
      </c>
      <c r="I321" s="99">
        <v>65994000</v>
      </c>
      <c r="J321" s="97" t="s">
        <v>2460</v>
      </c>
    </row>
    <row r="322" spans="1:10" x14ac:dyDescent="0.2">
      <c r="A322" s="96">
        <f t="shared" ref="A322:A385" si="5">ROW()-1</f>
        <v>321</v>
      </c>
      <c r="B322" s="97" t="s">
        <v>2923</v>
      </c>
      <c r="C322" s="97" t="s">
        <v>2859</v>
      </c>
      <c r="D322" s="97" t="s">
        <v>2849</v>
      </c>
      <c r="E322" s="97" t="s">
        <v>2451</v>
      </c>
      <c r="F322" s="97" t="s">
        <v>2924</v>
      </c>
      <c r="G322" s="98" t="s">
        <v>2453</v>
      </c>
      <c r="H322" s="98" t="s">
        <v>2849</v>
      </c>
      <c r="I322" s="99">
        <v>50000000</v>
      </c>
      <c r="J322" s="97" t="s">
        <v>2455</v>
      </c>
    </row>
    <row r="323" spans="1:10" x14ac:dyDescent="0.2">
      <c r="A323" s="96">
        <f t="shared" si="5"/>
        <v>322</v>
      </c>
      <c r="B323" s="97" t="s">
        <v>2846</v>
      </c>
      <c r="C323" s="97" t="s">
        <v>2847</v>
      </c>
      <c r="D323" s="97" t="s">
        <v>2450</v>
      </c>
      <c r="E323" s="97" t="s">
        <v>2451</v>
      </c>
      <c r="F323" s="97" t="s">
        <v>2925</v>
      </c>
      <c r="G323" s="98" t="s">
        <v>2453</v>
      </c>
      <c r="H323" s="98" t="s">
        <v>2849</v>
      </c>
      <c r="I323" s="99">
        <v>200000000</v>
      </c>
      <c r="J323" s="97" t="s">
        <v>2486</v>
      </c>
    </row>
    <row r="324" spans="1:10" x14ac:dyDescent="0.2">
      <c r="A324" s="96">
        <f t="shared" si="5"/>
        <v>323</v>
      </c>
      <c r="B324" s="97" t="s">
        <v>2926</v>
      </c>
      <c r="C324" s="97" t="s">
        <v>2927</v>
      </c>
      <c r="D324" s="97" t="s">
        <v>2857</v>
      </c>
      <c r="E324" s="97" t="s">
        <v>2451</v>
      </c>
      <c r="F324" s="97" t="s">
        <v>2928</v>
      </c>
      <c r="G324" s="98" t="s">
        <v>2453</v>
      </c>
      <c r="H324" s="98" t="s">
        <v>2849</v>
      </c>
      <c r="I324" s="99">
        <v>70230000</v>
      </c>
      <c r="J324" s="97" t="s">
        <v>2460</v>
      </c>
    </row>
    <row r="325" spans="1:10" x14ac:dyDescent="0.2">
      <c r="A325" s="96">
        <f t="shared" si="5"/>
        <v>324</v>
      </c>
      <c r="B325" s="97" t="s">
        <v>2929</v>
      </c>
      <c r="C325" s="97" t="s">
        <v>2847</v>
      </c>
      <c r="D325" s="97" t="s">
        <v>2857</v>
      </c>
      <c r="E325" s="97" t="s">
        <v>2451</v>
      </c>
      <c r="F325" s="97" t="s">
        <v>2930</v>
      </c>
      <c r="G325" s="98" t="s">
        <v>2453</v>
      </c>
      <c r="H325" s="98" t="s">
        <v>2849</v>
      </c>
      <c r="I325" s="99">
        <v>35081000</v>
      </c>
      <c r="J325" s="97" t="s">
        <v>2460</v>
      </c>
    </row>
    <row r="326" spans="1:10" x14ac:dyDescent="0.2">
      <c r="A326" s="96">
        <f t="shared" si="5"/>
        <v>325</v>
      </c>
      <c r="B326" s="97" t="s">
        <v>2852</v>
      </c>
      <c r="C326" s="97" t="s">
        <v>2853</v>
      </c>
      <c r="D326" s="97" t="s">
        <v>2849</v>
      </c>
      <c r="E326" s="97" t="s">
        <v>2451</v>
      </c>
      <c r="F326" s="97" t="s">
        <v>2931</v>
      </c>
      <c r="G326" s="98" t="s">
        <v>2453</v>
      </c>
      <c r="H326" s="98" t="s">
        <v>2849</v>
      </c>
      <c r="I326" s="99">
        <v>933280000</v>
      </c>
      <c r="J326" s="97" t="s">
        <v>2455</v>
      </c>
    </row>
    <row r="327" spans="1:10" x14ac:dyDescent="0.2">
      <c r="A327" s="96">
        <f t="shared" si="5"/>
        <v>326</v>
      </c>
      <c r="B327" s="97" t="s">
        <v>2852</v>
      </c>
      <c r="C327" s="97" t="s">
        <v>2853</v>
      </c>
      <c r="D327" s="97" t="s">
        <v>2849</v>
      </c>
      <c r="E327" s="97" t="s">
        <v>2451</v>
      </c>
      <c r="F327" s="97" t="s">
        <v>2932</v>
      </c>
      <c r="G327" s="98" t="s">
        <v>2453</v>
      </c>
      <c r="H327" s="98" t="s">
        <v>2849</v>
      </c>
      <c r="I327" s="99">
        <v>604230000</v>
      </c>
      <c r="J327" s="97" t="s">
        <v>2455</v>
      </c>
    </row>
    <row r="328" spans="1:10" x14ac:dyDescent="0.2">
      <c r="A328" s="96">
        <f t="shared" si="5"/>
        <v>327</v>
      </c>
      <c r="B328" s="97" t="s">
        <v>2853</v>
      </c>
      <c r="C328" s="97" t="s">
        <v>2853</v>
      </c>
      <c r="D328" s="97" t="s">
        <v>2849</v>
      </c>
      <c r="E328" s="97" t="s">
        <v>2451</v>
      </c>
      <c r="F328" s="97" t="s">
        <v>2933</v>
      </c>
      <c r="G328" s="98" t="s">
        <v>2453</v>
      </c>
      <c r="H328" s="98" t="s">
        <v>2849</v>
      </c>
      <c r="I328" s="99">
        <v>58075000</v>
      </c>
      <c r="J328" s="97" t="s">
        <v>2455</v>
      </c>
    </row>
    <row r="329" spans="1:10" x14ac:dyDescent="0.2">
      <c r="A329" s="96">
        <f t="shared" si="5"/>
        <v>328</v>
      </c>
      <c r="B329" s="97" t="s">
        <v>2850</v>
      </c>
      <c r="C329" s="97" t="s">
        <v>2850</v>
      </c>
      <c r="D329" s="97" t="s">
        <v>2849</v>
      </c>
      <c r="E329" s="97" t="s">
        <v>2451</v>
      </c>
      <c r="F329" s="97" t="s">
        <v>2893</v>
      </c>
      <c r="G329" s="98" t="s">
        <v>2453</v>
      </c>
      <c r="H329" s="98" t="s">
        <v>2849</v>
      </c>
      <c r="I329" s="99">
        <v>70000000</v>
      </c>
      <c r="J329" s="97" t="s">
        <v>2460</v>
      </c>
    </row>
    <row r="330" spans="1:10" x14ac:dyDescent="0.2">
      <c r="A330" s="96">
        <f t="shared" si="5"/>
        <v>329</v>
      </c>
      <c r="B330" s="97" t="s">
        <v>2934</v>
      </c>
      <c r="C330" s="97" t="s">
        <v>2934</v>
      </c>
      <c r="D330" s="97" t="s">
        <v>2849</v>
      </c>
      <c r="E330" s="97" t="s">
        <v>2451</v>
      </c>
      <c r="F330" s="97" t="s">
        <v>2935</v>
      </c>
      <c r="G330" s="98" t="s">
        <v>2453</v>
      </c>
      <c r="H330" s="98" t="s">
        <v>2849</v>
      </c>
      <c r="I330" s="99">
        <v>91000000</v>
      </c>
      <c r="J330" s="97" t="s">
        <v>2460</v>
      </c>
    </row>
    <row r="331" spans="1:10" x14ac:dyDescent="0.2">
      <c r="A331" s="96">
        <f t="shared" si="5"/>
        <v>330</v>
      </c>
      <c r="B331" s="97" t="s">
        <v>2934</v>
      </c>
      <c r="C331" s="97" t="s">
        <v>2934</v>
      </c>
      <c r="D331" s="97" t="s">
        <v>2849</v>
      </c>
      <c r="E331" s="97" t="s">
        <v>2451</v>
      </c>
      <c r="F331" s="97" t="s">
        <v>2936</v>
      </c>
      <c r="G331" s="98" t="s">
        <v>2453</v>
      </c>
      <c r="H331" s="98" t="s">
        <v>2849</v>
      </c>
      <c r="I331" s="99">
        <v>90000000</v>
      </c>
      <c r="J331" s="97" t="s">
        <v>2460</v>
      </c>
    </row>
    <row r="332" spans="1:10" x14ac:dyDescent="0.2">
      <c r="A332" s="96">
        <f t="shared" si="5"/>
        <v>331</v>
      </c>
      <c r="B332" s="97" t="s">
        <v>2871</v>
      </c>
      <c r="C332" s="97" t="s">
        <v>2871</v>
      </c>
      <c r="D332" s="97" t="s">
        <v>2849</v>
      </c>
      <c r="E332" s="97" t="s">
        <v>2451</v>
      </c>
      <c r="F332" s="97" t="s">
        <v>2937</v>
      </c>
      <c r="G332" s="98" t="s">
        <v>2453</v>
      </c>
      <c r="H332" s="98" t="s">
        <v>2849</v>
      </c>
      <c r="I332" s="99">
        <v>165689000</v>
      </c>
      <c r="J332" s="97" t="s">
        <v>2455</v>
      </c>
    </row>
    <row r="333" spans="1:10" x14ac:dyDescent="0.2">
      <c r="A333" s="96">
        <f t="shared" si="5"/>
        <v>332</v>
      </c>
      <c r="B333" s="97" t="s">
        <v>2938</v>
      </c>
      <c r="C333" s="97" t="s">
        <v>2850</v>
      </c>
      <c r="D333" s="97" t="s">
        <v>2450</v>
      </c>
      <c r="E333" s="97" t="s">
        <v>2451</v>
      </c>
      <c r="F333" s="97" t="s">
        <v>2939</v>
      </c>
      <c r="G333" s="98" t="s">
        <v>2453</v>
      </c>
      <c r="H333" s="98" t="s">
        <v>2849</v>
      </c>
      <c r="I333" s="99">
        <v>99154000</v>
      </c>
      <c r="J333" s="97" t="s">
        <v>2455</v>
      </c>
    </row>
    <row r="334" spans="1:10" x14ac:dyDescent="0.2">
      <c r="A334" s="96">
        <f t="shared" si="5"/>
        <v>333</v>
      </c>
      <c r="B334" s="97" t="s">
        <v>2850</v>
      </c>
      <c r="C334" s="97" t="s">
        <v>2850</v>
      </c>
      <c r="D334" s="97" t="s">
        <v>2849</v>
      </c>
      <c r="E334" s="97" t="s">
        <v>2451</v>
      </c>
      <c r="F334" s="97" t="s">
        <v>2940</v>
      </c>
      <c r="G334" s="98" t="s">
        <v>2453</v>
      </c>
      <c r="H334" s="98" t="s">
        <v>2849</v>
      </c>
      <c r="I334" s="99">
        <v>15000000</v>
      </c>
      <c r="J334" s="97" t="s">
        <v>2460</v>
      </c>
    </row>
    <row r="335" spans="1:10" x14ac:dyDescent="0.2">
      <c r="A335" s="96">
        <f t="shared" si="5"/>
        <v>334</v>
      </c>
      <c r="B335" s="97" t="s">
        <v>2852</v>
      </c>
      <c r="C335" s="97" t="s">
        <v>2853</v>
      </c>
      <c r="D335" s="97" t="s">
        <v>2849</v>
      </c>
      <c r="E335" s="97" t="s">
        <v>2451</v>
      </c>
      <c r="F335" s="97" t="s">
        <v>2941</v>
      </c>
      <c r="G335" s="98" t="s">
        <v>2453</v>
      </c>
      <c r="H335" s="98" t="s">
        <v>2849</v>
      </c>
      <c r="I335" s="99">
        <v>767744000</v>
      </c>
      <c r="J335" s="97" t="s">
        <v>2455</v>
      </c>
    </row>
    <row r="336" spans="1:10" x14ac:dyDescent="0.2">
      <c r="A336" s="96">
        <f t="shared" si="5"/>
        <v>335</v>
      </c>
      <c r="B336" s="97" t="s">
        <v>2871</v>
      </c>
      <c r="C336" s="97" t="s">
        <v>2871</v>
      </c>
      <c r="D336" s="97" t="s">
        <v>2849</v>
      </c>
      <c r="E336" s="97" t="s">
        <v>2451</v>
      </c>
      <c r="F336" s="97" t="s">
        <v>2942</v>
      </c>
      <c r="G336" s="98" t="s">
        <v>2453</v>
      </c>
      <c r="H336" s="98" t="s">
        <v>2849</v>
      </c>
      <c r="I336" s="99">
        <v>21166000</v>
      </c>
      <c r="J336" s="97" t="s">
        <v>2460</v>
      </c>
    </row>
    <row r="337" spans="1:10" x14ac:dyDescent="0.2">
      <c r="A337" s="96">
        <f t="shared" si="5"/>
        <v>336</v>
      </c>
      <c r="B337" s="97" t="s">
        <v>2850</v>
      </c>
      <c r="C337" s="97" t="s">
        <v>2850</v>
      </c>
      <c r="D337" s="97" t="s">
        <v>2849</v>
      </c>
      <c r="E337" s="97" t="s">
        <v>2451</v>
      </c>
      <c r="F337" s="97" t="s">
        <v>2943</v>
      </c>
      <c r="G337" s="98" t="s">
        <v>2453</v>
      </c>
      <c r="H337" s="98" t="s">
        <v>2849</v>
      </c>
      <c r="I337" s="99">
        <v>165605000</v>
      </c>
      <c r="J337" s="97" t="s">
        <v>2455</v>
      </c>
    </row>
    <row r="338" spans="1:10" x14ac:dyDescent="0.3">
      <c r="A338" s="96">
        <f t="shared" si="5"/>
        <v>337</v>
      </c>
      <c r="B338" s="97" t="s">
        <v>2944</v>
      </c>
      <c r="C338" s="97" t="s">
        <v>2910</v>
      </c>
      <c r="D338" s="97" t="s">
        <v>2945</v>
      </c>
      <c r="E338" s="97" t="s">
        <v>2451</v>
      </c>
      <c r="F338" s="97" t="s">
        <v>2946</v>
      </c>
      <c r="G338" s="98" t="s">
        <v>2453</v>
      </c>
      <c r="H338" s="98" t="s">
        <v>2849</v>
      </c>
      <c r="I338" s="97" t="s">
        <v>2670</v>
      </c>
      <c r="J338" s="97" t="s">
        <v>2670</v>
      </c>
    </row>
    <row r="339" spans="1:10" x14ac:dyDescent="0.2">
      <c r="A339" s="96">
        <f t="shared" si="5"/>
        <v>338</v>
      </c>
      <c r="B339" s="97" t="s">
        <v>2921</v>
      </c>
      <c r="C339" s="97" t="s">
        <v>2853</v>
      </c>
      <c r="D339" s="97" t="s">
        <v>2849</v>
      </c>
      <c r="E339" s="97" t="s">
        <v>2451</v>
      </c>
      <c r="F339" s="97" t="s">
        <v>2947</v>
      </c>
      <c r="G339" s="98" t="s">
        <v>2453</v>
      </c>
      <c r="H339" s="98" t="s">
        <v>2849</v>
      </c>
      <c r="I339" s="99">
        <v>248770365</v>
      </c>
      <c r="J339" s="97" t="s">
        <v>2455</v>
      </c>
    </row>
    <row r="340" spans="1:10" x14ac:dyDescent="0.2">
      <c r="A340" s="96">
        <f t="shared" si="5"/>
        <v>339</v>
      </c>
      <c r="B340" s="97" t="s">
        <v>2863</v>
      </c>
      <c r="C340" s="97" t="s">
        <v>2863</v>
      </c>
      <c r="D340" s="97" t="s">
        <v>2849</v>
      </c>
      <c r="E340" s="97" t="s">
        <v>2451</v>
      </c>
      <c r="F340" s="97" t="s">
        <v>2948</v>
      </c>
      <c r="G340" s="98" t="s">
        <v>2453</v>
      </c>
      <c r="H340" s="98" t="s">
        <v>2849</v>
      </c>
      <c r="I340" s="99">
        <v>136311000</v>
      </c>
      <c r="J340" s="97" t="s">
        <v>2455</v>
      </c>
    </row>
    <row r="341" spans="1:10" x14ac:dyDescent="0.2">
      <c r="A341" s="96">
        <f t="shared" si="5"/>
        <v>340</v>
      </c>
      <c r="B341" s="97" t="s">
        <v>2857</v>
      </c>
      <c r="C341" s="97" t="s">
        <v>2853</v>
      </c>
      <c r="D341" s="97" t="s">
        <v>2857</v>
      </c>
      <c r="E341" s="97" t="s">
        <v>2451</v>
      </c>
      <c r="F341" s="97" t="s">
        <v>2949</v>
      </c>
      <c r="G341" s="98" t="s">
        <v>2453</v>
      </c>
      <c r="H341" s="98" t="s">
        <v>2849</v>
      </c>
      <c r="I341" s="99">
        <v>1915540000</v>
      </c>
      <c r="J341" s="97" t="s">
        <v>2486</v>
      </c>
    </row>
    <row r="342" spans="1:10" x14ac:dyDescent="0.2">
      <c r="A342" s="96">
        <f t="shared" si="5"/>
        <v>341</v>
      </c>
      <c r="B342" s="97" t="s">
        <v>2855</v>
      </c>
      <c r="C342" s="97" t="s">
        <v>2856</v>
      </c>
      <c r="D342" s="97" t="s">
        <v>2857</v>
      </c>
      <c r="E342" s="97" t="s">
        <v>2451</v>
      </c>
      <c r="F342" s="97" t="s">
        <v>2950</v>
      </c>
      <c r="G342" s="98" t="s">
        <v>2453</v>
      </c>
      <c r="H342" s="98" t="s">
        <v>2849</v>
      </c>
      <c r="I342" s="99">
        <v>195311000</v>
      </c>
      <c r="J342" s="97" t="s">
        <v>2455</v>
      </c>
    </row>
    <row r="343" spans="1:10" x14ac:dyDescent="0.2">
      <c r="A343" s="96">
        <f t="shared" si="5"/>
        <v>342</v>
      </c>
      <c r="B343" s="97" t="s">
        <v>2921</v>
      </c>
      <c r="C343" s="97" t="s">
        <v>2853</v>
      </c>
      <c r="D343" s="97" t="s">
        <v>2849</v>
      </c>
      <c r="E343" s="97" t="s">
        <v>2451</v>
      </c>
      <c r="F343" s="97" t="s">
        <v>2951</v>
      </c>
      <c r="G343" s="98" t="s">
        <v>2453</v>
      </c>
      <c r="H343" s="98" t="s">
        <v>2849</v>
      </c>
      <c r="I343" s="99">
        <v>115756800</v>
      </c>
      <c r="J343" s="97" t="s">
        <v>2455</v>
      </c>
    </row>
    <row r="344" spans="1:10" x14ac:dyDescent="0.2">
      <c r="A344" s="96">
        <f t="shared" si="5"/>
        <v>343</v>
      </c>
      <c r="B344" s="97" t="s">
        <v>2850</v>
      </c>
      <c r="C344" s="97" t="s">
        <v>2850</v>
      </c>
      <c r="D344" s="97" t="s">
        <v>2849</v>
      </c>
      <c r="E344" s="97" t="s">
        <v>2678</v>
      </c>
      <c r="F344" s="97" t="s">
        <v>2952</v>
      </c>
      <c r="G344" s="98" t="s">
        <v>2453</v>
      </c>
      <c r="H344" s="98" t="s">
        <v>2849</v>
      </c>
      <c r="I344" s="99">
        <v>35000000</v>
      </c>
      <c r="J344" s="97" t="s">
        <v>2460</v>
      </c>
    </row>
    <row r="345" spans="1:10" x14ac:dyDescent="0.3">
      <c r="A345" s="96">
        <f t="shared" si="5"/>
        <v>344</v>
      </c>
      <c r="B345" s="97" t="s">
        <v>2862</v>
      </c>
      <c r="C345" s="97" t="s">
        <v>2863</v>
      </c>
      <c r="D345" s="97" t="s">
        <v>2450</v>
      </c>
      <c r="E345" s="97" t="s">
        <v>2678</v>
      </c>
      <c r="F345" s="97" t="s">
        <v>2953</v>
      </c>
      <c r="G345" s="98" t="s">
        <v>2453</v>
      </c>
      <c r="H345" s="98" t="s">
        <v>2849</v>
      </c>
      <c r="I345" s="97" t="s">
        <v>2670</v>
      </c>
      <c r="J345" s="97" t="s">
        <v>2670</v>
      </c>
    </row>
    <row r="346" spans="1:10" x14ac:dyDescent="0.2">
      <c r="A346" s="96">
        <f t="shared" si="5"/>
        <v>345</v>
      </c>
      <c r="B346" s="97" t="s">
        <v>2849</v>
      </c>
      <c r="C346" s="97" t="s">
        <v>2847</v>
      </c>
      <c r="D346" s="97" t="s">
        <v>2849</v>
      </c>
      <c r="E346" s="97" t="s">
        <v>2678</v>
      </c>
      <c r="F346" s="97" t="s">
        <v>2954</v>
      </c>
      <c r="G346" s="98" t="s">
        <v>2453</v>
      </c>
      <c r="H346" s="98" t="s">
        <v>2849</v>
      </c>
      <c r="I346" s="99">
        <v>145241000</v>
      </c>
      <c r="J346" s="97" t="s">
        <v>2455</v>
      </c>
    </row>
    <row r="347" spans="1:10" x14ac:dyDescent="0.2">
      <c r="A347" s="96">
        <f t="shared" si="5"/>
        <v>346</v>
      </c>
      <c r="B347" s="97" t="s">
        <v>2955</v>
      </c>
      <c r="C347" s="97" t="s">
        <v>2859</v>
      </c>
      <c r="D347" s="97" t="s">
        <v>2849</v>
      </c>
      <c r="E347" s="97" t="s">
        <v>2678</v>
      </c>
      <c r="F347" s="97" t="s">
        <v>2956</v>
      </c>
      <c r="G347" s="98" t="s">
        <v>2453</v>
      </c>
      <c r="H347" s="98" t="s">
        <v>2849</v>
      </c>
      <c r="I347" s="99">
        <v>40000000</v>
      </c>
      <c r="J347" s="97" t="s">
        <v>2460</v>
      </c>
    </row>
    <row r="348" spans="1:10" x14ac:dyDescent="0.2">
      <c r="A348" s="96">
        <f t="shared" si="5"/>
        <v>347</v>
      </c>
      <c r="B348" s="97" t="s">
        <v>2957</v>
      </c>
      <c r="C348" s="97" t="s">
        <v>2850</v>
      </c>
      <c r="D348" s="97" t="s">
        <v>2484</v>
      </c>
      <c r="E348" s="97" t="s">
        <v>2678</v>
      </c>
      <c r="F348" s="97" t="s">
        <v>2958</v>
      </c>
      <c r="G348" s="98" t="s">
        <v>2453</v>
      </c>
      <c r="H348" s="98" t="s">
        <v>2959</v>
      </c>
      <c r="I348" s="99">
        <v>2646030275</v>
      </c>
      <c r="J348" s="97" t="s">
        <v>2486</v>
      </c>
    </row>
    <row r="349" spans="1:10" x14ac:dyDescent="0.2">
      <c r="A349" s="96">
        <f t="shared" si="5"/>
        <v>348</v>
      </c>
      <c r="B349" s="97" t="s">
        <v>2849</v>
      </c>
      <c r="C349" s="97" t="s">
        <v>2847</v>
      </c>
      <c r="D349" s="97" t="s">
        <v>2849</v>
      </c>
      <c r="E349" s="97" t="s">
        <v>2678</v>
      </c>
      <c r="F349" s="97" t="s">
        <v>2960</v>
      </c>
      <c r="G349" s="98" t="s">
        <v>2453</v>
      </c>
      <c r="H349" s="98" t="s">
        <v>2849</v>
      </c>
      <c r="I349" s="99">
        <v>408392000</v>
      </c>
      <c r="J349" s="97" t="s">
        <v>2455</v>
      </c>
    </row>
    <row r="350" spans="1:10" x14ac:dyDescent="0.2">
      <c r="A350" s="96">
        <f t="shared" si="5"/>
        <v>349</v>
      </c>
      <c r="B350" s="97" t="s">
        <v>2961</v>
      </c>
      <c r="C350" s="97" t="s">
        <v>2961</v>
      </c>
      <c r="D350" s="97" t="s">
        <v>2849</v>
      </c>
      <c r="E350" s="97" t="s">
        <v>2678</v>
      </c>
      <c r="F350" s="97" t="s">
        <v>2962</v>
      </c>
      <c r="G350" s="98" t="s">
        <v>2453</v>
      </c>
      <c r="H350" s="98" t="s">
        <v>2849</v>
      </c>
      <c r="I350" s="99">
        <v>120867000</v>
      </c>
      <c r="J350" s="97" t="s">
        <v>2455</v>
      </c>
    </row>
    <row r="351" spans="1:10" x14ac:dyDescent="0.2">
      <c r="A351" s="96">
        <f t="shared" si="5"/>
        <v>350</v>
      </c>
      <c r="B351" s="97" t="s">
        <v>2846</v>
      </c>
      <c r="C351" s="97" t="s">
        <v>2847</v>
      </c>
      <c r="D351" s="97" t="s">
        <v>2450</v>
      </c>
      <c r="E351" s="97" t="s">
        <v>2678</v>
      </c>
      <c r="F351" s="97" t="s">
        <v>2925</v>
      </c>
      <c r="G351" s="98" t="s">
        <v>2453</v>
      </c>
      <c r="H351" s="98" t="s">
        <v>2849</v>
      </c>
      <c r="I351" s="99">
        <v>168695000</v>
      </c>
      <c r="J351" s="97" t="s">
        <v>2455</v>
      </c>
    </row>
    <row r="352" spans="1:10" x14ac:dyDescent="0.3">
      <c r="A352" s="96">
        <f t="shared" si="5"/>
        <v>351</v>
      </c>
      <c r="B352" s="97" t="s">
        <v>2963</v>
      </c>
      <c r="C352" s="97" t="s">
        <v>2964</v>
      </c>
      <c r="D352" s="97" t="s">
        <v>2450</v>
      </c>
      <c r="E352" s="97" t="s">
        <v>2678</v>
      </c>
      <c r="F352" s="97" t="s">
        <v>2965</v>
      </c>
      <c r="G352" s="98" t="s">
        <v>2453</v>
      </c>
      <c r="H352" s="98" t="s">
        <v>2849</v>
      </c>
      <c r="I352" s="97" t="s">
        <v>2670</v>
      </c>
      <c r="J352" s="97" t="s">
        <v>2670</v>
      </c>
    </row>
    <row r="353" spans="1:10" x14ac:dyDescent="0.2">
      <c r="A353" s="96">
        <f t="shared" si="5"/>
        <v>352</v>
      </c>
      <c r="B353" s="97" t="s">
        <v>2966</v>
      </c>
      <c r="C353" s="97" t="s">
        <v>2856</v>
      </c>
      <c r="D353" s="97" t="s">
        <v>2967</v>
      </c>
      <c r="E353" s="97" t="s">
        <v>2678</v>
      </c>
      <c r="F353" s="97" t="s">
        <v>2968</v>
      </c>
      <c r="G353" s="98" t="s">
        <v>2453</v>
      </c>
      <c r="H353" s="98" t="s">
        <v>2849</v>
      </c>
      <c r="I353" s="99">
        <v>42482000</v>
      </c>
      <c r="J353" s="97" t="s">
        <v>2460</v>
      </c>
    </row>
    <row r="354" spans="1:10" x14ac:dyDescent="0.2">
      <c r="A354" s="96">
        <f t="shared" si="5"/>
        <v>353</v>
      </c>
      <c r="B354" s="97" t="s">
        <v>2871</v>
      </c>
      <c r="C354" s="97" t="s">
        <v>2871</v>
      </c>
      <c r="D354" s="97" t="s">
        <v>2849</v>
      </c>
      <c r="E354" s="97" t="s">
        <v>2678</v>
      </c>
      <c r="F354" s="97" t="s">
        <v>2969</v>
      </c>
      <c r="G354" s="98" t="s">
        <v>2453</v>
      </c>
      <c r="H354" s="98" t="s">
        <v>2849</v>
      </c>
      <c r="I354" s="99">
        <v>322383000</v>
      </c>
      <c r="J354" s="97" t="s">
        <v>2455</v>
      </c>
    </row>
    <row r="355" spans="1:10" x14ac:dyDescent="0.2">
      <c r="A355" s="96">
        <f t="shared" si="5"/>
        <v>354</v>
      </c>
      <c r="B355" s="97" t="s">
        <v>2862</v>
      </c>
      <c r="C355" s="97" t="s">
        <v>2863</v>
      </c>
      <c r="D355" s="97" t="s">
        <v>2450</v>
      </c>
      <c r="E355" s="97" t="s">
        <v>2678</v>
      </c>
      <c r="F355" s="97" t="s">
        <v>2970</v>
      </c>
      <c r="G355" s="98" t="s">
        <v>2453</v>
      </c>
      <c r="H355" s="98" t="s">
        <v>2849</v>
      </c>
      <c r="I355" s="99">
        <v>20191000</v>
      </c>
      <c r="J355" s="97" t="s">
        <v>2460</v>
      </c>
    </row>
    <row r="356" spans="1:10" x14ac:dyDescent="0.2">
      <c r="A356" s="96">
        <f t="shared" si="5"/>
        <v>355</v>
      </c>
      <c r="B356" s="97" t="s">
        <v>2862</v>
      </c>
      <c r="C356" s="97" t="s">
        <v>2863</v>
      </c>
      <c r="D356" s="97" t="s">
        <v>2450</v>
      </c>
      <c r="E356" s="97" t="s">
        <v>2678</v>
      </c>
      <c r="F356" s="97" t="s">
        <v>2971</v>
      </c>
      <c r="G356" s="98" t="s">
        <v>2453</v>
      </c>
      <c r="H356" s="98" t="s">
        <v>2849</v>
      </c>
      <c r="I356" s="99">
        <v>19513600</v>
      </c>
      <c r="J356" s="97" t="s">
        <v>2460</v>
      </c>
    </row>
    <row r="357" spans="1:10" x14ac:dyDescent="0.2">
      <c r="A357" s="96">
        <f t="shared" si="5"/>
        <v>356</v>
      </c>
      <c r="B357" s="97" t="s">
        <v>2972</v>
      </c>
      <c r="C357" s="97" t="s">
        <v>2973</v>
      </c>
      <c r="D357" s="97" t="s">
        <v>2450</v>
      </c>
      <c r="E357" s="97" t="s">
        <v>2678</v>
      </c>
      <c r="F357" s="97" t="s">
        <v>2974</v>
      </c>
      <c r="G357" s="98" t="s">
        <v>2453</v>
      </c>
      <c r="H357" s="98" t="s">
        <v>2849</v>
      </c>
      <c r="I357" s="99">
        <v>49347000</v>
      </c>
      <c r="J357" s="97" t="s">
        <v>2455</v>
      </c>
    </row>
    <row r="358" spans="1:10" x14ac:dyDescent="0.2">
      <c r="A358" s="96">
        <f t="shared" si="5"/>
        <v>357</v>
      </c>
      <c r="B358" s="97" t="s">
        <v>2975</v>
      </c>
      <c r="C358" s="97" t="s">
        <v>2850</v>
      </c>
      <c r="D358" s="97" t="s">
        <v>2857</v>
      </c>
      <c r="E358" s="97" t="s">
        <v>2678</v>
      </c>
      <c r="F358" s="97" t="s">
        <v>2976</v>
      </c>
      <c r="G358" s="98" t="s">
        <v>2453</v>
      </c>
      <c r="H358" s="98" t="s">
        <v>2849</v>
      </c>
      <c r="I358" s="99">
        <v>61300000</v>
      </c>
      <c r="J358" s="97" t="s">
        <v>2460</v>
      </c>
    </row>
    <row r="359" spans="1:10" x14ac:dyDescent="0.2">
      <c r="A359" s="96">
        <f t="shared" si="5"/>
        <v>358</v>
      </c>
      <c r="B359" s="97" t="s">
        <v>2879</v>
      </c>
      <c r="C359" s="97" t="s">
        <v>2879</v>
      </c>
      <c r="D359" s="97" t="s">
        <v>2849</v>
      </c>
      <c r="E359" s="97" t="s">
        <v>2678</v>
      </c>
      <c r="F359" s="97" t="s">
        <v>2977</v>
      </c>
      <c r="G359" s="98" t="s">
        <v>2453</v>
      </c>
      <c r="H359" s="98" t="s">
        <v>2849</v>
      </c>
      <c r="I359" s="99">
        <v>50783000</v>
      </c>
      <c r="J359" s="97" t="s">
        <v>2460</v>
      </c>
    </row>
    <row r="360" spans="1:10" x14ac:dyDescent="0.2">
      <c r="A360" s="96">
        <f t="shared" si="5"/>
        <v>359</v>
      </c>
      <c r="B360" s="97" t="s">
        <v>2859</v>
      </c>
      <c r="C360" s="97" t="s">
        <v>2859</v>
      </c>
      <c r="D360" s="97" t="s">
        <v>2849</v>
      </c>
      <c r="E360" s="97" t="s">
        <v>2678</v>
      </c>
      <c r="F360" s="97" t="s">
        <v>2978</v>
      </c>
      <c r="G360" s="98" t="s">
        <v>2453</v>
      </c>
      <c r="H360" s="98" t="s">
        <v>2849</v>
      </c>
      <c r="I360" s="99">
        <v>222452000</v>
      </c>
      <c r="J360" s="97" t="s">
        <v>2460</v>
      </c>
    </row>
    <row r="361" spans="1:10" ht="24" x14ac:dyDescent="0.2">
      <c r="A361" s="96">
        <f t="shared" si="5"/>
        <v>360</v>
      </c>
      <c r="B361" s="97" t="s">
        <v>2979</v>
      </c>
      <c r="C361" s="97" t="s">
        <v>2868</v>
      </c>
      <c r="D361" s="106" t="s">
        <v>2980</v>
      </c>
      <c r="E361" s="97" t="s">
        <v>2678</v>
      </c>
      <c r="F361" s="97" t="s">
        <v>2981</v>
      </c>
      <c r="G361" s="98" t="s">
        <v>2453</v>
      </c>
      <c r="H361" s="98" t="s">
        <v>2849</v>
      </c>
      <c r="I361" s="99">
        <v>98609361</v>
      </c>
      <c r="J361" s="97" t="s">
        <v>2455</v>
      </c>
    </row>
    <row r="362" spans="1:10" x14ac:dyDescent="0.2">
      <c r="A362" s="96">
        <f t="shared" si="5"/>
        <v>361</v>
      </c>
      <c r="B362" s="97" t="s">
        <v>2859</v>
      </c>
      <c r="C362" s="97" t="s">
        <v>2859</v>
      </c>
      <c r="D362" s="97" t="s">
        <v>2849</v>
      </c>
      <c r="E362" s="97" t="s">
        <v>2678</v>
      </c>
      <c r="F362" s="97" t="s">
        <v>2982</v>
      </c>
      <c r="G362" s="98" t="s">
        <v>2453</v>
      </c>
      <c r="H362" s="98" t="s">
        <v>2849</v>
      </c>
      <c r="I362" s="99">
        <v>158009000</v>
      </c>
      <c r="J362" s="97" t="s">
        <v>2455</v>
      </c>
    </row>
    <row r="363" spans="1:10" x14ac:dyDescent="0.2">
      <c r="A363" s="96">
        <f t="shared" si="5"/>
        <v>362</v>
      </c>
      <c r="B363" s="97" t="s">
        <v>2983</v>
      </c>
      <c r="C363" s="97" t="s">
        <v>2868</v>
      </c>
      <c r="D363" s="97" t="s">
        <v>2849</v>
      </c>
      <c r="E363" s="97" t="s">
        <v>2678</v>
      </c>
      <c r="F363" s="97" t="s">
        <v>2984</v>
      </c>
      <c r="G363" s="98" t="s">
        <v>2453</v>
      </c>
      <c r="H363" s="98" t="s">
        <v>2849</v>
      </c>
      <c r="I363" s="99">
        <v>85000000</v>
      </c>
      <c r="J363" s="97" t="s">
        <v>2455</v>
      </c>
    </row>
    <row r="364" spans="1:10" x14ac:dyDescent="0.2">
      <c r="A364" s="96">
        <f t="shared" si="5"/>
        <v>363</v>
      </c>
      <c r="B364" s="97" t="s">
        <v>2983</v>
      </c>
      <c r="C364" s="97" t="s">
        <v>2868</v>
      </c>
      <c r="D364" s="97" t="s">
        <v>2849</v>
      </c>
      <c r="E364" s="97" t="s">
        <v>2678</v>
      </c>
      <c r="F364" s="97" t="s">
        <v>2985</v>
      </c>
      <c r="G364" s="98" t="s">
        <v>2453</v>
      </c>
      <c r="H364" s="98" t="s">
        <v>2849</v>
      </c>
      <c r="I364" s="99">
        <v>155000000</v>
      </c>
      <c r="J364" s="97" t="s">
        <v>2455</v>
      </c>
    </row>
    <row r="365" spans="1:10" x14ac:dyDescent="0.2">
      <c r="A365" s="96">
        <f t="shared" si="5"/>
        <v>364</v>
      </c>
      <c r="B365" s="97" t="s">
        <v>2983</v>
      </c>
      <c r="C365" s="97" t="s">
        <v>2868</v>
      </c>
      <c r="D365" s="97" t="s">
        <v>2849</v>
      </c>
      <c r="E365" s="97" t="s">
        <v>2678</v>
      </c>
      <c r="F365" s="97" t="s">
        <v>2986</v>
      </c>
      <c r="G365" s="98" t="s">
        <v>2453</v>
      </c>
      <c r="H365" s="98" t="s">
        <v>2849</v>
      </c>
      <c r="I365" s="99">
        <v>40000000</v>
      </c>
      <c r="J365" s="97" t="s">
        <v>2455</v>
      </c>
    </row>
    <row r="366" spans="1:10" x14ac:dyDescent="0.2">
      <c r="A366" s="96">
        <f t="shared" si="5"/>
        <v>365</v>
      </c>
      <c r="B366" s="97" t="s">
        <v>2987</v>
      </c>
      <c r="C366" s="97" t="s">
        <v>2863</v>
      </c>
      <c r="D366" s="97" t="s">
        <v>2849</v>
      </c>
      <c r="E366" s="97" t="s">
        <v>2678</v>
      </c>
      <c r="F366" s="97" t="s">
        <v>2988</v>
      </c>
      <c r="G366" s="98" t="s">
        <v>2453</v>
      </c>
      <c r="H366" s="98" t="s">
        <v>2849</v>
      </c>
      <c r="I366" s="99">
        <v>101000000</v>
      </c>
      <c r="J366" s="97" t="s">
        <v>2455</v>
      </c>
    </row>
    <row r="367" spans="1:10" x14ac:dyDescent="0.2">
      <c r="A367" s="96">
        <f t="shared" si="5"/>
        <v>366</v>
      </c>
      <c r="B367" s="97" t="s">
        <v>2987</v>
      </c>
      <c r="C367" s="97" t="s">
        <v>2863</v>
      </c>
      <c r="D367" s="97" t="s">
        <v>2849</v>
      </c>
      <c r="E367" s="97" t="s">
        <v>2678</v>
      </c>
      <c r="F367" s="97" t="s">
        <v>2989</v>
      </c>
      <c r="G367" s="98" t="s">
        <v>2453</v>
      </c>
      <c r="H367" s="98" t="s">
        <v>2849</v>
      </c>
      <c r="I367" s="99">
        <v>478800000</v>
      </c>
      <c r="J367" s="97" t="s">
        <v>2460</v>
      </c>
    </row>
    <row r="368" spans="1:10" x14ac:dyDescent="0.2">
      <c r="A368" s="96">
        <f t="shared" si="5"/>
        <v>367</v>
      </c>
      <c r="B368" s="97" t="s">
        <v>2990</v>
      </c>
      <c r="C368" s="97" t="s">
        <v>2853</v>
      </c>
      <c r="D368" s="97" t="s">
        <v>2849</v>
      </c>
      <c r="E368" s="97" t="s">
        <v>2678</v>
      </c>
      <c r="F368" s="97" t="s">
        <v>2991</v>
      </c>
      <c r="G368" s="98" t="s">
        <v>2453</v>
      </c>
      <c r="H368" s="98" t="s">
        <v>2849</v>
      </c>
      <c r="I368" s="99">
        <v>100000000</v>
      </c>
      <c r="J368" s="97" t="s">
        <v>2455</v>
      </c>
    </row>
    <row r="369" spans="1:10" x14ac:dyDescent="0.2">
      <c r="A369" s="96">
        <f t="shared" si="5"/>
        <v>368</v>
      </c>
      <c r="B369" s="97" t="s">
        <v>2990</v>
      </c>
      <c r="C369" s="97" t="s">
        <v>2853</v>
      </c>
      <c r="D369" s="97" t="s">
        <v>2849</v>
      </c>
      <c r="E369" s="97" t="s">
        <v>2678</v>
      </c>
      <c r="F369" s="97" t="s">
        <v>2992</v>
      </c>
      <c r="G369" s="98" t="s">
        <v>2453</v>
      </c>
      <c r="H369" s="98" t="s">
        <v>2849</v>
      </c>
      <c r="I369" s="99">
        <v>255000000</v>
      </c>
      <c r="J369" s="97" t="s">
        <v>2455</v>
      </c>
    </row>
    <row r="370" spans="1:10" x14ac:dyDescent="0.2">
      <c r="A370" s="96">
        <f t="shared" si="5"/>
        <v>369</v>
      </c>
      <c r="B370" s="97" t="s">
        <v>2990</v>
      </c>
      <c r="C370" s="97" t="s">
        <v>2853</v>
      </c>
      <c r="D370" s="97" t="s">
        <v>2849</v>
      </c>
      <c r="E370" s="97" t="s">
        <v>2678</v>
      </c>
      <c r="F370" s="97" t="s">
        <v>2993</v>
      </c>
      <c r="G370" s="98" t="s">
        <v>2453</v>
      </c>
      <c r="H370" s="98" t="s">
        <v>2849</v>
      </c>
      <c r="I370" s="99">
        <v>100000000</v>
      </c>
      <c r="J370" s="97" t="s">
        <v>2455</v>
      </c>
    </row>
    <row r="371" spans="1:10" x14ac:dyDescent="0.2">
      <c r="A371" s="96">
        <f t="shared" si="5"/>
        <v>370</v>
      </c>
      <c r="B371" s="97" t="s">
        <v>2990</v>
      </c>
      <c r="C371" s="97" t="s">
        <v>2853</v>
      </c>
      <c r="D371" s="97" t="s">
        <v>2849</v>
      </c>
      <c r="E371" s="97" t="s">
        <v>2678</v>
      </c>
      <c r="F371" s="97" t="s">
        <v>2994</v>
      </c>
      <c r="G371" s="98" t="s">
        <v>2453</v>
      </c>
      <c r="H371" s="98" t="s">
        <v>2849</v>
      </c>
      <c r="I371" s="99">
        <v>50000000</v>
      </c>
      <c r="J371" s="97" t="s">
        <v>2455</v>
      </c>
    </row>
    <row r="372" spans="1:10" x14ac:dyDescent="0.2">
      <c r="A372" s="96">
        <f t="shared" si="5"/>
        <v>371</v>
      </c>
      <c r="B372" s="97" t="s">
        <v>2934</v>
      </c>
      <c r="C372" s="97" t="s">
        <v>2934</v>
      </c>
      <c r="D372" s="97" t="s">
        <v>2849</v>
      </c>
      <c r="E372" s="97" t="s">
        <v>2678</v>
      </c>
      <c r="F372" s="97" t="s">
        <v>2995</v>
      </c>
      <c r="G372" s="98" t="s">
        <v>2453</v>
      </c>
      <c r="H372" s="98" t="s">
        <v>2849</v>
      </c>
      <c r="I372" s="99">
        <v>12000000</v>
      </c>
      <c r="J372" s="97" t="s">
        <v>2460</v>
      </c>
    </row>
    <row r="373" spans="1:10" x14ac:dyDescent="0.2">
      <c r="A373" s="96">
        <f t="shared" si="5"/>
        <v>372</v>
      </c>
      <c r="B373" s="97" t="s">
        <v>2934</v>
      </c>
      <c r="C373" s="97" t="s">
        <v>2934</v>
      </c>
      <c r="D373" s="97" t="s">
        <v>2849</v>
      </c>
      <c r="E373" s="97" t="s">
        <v>2678</v>
      </c>
      <c r="F373" s="97" t="s">
        <v>2996</v>
      </c>
      <c r="G373" s="98" t="s">
        <v>2453</v>
      </c>
      <c r="H373" s="98" t="s">
        <v>2849</v>
      </c>
      <c r="I373" s="99">
        <v>45000000</v>
      </c>
      <c r="J373" s="97" t="s">
        <v>2460</v>
      </c>
    </row>
    <row r="374" spans="1:10" x14ac:dyDescent="0.2">
      <c r="A374" s="96">
        <f t="shared" si="5"/>
        <v>373</v>
      </c>
      <c r="B374" s="97" t="s">
        <v>2997</v>
      </c>
      <c r="C374" s="97" t="s">
        <v>2868</v>
      </c>
      <c r="D374" s="97" t="s">
        <v>2849</v>
      </c>
      <c r="E374" s="97" t="s">
        <v>2678</v>
      </c>
      <c r="F374" s="97" t="s">
        <v>2998</v>
      </c>
      <c r="G374" s="98" t="s">
        <v>2453</v>
      </c>
      <c r="H374" s="98" t="s">
        <v>2849</v>
      </c>
      <c r="I374" s="99">
        <v>10000000</v>
      </c>
      <c r="J374" s="97" t="s">
        <v>2460</v>
      </c>
    </row>
    <row r="375" spans="1:10" x14ac:dyDescent="0.2">
      <c r="A375" s="96">
        <f t="shared" si="5"/>
        <v>374</v>
      </c>
      <c r="B375" s="97" t="s">
        <v>2849</v>
      </c>
      <c r="C375" s="97" t="s">
        <v>2847</v>
      </c>
      <c r="D375" s="97" t="s">
        <v>2849</v>
      </c>
      <c r="E375" s="97" t="s">
        <v>2678</v>
      </c>
      <c r="F375" s="97" t="s">
        <v>2999</v>
      </c>
      <c r="G375" s="98" t="s">
        <v>2453</v>
      </c>
      <c r="H375" s="98" t="s">
        <v>2849</v>
      </c>
      <c r="I375" s="99">
        <v>440555000</v>
      </c>
      <c r="J375" s="97" t="s">
        <v>2455</v>
      </c>
    </row>
    <row r="376" spans="1:10" x14ac:dyDescent="0.2">
      <c r="A376" s="96">
        <f t="shared" si="5"/>
        <v>375</v>
      </c>
      <c r="B376" s="97" t="s">
        <v>3000</v>
      </c>
      <c r="C376" s="97" t="s">
        <v>2850</v>
      </c>
      <c r="D376" s="97" t="s">
        <v>2857</v>
      </c>
      <c r="E376" s="97" t="s">
        <v>2678</v>
      </c>
      <c r="F376" s="97" t="s">
        <v>3001</v>
      </c>
      <c r="G376" s="98" t="s">
        <v>2453</v>
      </c>
      <c r="H376" s="98" t="s">
        <v>2849</v>
      </c>
      <c r="I376" s="99">
        <v>8019000</v>
      </c>
      <c r="J376" s="97" t="s">
        <v>2460</v>
      </c>
    </row>
    <row r="377" spans="1:10" x14ac:dyDescent="0.2">
      <c r="A377" s="96">
        <f t="shared" si="5"/>
        <v>376</v>
      </c>
      <c r="B377" s="97" t="s">
        <v>2863</v>
      </c>
      <c r="C377" s="97" t="s">
        <v>2863</v>
      </c>
      <c r="D377" s="97" t="s">
        <v>2849</v>
      </c>
      <c r="E377" s="97" t="s">
        <v>2678</v>
      </c>
      <c r="F377" s="97" t="s">
        <v>3002</v>
      </c>
      <c r="G377" s="98" t="s">
        <v>2453</v>
      </c>
      <c r="H377" s="98" t="s">
        <v>2849</v>
      </c>
      <c r="I377" s="99">
        <v>77343000</v>
      </c>
      <c r="J377" s="97" t="s">
        <v>2460</v>
      </c>
    </row>
    <row r="378" spans="1:10" x14ac:dyDescent="0.2">
      <c r="A378" s="96">
        <f t="shared" si="5"/>
        <v>377</v>
      </c>
      <c r="B378" s="97" t="s">
        <v>3003</v>
      </c>
      <c r="C378" s="97" t="s">
        <v>2847</v>
      </c>
      <c r="D378" s="97" t="s">
        <v>3004</v>
      </c>
      <c r="E378" s="97" t="s">
        <v>2678</v>
      </c>
      <c r="F378" s="97" t="s">
        <v>3005</v>
      </c>
      <c r="G378" s="98" t="s">
        <v>2453</v>
      </c>
      <c r="H378" s="98" t="s">
        <v>2849</v>
      </c>
      <c r="I378" s="99">
        <v>49903000</v>
      </c>
      <c r="J378" s="97" t="s">
        <v>2455</v>
      </c>
    </row>
    <row r="379" spans="1:10" x14ac:dyDescent="0.2">
      <c r="A379" s="96">
        <f t="shared" si="5"/>
        <v>378</v>
      </c>
      <c r="B379" s="97" t="s">
        <v>3006</v>
      </c>
      <c r="C379" s="97" t="s">
        <v>2859</v>
      </c>
      <c r="D379" s="97" t="s">
        <v>2849</v>
      </c>
      <c r="E379" s="97" t="s">
        <v>2678</v>
      </c>
      <c r="F379" s="97" t="s">
        <v>3007</v>
      </c>
      <c r="G379" s="98" t="s">
        <v>2453</v>
      </c>
      <c r="H379" s="98" t="s">
        <v>2849</v>
      </c>
      <c r="I379" s="99">
        <v>50000000</v>
      </c>
      <c r="J379" s="100" t="s">
        <v>2455</v>
      </c>
    </row>
    <row r="380" spans="1:10" x14ac:dyDescent="0.2">
      <c r="A380" s="96">
        <f t="shared" si="5"/>
        <v>379</v>
      </c>
      <c r="B380" s="97" t="s">
        <v>2850</v>
      </c>
      <c r="C380" s="97" t="s">
        <v>2850</v>
      </c>
      <c r="D380" s="97" t="s">
        <v>2849</v>
      </c>
      <c r="E380" s="97" t="s">
        <v>2786</v>
      </c>
      <c r="F380" s="97" t="s">
        <v>3008</v>
      </c>
      <c r="G380" s="98" t="s">
        <v>2453</v>
      </c>
      <c r="H380" s="98" t="s">
        <v>2849</v>
      </c>
      <c r="I380" s="99">
        <v>50000000</v>
      </c>
      <c r="J380" s="97" t="s">
        <v>2460</v>
      </c>
    </row>
    <row r="381" spans="1:10" x14ac:dyDescent="0.2">
      <c r="A381" s="96">
        <f t="shared" si="5"/>
        <v>380</v>
      </c>
      <c r="B381" s="97" t="s">
        <v>3009</v>
      </c>
      <c r="C381" s="97" t="s">
        <v>2549</v>
      </c>
      <c r="D381" s="97" t="s">
        <v>3009</v>
      </c>
      <c r="E381" s="97" t="s">
        <v>2786</v>
      </c>
      <c r="F381" s="97" t="s">
        <v>3010</v>
      </c>
      <c r="G381" s="98" t="s">
        <v>2453</v>
      </c>
      <c r="H381" s="98" t="s">
        <v>2849</v>
      </c>
      <c r="I381" s="99">
        <v>3416507000</v>
      </c>
      <c r="J381" s="97" t="s">
        <v>2486</v>
      </c>
    </row>
    <row r="382" spans="1:10" x14ac:dyDescent="0.2">
      <c r="A382" s="96">
        <f t="shared" si="5"/>
        <v>381</v>
      </c>
      <c r="B382" s="97" t="s">
        <v>2955</v>
      </c>
      <c r="C382" s="97" t="s">
        <v>2859</v>
      </c>
      <c r="D382" s="97" t="s">
        <v>2849</v>
      </c>
      <c r="E382" s="97" t="s">
        <v>2786</v>
      </c>
      <c r="F382" s="97" t="s">
        <v>3011</v>
      </c>
      <c r="G382" s="98" t="s">
        <v>2453</v>
      </c>
      <c r="H382" s="98" t="s">
        <v>2849</v>
      </c>
      <c r="I382" s="99">
        <v>40000000</v>
      </c>
      <c r="J382" s="97" t="s">
        <v>2460</v>
      </c>
    </row>
    <row r="383" spans="1:10" x14ac:dyDescent="0.2">
      <c r="A383" s="96">
        <f t="shared" si="5"/>
        <v>382</v>
      </c>
      <c r="B383" s="97" t="s">
        <v>2849</v>
      </c>
      <c r="C383" s="97" t="s">
        <v>2847</v>
      </c>
      <c r="D383" s="97" t="s">
        <v>2849</v>
      </c>
      <c r="E383" s="97" t="s">
        <v>2786</v>
      </c>
      <c r="F383" s="97" t="s">
        <v>3012</v>
      </c>
      <c r="G383" s="98" t="s">
        <v>2453</v>
      </c>
      <c r="H383" s="98" t="s">
        <v>2849</v>
      </c>
      <c r="I383" s="99">
        <v>200000000</v>
      </c>
      <c r="J383" s="97" t="s">
        <v>2455</v>
      </c>
    </row>
    <row r="384" spans="1:10" x14ac:dyDescent="0.2">
      <c r="A384" s="96">
        <f t="shared" si="5"/>
        <v>383</v>
      </c>
      <c r="B384" s="97" t="s">
        <v>3013</v>
      </c>
      <c r="C384" s="97" t="s">
        <v>2863</v>
      </c>
      <c r="D384" s="97" t="s">
        <v>2849</v>
      </c>
      <c r="E384" s="97" t="s">
        <v>2786</v>
      </c>
      <c r="F384" s="97" t="s">
        <v>3014</v>
      </c>
      <c r="G384" s="98" t="s">
        <v>2453</v>
      </c>
      <c r="H384" s="98" t="s">
        <v>2849</v>
      </c>
      <c r="I384" s="99">
        <v>181233000</v>
      </c>
      <c r="J384" s="97" t="s">
        <v>2455</v>
      </c>
    </row>
    <row r="385" spans="1:10" x14ac:dyDescent="0.2">
      <c r="A385" s="96">
        <f t="shared" si="5"/>
        <v>384</v>
      </c>
      <c r="B385" s="97" t="s">
        <v>2879</v>
      </c>
      <c r="C385" s="97" t="s">
        <v>2879</v>
      </c>
      <c r="D385" s="97" t="s">
        <v>2849</v>
      </c>
      <c r="E385" s="97" t="s">
        <v>2786</v>
      </c>
      <c r="F385" s="97" t="s">
        <v>3015</v>
      </c>
      <c r="G385" s="98" t="s">
        <v>2453</v>
      </c>
      <c r="H385" s="98" t="s">
        <v>2849</v>
      </c>
      <c r="I385" s="99">
        <v>80000000</v>
      </c>
      <c r="J385" s="97" t="s">
        <v>2486</v>
      </c>
    </row>
    <row r="386" spans="1:10" x14ac:dyDescent="0.2">
      <c r="A386" s="96">
        <f t="shared" ref="A386:A449" si="6">ROW()-1</f>
        <v>385</v>
      </c>
      <c r="B386" s="97" t="s">
        <v>2852</v>
      </c>
      <c r="C386" s="97" t="s">
        <v>2853</v>
      </c>
      <c r="D386" s="97" t="s">
        <v>2849</v>
      </c>
      <c r="E386" s="97" t="s">
        <v>2786</v>
      </c>
      <c r="F386" s="97" t="s">
        <v>3016</v>
      </c>
      <c r="G386" s="98" t="s">
        <v>2453</v>
      </c>
      <c r="H386" s="98" t="s">
        <v>2849</v>
      </c>
      <c r="I386" s="99">
        <v>550000000</v>
      </c>
      <c r="J386" s="97" t="s">
        <v>2455</v>
      </c>
    </row>
    <row r="387" spans="1:10" x14ac:dyDescent="0.2">
      <c r="A387" s="96">
        <f t="shared" si="6"/>
        <v>386</v>
      </c>
      <c r="B387" s="97" t="s">
        <v>3017</v>
      </c>
      <c r="C387" s="97" t="s">
        <v>2868</v>
      </c>
      <c r="D387" s="97" t="s">
        <v>2849</v>
      </c>
      <c r="E387" s="97" t="s">
        <v>2786</v>
      </c>
      <c r="F387" s="97" t="s">
        <v>3018</v>
      </c>
      <c r="G387" s="98" t="s">
        <v>2453</v>
      </c>
      <c r="H387" s="98" t="s">
        <v>2849</v>
      </c>
      <c r="I387" s="99">
        <v>310000000</v>
      </c>
      <c r="J387" s="97" t="s">
        <v>2455</v>
      </c>
    </row>
    <row r="388" spans="1:10" x14ac:dyDescent="0.2">
      <c r="A388" s="96">
        <f t="shared" si="6"/>
        <v>387</v>
      </c>
      <c r="B388" s="97" t="s">
        <v>3003</v>
      </c>
      <c r="C388" s="97" t="s">
        <v>2847</v>
      </c>
      <c r="D388" s="97" t="s">
        <v>3004</v>
      </c>
      <c r="E388" s="97" t="s">
        <v>2786</v>
      </c>
      <c r="F388" s="97" t="s">
        <v>3019</v>
      </c>
      <c r="G388" s="98" t="s">
        <v>2453</v>
      </c>
      <c r="H388" s="98" t="s">
        <v>2849</v>
      </c>
      <c r="I388" s="99">
        <v>146400000</v>
      </c>
      <c r="J388" s="97" t="s">
        <v>2455</v>
      </c>
    </row>
    <row r="389" spans="1:10" x14ac:dyDescent="0.2">
      <c r="A389" s="96">
        <f t="shared" si="6"/>
        <v>388</v>
      </c>
      <c r="B389" s="97" t="s">
        <v>2987</v>
      </c>
      <c r="C389" s="97" t="s">
        <v>2863</v>
      </c>
      <c r="D389" s="97" t="s">
        <v>2849</v>
      </c>
      <c r="E389" s="97" t="s">
        <v>2786</v>
      </c>
      <c r="F389" s="97" t="s">
        <v>3020</v>
      </c>
      <c r="G389" s="98" t="s">
        <v>2453</v>
      </c>
      <c r="H389" s="98" t="s">
        <v>2849</v>
      </c>
      <c r="I389" s="99">
        <v>250000000</v>
      </c>
      <c r="J389" s="97" t="s">
        <v>2455</v>
      </c>
    </row>
    <row r="390" spans="1:10" x14ac:dyDescent="0.2">
      <c r="A390" s="96">
        <f t="shared" si="6"/>
        <v>389</v>
      </c>
      <c r="B390" s="97" t="s">
        <v>2987</v>
      </c>
      <c r="C390" s="97" t="s">
        <v>2863</v>
      </c>
      <c r="D390" s="97" t="s">
        <v>2849</v>
      </c>
      <c r="E390" s="97" t="s">
        <v>2786</v>
      </c>
      <c r="F390" s="97" t="s">
        <v>3021</v>
      </c>
      <c r="G390" s="98" t="s">
        <v>2453</v>
      </c>
      <c r="H390" s="98" t="s">
        <v>2849</v>
      </c>
      <c r="I390" s="99">
        <v>89000000</v>
      </c>
      <c r="J390" s="97" t="s">
        <v>2460</v>
      </c>
    </row>
    <row r="391" spans="1:10" x14ac:dyDescent="0.2">
      <c r="A391" s="96">
        <f t="shared" si="6"/>
        <v>390</v>
      </c>
      <c r="B391" s="97" t="s">
        <v>2987</v>
      </c>
      <c r="C391" s="97" t="s">
        <v>2863</v>
      </c>
      <c r="D391" s="97" t="s">
        <v>2849</v>
      </c>
      <c r="E391" s="97" t="s">
        <v>2786</v>
      </c>
      <c r="F391" s="97" t="s">
        <v>3022</v>
      </c>
      <c r="G391" s="98" t="s">
        <v>2453</v>
      </c>
      <c r="H391" s="98" t="s">
        <v>2849</v>
      </c>
      <c r="I391" s="99">
        <v>400000000</v>
      </c>
      <c r="J391" s="97" t="s">
        <v>2460</v>
      </c>
    </row>
    <row r="392" spans="1:10" x14ac:dyDescent="0.2">
      <c r="A392" s="96">
        <f t="shared" si="6"/>
        <v>391</v>
      </c>
      <c r="B392" s="97" t="s">
        <v>2990</v>
      </c>
      <c r="C392" s="97" t="s">
        <v>2853</v>
      </c>
      <c r="D392" s="97" t="s">
        <v>2849</v>
      </c>
      <c r="E392" s="97" t="s">
        <v>2786</v>
      </c>
      <c r="F392" s="97" t="s">
        <v>3023</v>
      </c>
      <c r="G392" s="98" t="s">
        <v>2453</v>
      </c>
      <c r="H392" s="98" t="s">
        <v>2849</v>
      </c>
      <c r="I392" s="99">
        <v>247600000</v>
      </c>
      <c r="J392" s="97" t="s">
        <v>2455</v>
      </c>
    </row>
    <row r="393" spans="1:10" x14ac:dyDescent="0.2">
      <c r="A393" s="96">
        <f t="shared" si="6"/>
        <v>392</v>
      </c>
      <c r="B393" s="97" t="s">
        <v>2990</v>
      </c>
      <c r="C393" s="97" t="s">
        <v>2853</v>
      </c>
      <c r="D393" s="97" t="s">
        <v>2849</v>
      </c>
      <c r="E393" s="97" t="s">
        <v>2786</v>
      </c>
      <c r="F393" s="97" t="s">
        <v>3024</v>
      </c>
      <c r="G393" s="98" t="s">
        <v>2453</v>
      </c>
      <c r="H393" s="98" t="s">
        <v>2849</v>
      </c>
      <c r="I393" s="99">
        <v>278700000</v>
      </c>
      <c r="J393" s="97" t="s">
        <v>2455</v>
      </c>
    </row>
    <row r="394" spans="1:10" x14ac:dyDescent="0.2">
      <c r="A394" s="96">
        <f t="shared" si="6"/>
        <v>393</v>
      </c>
      <c r="B394" s="97" t="s">
        <v>2990</v>
      </c>
      <c r="C394" s="97" t="s">
        <v>2853</v>
      </c>
      <c r="D394" s="97" t="s">
        <v>2849</v>
      </c>
      <c r="E394" s="97" t="s">
        <v>2786</v>
      </c>
      <c r="F394" s="97" t="s">
        <v>3025</v>
      </c>
      <c r="G394" s="98" t="s">
        <v>2453</v>
      </c>
      <c r="H394" s="98" t="s">
        <v>2849</v>
      </c>
      <c r="I394" s="99">
        <v>278700000</v>
      </c>
      <c r="J394" s="97" t="s">
        <v>2455</v>
      </c>
    </row>
    <row r="395" spans="1:10" x14ac:dyDescent="0.2">
      <c r="A395" s="96">
        <f t="shared" si="6"/>
        <v>394</v>
      </c>
      <c r="B395" s="97" t="s">
        <v>2990</v>
      </c>
      <c r="C395" s="97" t="s">
        <v>2853</v>
      </c>
      <c r="D395" s="97" t="s">
        <v>2849</v>
      </c>
      <c r="E395" s="97" t="s">
        <v>2786</v>
      </c>
      <c r="F395" s="97" t="s">
        <v>3026</v>
      </c>
      <c r="G395" s="98" t="s">
        <v>2453</v>
      </c>
      <c r="H395" s="98" t="s">
        <v>2849</v>
      </c>
      <c r="I395" s="99">
        <v>200000000</v>
      </c>
      <c r="J395" s="97" t="s">
        <v>2455</v>
      </c>
    </row>
    <row r="396" spans="1:10" x14ac:dyDescent="0.2">
      <c r="A396" s="96">
        <f t="shared" si="6"/>
        <v>395</v>
      </c>
      <c r="B396" s="97" t="s">
        <v>2990</v>
      </c>
      <c r="C396" s="97" t="s">
        <v>2853</v>
      </c>
      <c r="D396" s="97" t="s">
        <v>2849</v>
      </c>
      <c r="E396" s="97" t="s">
        <v>2786</v>
      </c>
      <c r="F396" s="97" t="s">
        <v>3027</v>
      </c>
      <c r="G396" s="98" t="s">
        <v>2453</v>
      </c>
      <c r="H396" s="98" t="s">
        <v>2849</v>
      </c>
      <c r="I396" s="99">
        <v>150000000</v>
      </c>
      <c r="J396" s="97" t="s">
        <v>2455</v>
      </c>
    </row>
    <row r="397" spans="1:10" x14ac:dyDescent="0.2">
      <c r="A397" s="96">
        <f t="shared" si="6"/>
        <v>396</v>
      </c>
      <c r="B397" s="97" t="s">
        <v>2990</v>
      </c>
      <c r="C397" s="97" t="s">
        <v>2853</v>
      </c>
      <c r="D397" s="97" t="s">
        <v>2849</v>
      </c>
      <c r="E397" s="97" t="s">
        <v>2786</v>
      </c>
      <c r="F397" s="97" t="s">
        <v>3028</v>
      </c>
      <c r="G397" s="98" t="s">
        <v>2453</v>
      </c>
      <c r="H397" s="98" t="s">
        <v>2849</v>
      </c>
      <c r="I397" s="99">
        <v>340000000</v>
      </c>
      <c r="J397" s="97" t="s">
        <v>2455</v>
      </c>
    </row>
    <row r="398" spans="1:10" x14ac:dyDescent="0.2">
      <c r="A398" s="96">
        <f t="shared" si="6"/>
        <v>397</v>
      </c>
      <c r="B398" s="97" t="s">
        <v>3017</v>
      </c>
      <c r="C398" s="97" t="s">
        <v>2868</v>
      </c>
      <c r="D398" s="97" t="s">
        <v>2849</v>
      </c>
      <c r="E398" s="97" t="s">
        <v>2786</v>
      </c>
      <c r="F398" s="97" t="s">
        <v>3029</v>
      </c>
      <c r="G398" s="98" t="s">
        <v>2453</v>
      </c>
      <c r="H398" s="98" t="s">
        <v>2849</v>
      </c>
      <c r="I398" s="99">
        <v>500000000</v>
      </c>
      <c r="J398" s="97" t="s">
        <v>2455</v>
      </c>
    </row>
    <row r="399" spans="1:10" x14ac:dyDescent="0.2">
      <c r="A399" s="96">
        <f t="shared" si="6"/>
        <v>398</v>
      </c>
      <c r="B399" s="97" t="s">
        <v>2934</v>
      </c>
      <c r="C399" s="97" t="s">
        <v>2934</v>
      </c>
      <c r="D399" s="97" t="s">
        <v>2849</v>
      </c>
      <c r="E399" s="97" t="s">
        <v>2786</v>
      </c>
      <c r="F399" s="97" t="s">
        <v>3030</v>
      </c>
      <c r="G399" s="98" t="s">
        <v>2453</v>
      </c>
      <c r="H399" s="98" t="s">
        <v>2849</v>
      </c>
      <c r="I399" s="99">
        <v>12000000</v>
      </c>
      <c r="J399" s="97" t="s">
        <v>2460</v>
      </c>
    </row>
    <row r="400" spans="1:10" x14ac:dyDescent="0.2">
      <c r="A400" s="96">
        <f t="shared" si="6"/>
        <v>399</v>
      </c>
      <c r="B400" s="97" t="s">
        <v>3031</v>
      </c>
      <c r="C400" s="97" t="s">
        <v>2873</v>
      </c>
      <c r="D400" s="97" t="s">
        <v>2849</v>
      </c>
      <c r="E400" s="97" t="s">
        <v>2786</v>
      </c>
      <c r="F400" s="97" t="s">
        <v>3032</v>
      </c>
      <c r="G400" s="98" t="s">
        <v>2453</v>
      </c>
      <c r="H400" s="98" t="s">
        <v>2849</v>
      </c>
      <c r="I400" s="99">
        <v>5240000</v>
      </c>
      <c r="J400" s="97" t="s">
        <v>2460</v>
      </c>
    </row>
    <row r="401" spans="1:10" x14ac:dyDescent="0.2">
      <c r="A401" s="96">
        <f t="shared" si="6"/>
        <v>400</v>
      </c>
      <c r="B401" s="97" t="s">
        <v>3033</v>
      </c>
      <c r="C401" s="97" t="s">
        <v>3034</v>
      </c>
      <c r="D401" s="97" t="s">
        <v>2622</v>
      </c>
      <c r="E401" s="97" t="s">
        <v>2793</v>
      </c>
      <c r="F401" s="97" t="s">
        <v>3035</v>
      </c>
      <c r="G401" s="98" t="s">
        <v>2453</v>
      </c>
      <c r="H401" s="98" t="s">
        <v>2849</v>
      </c>
      <c r="I401" s="99">
        <v>69500000</v>
      </c>
      <c r="J401" s="97" t="s">
        <v>2455</v>
      </c>
    </row>
    <row r="402" spans="1:10" x14ac:dyDescent="0.2">
      <c r="A402" s="96">
        <f t="shared" si="6"/>
        <v>401</v>
      </c>
      <c r="B402" s="97" t="s">
        <v>2778</v>
      </c>
      <c r="C402" s="97" t="s">
        <v>2779</v>
      </c>
      <c r="D402" s="97" t="s">
        <v>2780</v>
      </c>
      <c r="E402" s="97" t="s">
        <v>2793</v>
      </c>
      <c r="F402" s="97" t="s">
        <v>3036</v>
      </c>
      <c r="G402" s="98" t="s">
        <v>2453</v>
      </c>
      <c r="H402" s="98" t="s">
        <v>2849</v>
      </c>
      <c r="I402" s="99">
        <v>3659296000</v>
      </c>
      <c r="J402" s="97" t="s">
        <v>2486</v>
      </c>
    </row>
    <row r="403" spans="1:10" x14ac:dyDescent="0.2">
      <c r="A403" s="96">
        <f t="shared" si="6"/>
        <v>402</v>
      </c>
      <c r="B403" s="97" t="s">
        <v>2857</v>
      </c>
      <c r="C403" s="97" t="s">
        <v>2853</v>
      </c>
      <c r="D403" s="97" t="s">
        <v>2857</v>
      </c>
      <c r="E403" s="97" t="s">
        <v>2793</v>
      </c>
      <c r="F403" s="97" t="s">
        <v>3037</v>
      </c>
      <c r="G403" s="98" t="s">
        <v>2453</v>
      </c>
      <c r="H403" s="98" t="s">
        <v>2849</v>
      </c>
      <c r="I403" s="99">
        <v>50050000</v>
      </c>
      <c r="J403" s="97" t="s">
        <v>2486</v>
      </c>
    </row>
    <row r="404" spans="1:10" x14ac:dyDescent="0.2">
      <c r="A404" s="96">
        <f t="shared" si="6"/>
        <v>403</v>
      </c>
      <c r="B404" s="97" t="s">
        <v>2857</v>
      </c>
      <c r="C404" s="97" t="s">
        <v>2853</v>
      </c>
      <c r="D404" s="97" t="s">
        <v>2857</v>
      </c>
      <c r="E404" s="97" t="s">
        <v>2793</v>
      </c>
      <c r="F404" s="97" t="s">
        <v>3038</v>
      </c>
      <c r="G404" s="98" t="s">
        <v>2453</v>
      </c>
      <c r="H404" s="98" t="s">
        <v>2849</v>
      </c>
      <c r="I404" s="99">
        <v>415325000</v>
      </c>
      <c r="J404" s="97" t="s">
        <v>2486</v>
      </c>
    </row>
    <row r="405" spans="1:10" x14ac:dyDescent="0.2">
      <c r="A405" s="96">
        <f t="shared" si="6"/>
        <v>404</v>
      </c>
      <c r="B405" s="97" t="s">
        <v>2857</v>
      </c>
      <c r="C405" s="97" t="s">
        <v>2853</v>
      </c>
      <c r="D405" s="97" t="s">
        <v>2857</v>
      </c>
      <c r="E405" s="97" t="s">
        <v>2793</v>
      </c>
      <c r="F405" s="97" t="s">
        <v>3039</v>
      </c>
      <c r="G405" s="98" t="s">
        <v>2453</v>
      </c>
      <c r="H405" s="98" t="s">
        <v>2849</v>
      </c>
      <c r="I405" s="99">
        <v>154350000</v>
      </c>
      <c r="J405" s="97" t="s">
        <v>2486</v>
      </c>
    </row>
    <row r="406" spans="1:10" x14ac:dyDescent="0.2">
      <c r="A406" s="96">
        <f t="shared" si="6"/>
        <v>405</v>
      </c>
      <c r="B406" s="97" t="s">
        <v>2857</v>
      </c>
      <c r="C406" s="97" t="s">
        <v>2853</v>
      </c>
      <c r="D406" s="97" t="s">
        <v>2857</v>
      </c>
      <c r="E406" s="97" t="s">
        <v>2793</v>
      </c>
      <c r="F406" s="97" t="s">
        <v>3040</v>
      </c>
      <c r="G406" s="98" t="s">
        <v>2453</v>
      </c>
      <c r="H406" s="98" t="s">
        <v>2849</v>
      </c>
      <c r="I406" s="99">
        <v>154350000</v>
      </c>
      <c r="J406" s="97" t="s">
        <v>2486</v>
      </c>
    </row>
    <row r="407" spans="1:10" x14ac:dyDescent="0.2">
      <c r="A407" s="96">
        <f t="shared" si="6"/>
        <v>406</v>
      </c>
      <c r="B407" s="97" t="s">
        <v>2857</v>
      </c>
      <c r="C407" s="97" t="s">
        <v>2853</v>
      </c>
      <c r="D407" s="97" t="s">
        <v>2857</v>
      </c>
      <c r="E407" s="97" t="s">
        <v>2793</v>
      </c>
      <c r="F407" s="97" t="s">
        <v>3041</v>
      </c>
      <c r="G407" s="98" t="s">
        <v>2453</v>
      </c>
      <c r="H407" s="98" t="s">
        <v>2849</v>
      </c>
      <c r="I407" s="99">
        <v>139425000</v>
      </c>
      <c r="J407" s="97" t="s">
        <v>2486</v>
      </c>
    </row>
    <row r="408" spans="1:10" x14ac:dyDescent="0.2">
      <c r="A408" s="96">
        <f t="shared" si="6"/>
        <v>407</v>
      </c>
      <c r="B408" s="97" t="s">
        <v>3042</v>
      </c>
      <c r="C408" s="97" t="s">
        <v>2871</v>
      </c>
      <c r="D408" s="97" t="s">
        <v>3043</v>
      </c>
      <c r="E408" s="97" t="s">
        <v>2793</v>
      </c>
      <c r="F408" s="97" t="s">
        <v>3044</v>
      </c>
      <c r="G408" s="98" t="s">
        <v>2453</v>
      </c>
      <c r="H408" s="98" t="s">
        <v>2849</v>
      </c>
      <c r="I408" s="99">
        <v>884000000</v>
      </c>
      <c r="J408" s="97" t="s">
        <v>2486</v>
      </c>
    </row>
    <row r="409" spans="1:10" x14ac:dyDescent="0.2">
      <c r="A409" s="96">
        <f t="shared" si="6"/>
        <v>408</v>
      </c>
      <c r="B409" s="97" t="s">
        <v>2990</v>
      </c>
      <c r="C409" s="97" t="s">
        <v>2853</v>
      </c>
      <c r="D409" s="97" t="s">
        <v>2849</v>
      </c>
      <c r="E409" s="97" t="s">
        <v>2793</v>
      </c>
      <c r="F409" s="97" t="s">
        <v>3045</v>
      </c>
      <c r="G409" s="98" t="s">
        <v>2453</v>
      </c>
      <c r="H409" s="98" t="s">
        <v>2849</v>
      </c>
      <c r="I409" s="99">
        <v>76000000</v>
      </c>
      <c r="J409" s="97" t="s">
        <v>2455</v>
      </c>
    </row>
    <row r="410" spans="1:10" x14ac:dyDescent="0.2">
      <c r="A410" s="96">
        <f t="shared" si="6"/>
        <v>409</v>
      </c>
      <c r="B410" s="97" t="s">
        <v>2990</v>
      </c>
      <c r="C410" s="97" t="s">
        <v>2853</v>
      </c>
      <c r="D410" s="97" t="s">
        <v>2849</v>
      </c>
      <c r="E410" s="97" t="s">
        <v>2793</v>
      </c>
      <c r="F410" s="97" t="s">
        <v>3046</v>
      </c>
      <c r="G410" s="98" t="s">
        <v>2453</v>
      </c>
      <c r="H410" s="98" t="s">
        <v>2849</v>
      </c>
      <c r="I410" s="99">
        <v>60000000</v>
      </c>
      <c r="J410" s="97" t="s">
        <v>2455</v>
      </c>
    </row>
    <row r="411" spans="1:10" x14ac:dyDescent="0.2">
      <c r="A411" s="96">
        <f t="shared" si="6"/>
        <v>410</v>
      </c>
      <c r="B411" s="97" t="s">
        <v>2990</v>
      </c>
      <c r="C411" s="97" t="s">
        <v>2853</v>
      </c>
      <c r="D411" s="97" t="s">
        <v>2849</v>
      </c>
      <c r="E411" s="97" t="s">
        <v>2793</v>
      </c>
      <c r="F411" s="97" t="s">
        <v>3047</v>
      </c>
      <c r="G411" s="98" t="s">
        <v>2453</v>
      </c>
      <c r="H411" s="98" t="s">
        <v>2849</v>
      </c>
      <c r="I411" s="99">
        <v>30000000</v>
      </c>
      <c r="J411" s="97" t="s">
        <v>2455</v>
      </c>
    </row>
    <row r="412" spans="1:10" x14ac:dyDescent="0.2">
      <c r="A412" s="96">
        <f t="shared" si="6"/>
        <v>411</v>
      </c>
      <c r="B412" s="97" t="s">
        <v>2990</v>
      </c>
      <c r="C412" s="97" t="s">
        <v>2853</v>
      </c>
      <c r="D412" s="97" t="s">
        <v>2849</v>
      </c>
      <c r="E412" s="97" t="s">
        <v>2793</v>
      </c>
      <c r="F412" s="97" t="s">
        <v>3048</v>
      </c>
      <c r="G412" s="98" t="s">
        <v>2453</v>
      </c>
      <c r="H412" s="98" t="s">
        <v>2849</v>
      </c>
      <c r="I412" s="99">
        <v>33000000</v>
      </c>
      <c r="J412" s="97" t="s">
        <v>2455</v>
      </c>
    </row>
    <row r="413" spans="1:10" x14ac:dyDescent="0.2">
      <c r="A413" s="96">
        <f t="shared" si="6"/>
        <v>412</v>
      </c>
      <c r="B413" s="97" t="s">
        <v>2990</v>
      </c>
      <c r="C413" s="97" t="s">
        <v>2853</v>
      </c>
      <c r="D413" s="97" t="s">
        <v>2849</v>
      </c>
      <c r="E413" s="97" t="s">
        <v>2793</v>
      </c>
      <c r="F413" s="97" t="s">
        <v>3049</v>
      </c>
      <c r="G413" s="98" t="s">
        <v>2453</v>
      </c>
      <c r="H413" s="98" t="s">
        <v>2849</v>
      </c>
      <c r="I413" s="99">
        <v>274000000</v>
      </c>
      <c r="J413" s="97" t="s">
        <v>2455</v>
      </c>
    </row>
    <row r="414" spans="1:10" x14ac:dyDescent="0.2">
      <c r="A414" s="96">
        <f t="shared" si="6"/>
        <v>413</v>
      </c>
      <c r="B414" s="97" t="s">
        <v>2990</v>
      </c>
      <c r="C414" s="97" t="s">
        <v>2853</v>
      </c>
      <c r="D414" s="97" t="s">
        <v>2849</v>
      </c>
      <c r="E414" s="97" t="s">
        <v>2793</v>
      </c>
      <c r="F414" s="97" t="s">
        <v>3050</v>
      </c>
      <c r="G414" s="98" t="s">
        <v>2453</v>
      </c>
      <c r="H414" s="98" t="s">
        <v>2849</v>
      </c>
      <c r="I414" s="99">
        <v>296000000</v>
      </c>
      <c r="J414" s="97" t="s">
        <v>2455</v>
      </c>
    </row>
    <row r="415" spans="1:10" x14ac:dyDescent="0.2">
      <c r="A415" s="96">
        <f t="shared" si="6"/>
        <v>414</v>
      </c>
      <c r="B415" s="97" t="s">
        <v>2934</v>
      </c>
      <c r="C415" s="97" t="s">
        <v>2934</v>
      </c>
      <c r="D415" s="97" t="s">
        <v>2849</v>
      </c>
      <c r="E415" s="97" t="s">
        <v>2793</v>
      </c>
      <c r="F415" s="97" t="s">
        <v>3051</v>
      </c>
      <c r="G415" s="98" t="s">
        <v>2453</v>
      </c>
      <c r="H415" s="98" t="s">
        <v>2849</v>
      </c>
      <c r="I415" s="99">
        <v>22000000</v>
      </c>
      <c r="J415" s="97" t="s">
        <v>2460</v>
      </c>
    </row>
    <row r="416" spans="1:10" x14ac:dyDescent="0.2">
      <c r="A416" s="96">
        <f t="shared" si="6"/>
        <v>415</v>
      </c>
      <c r="B416" s="97" t="s">
        <v>2934</v>
      </c>
      <c r="C416" s="97" t="s">
        <v>2934</v>
      </c>
      <c r="D416" s="97" t="s">
        <v>2849</v>
      </c>
      <c r="E416" s="97" t="s">
        <v>2793</v>
      </c>
      <c r="F416" s="97" t="s">
        <v>3052</v>
      </c>
      <c r="G416" s="98" t="s">
        <v>2453</v>
      </c>
      <c r="H416" s="98" t="s">
        <v>2849</v>
      </c>
      <c r="I416" s="99">
        <v>45000000</v>
      </c>
      <c r="J416" s="97" t="s">
        <v>2460</v>
      </c>
    </row>
    <row r="417" spans="1:10" x14ac:dyDescent="0.2">
      <c r="A417" s="96">
        <f t="shared" si="6"/>
        <v>416</v>
      </c>
      <c r="B417" s="97" t="s">
        <v>2934</v>
      </c>
      <c r="C417" s="97" t="s">
        <v>2934</v>
      </c>
      <c r="D417" s="97" t="s">
        <v>2849</v>
      </c>
      <c r="E417" s="97" t="s">
        <v>2793</v>
      </c>
      <c r="F417" s="97" t="s">
        <v>2952</v>
      </c>
      <c r="G417" s="98" t="s">
        <v>2453</v>
      </c>
      <c r="H417" s="98" t="s">
        <v>2849</v>
      </c>
      <c r="I417" s="99">
        <v>70000000</v>
      </c>
      <c r="J417" s="97" t="s">
        <v>2460</v>
      </c>
    </row>
    <row r="418" spans="1:10" x14ac:dyDescent="0.2">
      <c r="A418" s="96">
        <f t="shared" si="6"/>
        <v>417</v>
      </c>
      <c r="B418" s="97" t="s">
        <v>2850</v>
      </c>
      <c r="C418" s="97" t="s">
        <v>2850</v>
      </c>
      <c r="D418" s="97" t="s">
        <v>2849</v>
      </c>
      <c r="E418" s="97" t="s">
        <v>2793</v>
      </c>
      <c r="F418" s="97" t="s">
        <v>3053</v>
      </c>
      <c r="G418" s="98" t="s">
        <v>2453</v>
      </c>
      <c r="H418" s="98" t="s">
        <v>2849</v>
      </c>
      <c r="I418" s="99">
        <v>21250000</v>
      </c>
      <c r="J418" s="97" t="s">
        <v>2460</v>
      </c>
    </row>
    <row r="419" spans="1:10" x14ac:dyDescent="0.2">
      <c r="A419" s="96">
        <f t="shared" si="6"/>
        <v>418</v>
      </c>
      <c r="B419" s="97" t="s">
        <v>2850</v>
      </c>
      <c r="C419" s="97" t="s">
        <v>2850</v>
      </c>
      <c r="D419" s="97" t="s">
        <v>2849</v>
      </c>
      <c r="E419" s="97" t="s">
        <v>2802</v>
      </c>
      <c r="F419" s="97" t="s">
        <v>3054</v>
      </c>
      <c r="G419" s="98" t="s">
        <v>2453</v>
      </c>
      <c r="H419" s="98" t="s">
        <v>2849</v>
      </c>
      <c r="I419" s="99">
        <v>80000000</v>
      </c>
      <c r="J419" s="97" t="s">
        <v>2460</v>
      </c>
    </row>
    <row r="420" spans="1:10" x14ac:dyDescent="0.2">
      <c r="A420" s="96">
        <f t="shared" si="6"/>
        <v>419</v>
      </c>
      <c r="B420" s="97" t="s">
        <v>3042</v>
      </c>
      <c r="C420" s="97" t="s">
        <v>2871</v>
      </c>
      <c r="D420" s="97" t="s">
        <v>3043</v>
      </c>
      <c r="E420" s="97" t="s">
        <v>2802</v>
      </c>
      <c r="F420" s="97" t="s">
        <v>3055</v>
      </c>
      <c r="G420" s="98" t="s">
        <v>2453</v>
      </c>
      <c r="H420" s="98" t="s">
        <v>2849</v>
      </c>
      <c r="I420" s="99">
        <v>300000000</v>
      </c>
      <c r="J420" s="97" t="s">
        <v>2486</v>
      </c>
    </row>
    <row r="421" spans="1:10" x14ac:dyDescent="0.2">
      <c r="A421" s="96">
        <f t="shared" si="6"/>
        <v>420</v>
      </c>
      <c r="B421" s="97" t="s">
        <v>2857</v>
      </c>
      <c r="C421" s="97" t="s">
        <v>2853</v>
      </c>
      <c r="D421" s="97" t="s">
        <v>2857</v>
      </c>
      <c r="E421" s="97" t="s">
        <v>2802</v>
      </c>
      <c r="F421" s="97" t="s">
        <v>3056</v>
      </c>
      <c r="G421" s="98" t="s">
        <v>2453</v>
      </c>
      <c r="H421" s="98" t="s">
        <v>2849</v>
      </c>
      <c r="I421" s="99">
        <v>81000000</v>
      </c>
      <c r="J421" s="97" t="s">
        <v>2486</v>
      </c>
    </row>
    <row r="422" spans="1:10" x14ac:dyDescent="0.2">
      <c r="A422" s="96">
        <f t="shared" si="6"/>
        <v>421</v>
      </c>
      <c r="B422" s="97" t="s">
        <v>2857</v>
      </c>
      <c r="C422" s="97" t="s">
        <v>2853</v>
      </c>
      <c r="D422" s="97" t="s">
        <v>2857</v>
      </c>
      <c r="E422" s="97" t="s">
        <v>2802</v>
      </c>
      <c r="F422" s="97" t="s">
        <v>3057</v>
      </c>
      <c r="G422" s="98" t="s">
        <v>2453</v>
      </c>
      <c r="H422" s="98" t="s">
        <v>2849</v>
      </c>
      <c r="I422" s="99">
        <v>81000000</v>
      </c>
      <c r="J422" s="97" t="s">
        <v>2486</v>
      </c>
    </row>
    <row r="423" spans="1:10" x14ac:dyDescent="0.2">
      <c r="A423" s="96">
        <f t="shared" si="6"/>
        <v>422</v>
      </c>
      <c r="B423" s="97" t="s">
        <v>2857</v>
      </c>
      <c r="C423" s="97" t="s">
        <v>2853</v>
      </c>
      <c r="D423" s="97" t="s">
        <v>2857</v>
      </c>
      <c r="E423" s="97" t="s">
        <v>2802</v>
      </c>
      <c r="F423" s="97" t="s">
        <v>3058</v>
      </c>
      <c r="G423" s="98" t="s">
        <v>2453</v>
      </c>
      <c r="H423" s="98" t="s">
        <v>2849</v>
      </c>
      <c r="I423" s="99">
        <v>50806000</v>
      </c>
      <c r="J423" s="97" t="s">
        <v>2486</v>
      </c>
    </row>
    <row r="424" spans="1:10" x14ac:dyDescent="0.2">
      <c r="A424" s="96">
        <f t="shared" si="6"/>
        <v>423</v>
      </c>
      <c r="B424" s="97" t="s">
        <v>2857</v>
      </c>
      <c r="C424" s="97" t="s">
        <v>2853</v>
      </c>
      <c r="D424" s="97" t="s">
        <v>2857</v>
      </c>
      <c r="E424" s="97" t="s">
        <v>2802</v>
      </c>
      <c r="F424" s="97" t="s">
        <v>3059</v>
      </c>
      <c r="G424" s="98" t="s">
        <v>2453</v>
      </c>
      <c r="H424" s="98" t="s">
        <v>2849</v>
      </c>
      <c r="I424" s="99">
        <v>121770000</v>
      </c>
      <c r="J424" s="97" t="s">
        <v>2486</v>
      </c>
    </row>
    <row r="425" spans="1:10" x14ac:dyDescent="0.2">
      <c r="A425" s="96">
        <f t="shared" si="6"/>
        <v>424</v>
      </c>
      <c r="B425" s="97" t="s">
        <v>2857</v>
      </c>
      <c r="C425" s="97" t="s">
        <v>2853</v>
      </c>
      <c r="D425" s="97" t="s">
        <v>2857</v>
      </c>
      <c r="E425" s="97" t="s">
        <v>2802</v>
      </c>
      <c r="F425" s="97" t="s">
        <v>3060</v>
      </c>
      <c r="G425" s="98" t="s">
        <v>2453</v>
      </c>
      <c r="H425" s="98" t="s">
        <v>2849</v>
      </c>
      <c r="I425" s="99">
        <v>236000000</v>
      </c>
      <c r="J425" s="97" t="s">
        <v>2486</v>
      </c>
    </row>
    <row r="426" spans="1:10" x14ac:dyDescent="0.2">
      <c r="A426" s="96">
        <f t="shared" si="6"/>
        <v>425</v>
      </c>
      <c r="B426" s="97" t="s">
        <v>2990</v>
      </c>
      <c r="C426" s="97" t="s">
        <v>2853</v>
      </c>
      <c r="D426" s="97" t="s">
        <v>2849</v>
      </c>
      <c r="E426" s="97" t="s">
        <v>2802</v>
      </c>
      <c r="F426" s="97" t="s">
        <v>3061</v>
      </c>
      <c r="G426" s="98" t="s">
        <v>2453</v>
      </c>
      <c r="H426" s="98" t="s">
        <v>2849</v>
      </c>
      <c r="I426" s="99">
        <v>40000000</v>
      </c>
      <c r="J426" s="97" t="s">
        <v>2455</v>
      </c>
    </row>
    <row r="427" spans="1:10" x14ac:dyDescent="0.2">
      <c r="A427" s="96">
        <f t="shared" si="6"/>
        <v>426</v>
      </c>
      <c r="B427" s="97" t="s">
        <v>2990</v>
      </c>
      <c r="C427" s="97" t="s">
        <v>2853</v>
      </c>
      <c r="D427" s="97" t="s">
        <v>2849</v>
      </c>
      <c r="E427" s="97" t="s">
        <v>2802</v>
      </c>
      <c r="F427" s="97" t="s">
        <v>3062</v>
      </c>
      <c r="G427" s="98" t="s">
        <v>2453</v>
      </c>
      <c r="H427" s="98" t="s">
        <v>2849</v>
      </c>
      <c r="I427" s="99">
        <v>40000000</v>
      </c>
      <c r="J427" s="97" t="s">
        <v>2455</v>
      </c>
    </row>
    <row r="428" spans="1:10" x14ac:dyDescent="0.2">
      <c r="A428" s="96">
        <f t="shared" si="6"/>
        <v>427</v>
      </c>
      <c r="B428" s="97" t="s">
        <v>2990</v>
      </c>
      <c r="C428" s="97" t="s">
        <v>2853</v>
      </c>
      <c r="D428" s="97" t="s">
        <v>2849</v>
      </c>
      <c r="E428" s="97" t="s">
        <v>2802</v>
      </c>
      <c r="F428" s="97" t="s">
        <v>3063</v>
      </c>
      <c r="G428" s="98" t="s">
        <v>2453</v>
      </c>
      <c r="H428" s="98" t="s">
        <v>2849</v>
      </c>
      <c r="I428" s="99">
        <v>410000000</v>
      </c>
      <c r="J428" s="97" t="s">
        <v>2455</v>
      </c>
    </row>
    <row r="429" spans="1:10" x14ac:dyDescent="0.2">
      <c r="A429" s="96">
        <f t="shared" si="6"/>
        <v>428</v>
      </c>
      <c r="B429" s="97" t="s">
        <v>2934</v>
      </c>
      <c r="C429" s="97" t="s">
        <v>2934</v>
      </c>
      <c r="D429" s="97" t="s">
        <v>2849</v>
      </c>
      <c r="E429" s="97" t="s">
        <v>2802</v>
      </c>
      <c r="F429" s="97" t="s">
        <v>3064</v>
      </c>
      <c r="G429" s="98" t="s">
        <v>2453</v>
      </c>
      <c r="H429" s="98" t="s">
        <v>2849</v>
      </c>
      <c r="I429" s="99">
        <v>33000000</v>
      </c>
      <c r="J429" s="97" t="s">
        <v>2460</v>
      </c>
    </row>
    <row r="430" spans="1:10" x14ac:dyDescent="0.2">
      <c r="A430" s="96">
        <f t="shared" si="6"/>
        <v>429</v>
      </c>
      <c r="B430" s="97" t="s">
        <v>2857</v>
      </c>
      <c r="C430" s="97" t="s">
        <v>2853</v>
      </c>
      <c r="D430" s="97" t="s">
        <v>2857</v>
      </c>
      <c r="E430" s="97" t="s">
        <v>2819</v>
      </c>
      <c r="F430" s="97" t="s">
        <v>3065</v>
      </c>
      <c r="G430" s="98" t="s">
        <v>2453</v>
      </c>
      <c r="H430" s="98" t="s">
        <v>2849</v>
      </c>
      <c r="I430" s="99">
        <v>350350000</v>
      </c>
      <c r="J430" s="97" t="s">
        <v>2486</v>
      </c>
    </row>
    <row r="431" spans="1:10" x14ac:dyDescent="0.2">
      <c r="A431" s="96">
        <f t="shared" si="6"/>
        <v>430</v>
      </c>
      <c r="B431" s="97" t="s">
        <v>2857</v>
      </c>
      <c r="C431" s="97" t="s">
        <v>2853</v>
      </c>
      <c r="D431" s="97" t="s">
        <v>2857</v>
      </c>
      <c r="E431" s="97" t="s">
        <v>2819</v>
      </c>
      <c r="F431" s="97" t="s">
        <v>3066</v>
      </c>
      <c r="G431" s="98" t="s">
        <v>2453</v>
      </c>
      <c r="H431" s="98" t="s">
        <v>2849</v>
      </c>
      <c r="I431" s="99">
        <v>250250000</v>
      </c>
      <c r="J431" s="97" t="s">
        <v>2486</v>
      </c>
    </row>
    <row r="432" spans="1:10" x14ac:dyDescent="0.2">
      <c r="A432" s="96">
        <f t="shared" si="6"/>
        <v>431</v>
      </c>
      <c r="B432" s="97" t="s">
        <v>2857</v>
      </c>
      <c r="C432" s="97" t="s">
        <v>2853</v>
      </c>
      <c r="D432" s="97" t="s">
        <v>2857</v>
      </c>
      <c r="E432" s="97" t="s">
        <v>2819</v>
      </c>
      <c r="F432" s="97" t="s">
        <v>3067</v>
      </c>
      <c r="G432" s="98" t="s">
        <v>2453</v>
      </c>
      <c r="H432" s="98" t="s">
        <v>2849</v>
      </c>
      <c r="I432" s="99">
        <v>246675000</v>
      </c>
      <c r="J432" s="97" t="s">
        <v>2486</v>
      </c>
    </row>
    <row r="433" spans="1:10" x14ac:dyDescent="0.2">
      <c r="A433" s="96">
        <f t="shared" si="6"/>
        <v>432</v>
      </c>
      <c r="B433" s="97" t="s">
        <v>2857</v>
      </c>
      <c r="C433" s="97" t="s">
        <v>2853</v>
      </c>
      <c r="D433" s="97" t="s">
        <v>2857</v>
      </c>
      <c r="E433" s="97" t="s">
        <v>2819</v>
      </c>
      <c r="F433" s="97" t="s">
        <v>3068</v>
      </c>
      <c r="G433" s="98" t="s">
        <v>2453</v>
      </c>
      <c r="H433" s="98" t="s">
        <v>2849</v>
      </c>
      <c r="I433" s="99">
        <v>28600000</v>
      </c>
      <c r="J433" s="97" t="s">
        <v>2486</v>
      </c>
    </row>
    <row r="434" spans="1:10" x14ac:dyDescent="0.2">
      <c r="A434" s="96">
        <f t="shared" si="6"/>
        <v>433</v>
      </c>
      <c r="B434" s="97" t="s">
        <v>2857</v>
      </c>
      <c r="C434" s="97" t="s">
        <v>2853</v>
      </c>
      <c r="D434" s="97" t="s">
        <v>2857</v>
      </c>
      <c r="E434" s="97" t="s">
        <v>2819</v>
      </c>
      <c r="F434" s="97" t="s">
        <v>3069</v>
      </c>
      <c r="G434" s="98" t="s">
        <v>2453</v>
      </c>
      <c r="H434" s="98" t="s">
        <v>2849</v>
      </c>
      <c r="I434" s="99">
        <v>82225000</v>
      </c>
      <c r="J434" s="97" t="s">
        <v>2486</v>
      </c>
    </row>
    <row r="435" spans="1:10" x14ac:dyDescent="0.2">
      <c r="A435" s="96">
        <f t="shared" si="6"/>
        <v>434</v>
      </c>
      <c r="B435" s="97" t="s">
        <v>2857</v>
      </c>
      <c r="C435" s="97" t="s">
        <v>2853</v>
      </c>
      <c r="D435" s="97" t="s">
        <v>2857</v>
      </c>
      <c r="E435" s="97" t="s">
        <v>2819</v>
      </c>
      <c r="F435" s="97" t="s">
        <v>3070</v>
      </c>
      <c r="G435" s="98" t="s">
        <v>2453</v>
      </c>
      <c r="H435" s="98" t="s">
        <v>2849</v>
      </c>
      <c r="I435" s="99">
        <v>28600000</v>
      </c>
      <c r="J435" s="97" t="s">
        <v>2486</v>
      </c>
    </row>
    <row r="436" spans="1:10" x14ac:dyDescent="0.2">
      <c r="A436" s="96">
        <f t="shared" si="6"/>
        <v>435</v>
      </c>
      <c r="B436" s="97" t="s">
        <v>2857</v>
      </c>
      <c r="C436" s="97" t="s">
        <v>2853</v>
      </c>
      <c r="D436" s="97" t="s">
        <v>2857</v>
      </c>
      <c r="E436" s="97" t="s">
        <v>2819</v>
      </c>
      <c r="F436" s="97" t="s">
        <v>3071</v>
      </c>
      <c r="G436" s="98" t="s">
        <v>2453</v>
      </c>
      <c r="H436" s="98" t="s">
        <v>2849</v>
      </c>
      <c r="I436" s="99">
        <v>239525000</v>
      </c>
      <c r="J436" s="97" t="s">
        <v>2486</v>
      </c>
    </row>
    <row r="437" spans="1:10" x14ac:dyDescent="0.2">
      <c r="A437" s="96">
        <f t="shared" si="6"/>
        <v>436</v>
      </c>
      <c r="B437" s="97" t="s">
        <v>2857</v>
      </c>
      <c r="C437" s="97" t="s">
        <v>2853</v>
      </c>
      <c r="D437" s="97" t="s">
        <v>2857</v>
      </c>
      <c r="E437" s="97" t="s">
        <v>2819</v>
      </c>
      <c r="F437" s="97" t="s">
        <v>3072</v>
      </c>
      <c r="G437" s="98" t="s">
        <v>2453</v>
      </c>
      <c r="H437" s="98" t="s">
        <v>2849</v>
      </c>
      <c r="I437" s="99">
        <v>286000000</v>
      </c>
      <c r="J437" s="97" t="s">
        <v>2486</v>
      </c>
    </row>
    <row r="438" spans="1:10" x14ac:dyDescent="0.2">
      <c r="A438" s="96">
        <f t="shared" si="6"/>
        <v>437</v>
      </c>
      <c r="B438" s="97" t="s">
        <v>2857</v>
      </c>
      <c r="C438" s="97" t="s">
        <v>2853</v>
      </c>
      <c r="D438" s="97" t="s">
        <v>2857</v>
      </c>
      <c r="E438" s="97" t="s">
        <v>2819</v>
      </c>
      <c r="F438" s="97" t="s">
        <v>3073</v>
      </c>
      <c r="G438" s="98" t="s">
        <v>2453</v>
      </c>
      <c r="H438" s="98" t="s">
        <v>2849</v>
      </c>
      <c r="I438" s="99">
        <v>252945000</v>
      </c>
      <c r="J438" s="97" t="s">
        <v>2486</v>
      </c>
    </row>
    <row r="439" spans="1:10" x14ac:dyDescent="0.2">
      <c r="A439" s="96">
        <f t="shared" si="6"/>
        <v>438</v>
      </c>
      <c r="B439" s="97" t="s">
        <v>2857</v>
      </c>
      <c r="C439" s="97" t="s">
        <v>2853</v>
      </c>
      <c r="D439" s="97" t="s">
        <v>2857</v>
      </c>
      <c r="E439" s="97" t="s">
        <v>2819</v>
      </c>
      <c r="F439" s="97" t="s">
        <v>3074</v>
      </c>
      <c r="G439" s="98" t="s">
        <v>2453</v>
      </c>
      <c r="H439" s="98" t="s">
        <v>2849</v>
      </c>
      <c r="I439" s="99">
        <v>203775000</v>
      </c>
      <c r="J439" s="97" t="s">
        <v>2486</v>
      </c>
    </row>
    <row r="440" spans="1:10" x14ac:dyDescent="0.2">
      <c r="A440" s="96">
        <f t="shared" si="6"/>
        <v>439</v>
      </c>
      <c r="B440" s="97" t="s">
        <v>2857</v>
      </c>
      <c r="C440" s="97" t="s">
        <v>2853</v>
      </c>
      <c r="D440" s="97" t="s">
        <v>2857</v>
      </c>
      <c r="E440" s="97" t="s">
        <v>2819</v>
      </c>
      <c r="F440" s="97" t="s">
        <v>3075</v>
      </c>
      <c r="G440" s="98" t="s">
        <v>2453</v>
      </c>
      <c r="H440" s="98" t="s">
        <v>2849</v>
      </c>
      <c r="I440" s="99">
        <v>232375000</v>
      </c>
      <c r="J440" s="97" t="s">
        <v>2486</v>
      </c>
    </row>
    <row r="441" spans="1:10" x14ac:dyDescent="0.2">
      <c r="A441" s="96">
        <f t="shared" si="6"/>
        <v>440</v>
      </c>
      <c r="B441" s="97" t="s">
        <v>2857</v>
      </c>
      <c r="C441" s="97" t="s">
        <v>2853</v>
      </c>
      <c r="D441" s="97" t="s">
        <v>2857</v>
      </c>
      <c r="E441" s="97" t="s">
        <v>2819</v>
      </c>
      <c r="F441" s="97" t="s">
        <v>3076</v>
      </c>
      <c r="G441" s="98" t="s">
        <v>2453</v>
      </c>
      <c r="H441" s="98" t="s">
        <v>2849</v>
      </c>
      <c r="I441" s="99">
        <v>221650000</v>
      </c>
      <c r="J441" s="97" t="s">
        <v>2486</v>
      </c>
    </row>
    <row r="442" spans="1:10" x14ac:dyDescent="0.2">
      <c r="A442" s="96">
        <f t="shared" si="6"/>
        <v>441</v>
      </c>
      <c r="B442" s="97" t="s">
        <v>2857</v>
      </c>
      <c r="C442" s="97" t="s">
        <v>2853</v>
      </c>
      <c r="D442" s="97" t="s">
        <v>2857</v>
      </c>
      <c r="E442" s="97" t="s">
        <v>2819</v>
      </c>
      <c r="F442" s="97" t="s">
        <v>3077</v>
      </c>
      <c r="G442" s="98" t="s">
        <v>2453</v>
      </c>
      <c r="H442" s="98" t="s">
        <v>2849</v>
      </c>
      <c r="I442" s="99">
        <v>132000000</v>
      </c>
      <c r="J442" s="97" t="s">
        <v>2486</v>
      </c>
    </row>
    <row r="443" spans="1:10" x14ac:dyDescent="0.2">
      <c r="A443" s="96">
        <f t="shared" si="6"/>
        <v>442</v>
      </c>
      <c r="B443" s="97" t="s">
        <v>2857</v>
      </c>
      <c r="C443" s="97" t="s">
        <v>2853</v>
      </c>
      <c r="D443" s="97" t="s">
        <v>2857</v>
      </c>
      <c r="E443" s="97" t="s">
        <v>2819</v>
      </c>
      <c r="F443" s="97" t="s">
        <v>3078</v>
      </c>
      <c r="G443" s="98" t="s">
        <v>2453</v>
      </c>
      <c r="H443" s="98" t="s">
        <v>2849</v>
      </c>
      <c r="I443" s="99">
        <v>132000000</v>
      </c>
      <c r="J443" s="97" t="s">
        <v>2486</v>
      </c>
    </row>
    <row r="444" spans="1:10" x14ac:dyDescent="0.2">
      <c r="A444" s="96">
        <f t="shared" si="6"/>
        <v>443</v>
      </c>
      <c r="B444" s="97" t="s">
        <v>2857</v>
      </c>
      <c r="C444" s="97" t="s">
        <v>2853</v>
      </c>
      <c r="D444" s="97" t="s">
        <v>2857</v>
      </c>
      <c r="E444" s="97" t="s">
        <v>2819</v>
      </c>
      <c r="F444" s="97" t="s">
        <v>3079</v>
      </c>
      <c r="G444" s="98" t="s">
        <v>2453</v>
      </c>
      <c r="H444" s="98" t="s">
        <v>2849</v>
      </c>
      <c r="I444" s="99">
        <v>132000000</v>
      </c>
      <c r="J444" s="97" t="s">
        <v>2486</v>
      </c>
    </row>
    <row r="445" spans="1:10" x14ac:dyDescent="0.2">
      <c r="A445" s="96">
        <f t="shared" si="6"/>
        <v>444</v>
      </c>
      <c r="B445" s="97" t="s">
        <v>2857</v>
      </c>
      <c r="C445" s="97" t="s">
        <v>2853</v>
      </c>
      <c r="D445" s="97" t="s">
        <v>2857</v>
      </c>
      <c r="E445" s="97" t="s">
        <v>2819</v>
      </c>
      <c r="F445" s="97" t="s">
        <v>3080</v>
      </c>
      <c r="G445" s="98" t="s">
        <v>2453</v>
      </c>
      <c r="H445" s="98" t="s">
        <v>2849</v>
      </c>
      <c r="I445" s="99">
        <v>132000000</v>
      </c>
      <c r="J445" s="97" t="s">
        <v>2486</v>
      </c>
    </row>
    <row r="446" spans="1:10" x14ac:dyDescent="0.2">
      <c r="A446" s="96">
        <f t="shared" si="6"/>
        <v>445</v>
      </c>
      <c r="B446" s="97" t="s">
        <v>2857</v>
      </c>
      <c r="C446" s="97" t="s">
        <v>2853</v>
      </c>
      <c r="D446" s="97" t="s">
        <v>2857</v>
      </c>
      <c r="E446" s="97" t="s">
        <v>2819</v>
      </c>
      <c r="F446" s="97" t="s">
        <v>3081</v>
      </c>
      <c r="G446" s="98" t="s">
        <v>2453</v>
      </c>
      <c r="H446" s="98" t="s">
        <v>2849</v>
      </c>
      <c r="I446" s="99">
        <v>132000000</v>
      </c>
      <c r="J446" s="97" t="s">
        <v>2486</v>
      </c>
    </row>
    <row r="447" spans="1:10" x14ac:dyDescent="0.2">
      <c r="A447" s="96">
        <f t="shared" si="6"/>
        <v>446</v>
      </c>
      <c r="B447" s="97" t="s">
        <v>2857</v>
      </c>
      <c r="C447" s="97" t="s">
        <v>2853</v>
      </c>
      <c r="D447" s="97" t="s">
        <v>2857</v>
      </c>
      <c r="E447" s="97" t="s">
        <v>2819</v>
      </c>
      <c r="F447" s="97" t="s">
        <v>3082</v>
      </c>
      <c r="G447" s="98" t="s">
        <v>2453</v>
      </c>
      <c r="H447" s="98" t="s">
        <v>2849</v>
      </c>
      <c r="I447" s="99">
        <v>132000000</v>
      </c>
      <c r="J447" s="97" t="s">
        <v>2486</v>
      </c>
    </row>
    <row r="448" spans="1:10" x14ac:dyDescent="0.2">
      <c r="A448" s="96">
        <f t="shared" si="6"/>
        <v>447</v>
      </c>
      <c r="B448" s="97" t="s">
        <v>2857</v>
      </c>
      <c r="C448" s="97" t="s">
        <v>2853</v>
      </c>
      <c r="D448" s="97" t="s">
        <v>2857</v>
      </c>
      <c r="E448" s="97" t="s">
        <v>2819</v>
      </c>
      <c r="F448" s="97" t="s">
        <v>3083</v>
      </c>
      <c r="G448" s="98" t="s">
        <v>2453</v>
      </c>
      <c r="H448" s="98" t="s">
        <v>2849</v>
      </c>
      <c r="I448" s="99">
        <v>132000000</v>
      </c>
      <c r="J448" s="97" t="s">
        <v>2486</v>
      </c>
    </row>
    <row r="449" spans="1:10" x14ac:dyDescent="0.2">
      <c r="A449" s="96">
        <f t="shared" si="6"/>
        <v>448</v>
      </c>
      <c r="B449" s="97" t="s">
        <v>2857</v>
      </c>
      <c r="C449" s="97" t="s">
        <v>2853</v>
      </c>
      <c r="D449" s="97" t="s">
        <v>2857</v>
      </c>
      <c r="E449" s="97" t="s">
        <v>2819</v>
      </c>
      <c r="F449" s="97" t="s">
        <v>3084</v>
      </c>
      <c r="G449" s="98" t="s">
        <v>2453</v>
      </c>
      <c r="H449" s="98" t="s">
        <v>2849</v>
      </c>
      <c r="I449" s="99">
        <v>154000000</v>
      </c>
      <c r="J449" s="97" t="s">
        <v>2486</v>
      </c>
    </row>
    <row r="450" spans="1:10" x14ac:dyDescent="0.2">
      <c r="A450" s="96">
        <f t="shared" ref="A450:A491" si="7">ROW()-1</f>
        <v>449</v>
      </c>
      <c r="B450" s="97" t="s">
        <v>2857</v>
      </c>
      <c r="C450" s="97" t="s">
        <v>2853</v>
      </c>
      <c r="D450" s="97" t="s">
        <v>2857</v>
      </c>
      <c r="E450" s="97" t="s">
        <v>2819</v>
      </c>
      <c r="F450" s="97" t="s">
        <v>3085</v>
      </c>
      <c r="G450" s="98" t="s">
        <v>2453</v>
      </c>
      <c r="H450" s="98" t="s">
        <v>2849</v>
      </c>
      <c r="I450" s="99">
        <v>154000000</v>
      </c>
      <c r="J450" s="97" t="s">
        <v>2486</v>
      </c>
    </row>
    <row r="451" spans="1:10" x14ac:dyDescent="0.2">
      <c r="A451" s="96">
        <f t="shared" si="7"/>
        <v>450</v>
      </c>
      <c r="B451" s="97" t="s">
        <v>2857</v>
      </c>
      <c r="C451" s="97" t="s">
        <v>2853</v>
      </c>
      <c r="D451" s="97" t="s">
        <v>2857</v>
      </c>
      <c r="E451" s="97" t="s">
        <v>2819</v>
      </c>
      <c r="F451" s="97" t="s">
        <v>3086</v>
      </c>
      <c r="G451" s="98" t="s">
        <v>2453</v>
      </c>
      <c r="H451" s="98" t="s">
        <v>2849</v>
      </c>
      <c r="I451" s="99">
        <v>154000000</v>
      </c>
      <c r="J451" s="97" t="s">
        <v>2486</v>
      </c>
    </row>
    <row r="452" spans="1:10" x14ac:dyDescent="0.2">
      <c r="A452" s="96">
        <f t="shared" si="7"/>
        <v>451</v>
      </c>
      <c r="B452" s="97" t="s">
        <v>2857</v>
      </c>
      <c r="C452" s="97" t="s">
        <v>2853</v>
      </c>
      <c r="D452" s="97" t="s">
        <v>2857</v>
      </c>
      <c r="E452" s="97" t="s">
        <v>2819</v>
      </c>
      <c r="F452" s="97" t="s">
        <v>3087</v>
      </c>
      <c r="G452" s="98" t="s">
        <v>2453</v>
      </c>
      <c r="H452" s="98" t="s">
        <v>2849</v>
      </c>
      <c r="I452" s="99">
        <v>154000000</v>
      </c>
      <c r="J452" s="97" t="s">
        <v>2486</v>
      </c>
    </row>
    <row r="453" spans="1:10" x14ac:dyDescent="0.2">
      <c r="A453" s="96">
        <f t="shared" si="7"/>
        <v>452</v>
      </c>
      <c r="B453" s="97" t="s">
        <v>2857</v>
      </c>
      <c r="C453" s="97" t="s">
        <v>2853</v>
      </c>
      <c r="D453" s="97" t="s">
        <v>2857</v>
      </c>
      <c r="E453" s="97" t="s">
        <v>2819</v>
      </c>
      <c r="F453" s="97" t="s">
        <v>3088</v>
      </c>
      <c r="G453" s="98" t="s">
        <v>2453</v>
      </c>
      <c r="H453" s="98" t="s">
        <v>2849</v>
      </c>
      <c r="I453" s="99">
        <v>81000000</v>
      </c>
      <c r="J453" s="97" t="s">
        <v>2486</v>
      </c>
    </row>
    <row r="454" spans="1:10" x14ac:dyDescent="0.2">
      <c r="A454" s="96">
        <f t="shared" si="7"/>
        <v>453</v>
      </c>
      <c r="B454" s="97" t="s">
        <v>2857</v>
      </c>
      <c r="C454" s="97" t="s">
        <v>2853</v>
      </c>
      <c r="D454" s="97" t="s">
        <v>2857</v>
      </c>
      <c r="E454" s="97" t="s">
        <v>2819</v>
      </c>
      <c r="F454" s="97" t="s">
        <v>3089</v>
      </c>
      <c r="G454" s="98" t="s">
        <v>2453</v>
      </c>
      <c r="H454" s="98" t="s">
        <v>2849</v>
      </c>
      <c r="I454" s="99">
        <v>35000000</v>
      </c>
      <c r="J454" s="97" t="s">
        <v>2486</v>
      </c>
    </row>
    <row r="455" spans="1:10" x14ac:dyDescent="0.2">
      <c r="A455" s="96">
        <f t="shared" si="7"/>
        <v>454</v>
      </c>
      <c r="B455" s="97" t="s">
        <v>2857</v>
      </c>
      <c r="C455" s="97" t="s">
        <v>2853</v>
      </c>
      <c r="D455" s="97" t="s">
        <v>2857</v>
      </c>
      <c r="E455" s="97" t="s">
        <v>2819</v>
      </c>
      <c r="F455" s="97" t="s">
        <v>3090</v>
      </c>
      <c r="G455" s="98" t="s">
        <v>2453</v>
      </c>
      <c r="H455" s="98" t="s">
        <v>2849</v>
      </c>
      <c r="I455" s="99">
        <v>35000000</v>
      </c>
      <c r="J455" s="97" t="s">
        <v>2486</v>
      </c>
    </row>
    <row r="456" spans="1:10" x14ac:dyDescent="0.2">
      <c r="A456" s="96">
        <f t="shared" si="7"/>
        <v>455</v>
      </c>
      <c r="B456" s="97" t="s">
        <v>2857</v>
      </c>
      <c r="C456" s="97" t="s">
        <v>2853</v>
      </c>
      <c r="D456" s="97" t="s">
        <v>2857</v>
      </c>
      <c r="E456" s="97" t="s">
        <v>2819</v>
      </c>
      <c r="F456" s="97" t="s">
        <v>3091</v>
      </c>
      <c r="G456" s="98" t="s">
        <v>2453</v>
      </c>
      <c r="H456" s="98" t="s">
        <v>2849</v>
      </c>
      <c r="I456" s="99">
        <v>35000000</v>
      </c>
      <c r="J456" s="97" t="s">
        <v>2486</v>
      </c>
    </row>
    <row r="457" spans="1:10" x14ac:dyDescent="0.2">
      <c r="A457" s="96">
        <f t="shared" si="7"/>
        <v>456</v>
      </c>
      <c r="B457" s="97" t="s">
        <v>2857</v>
      </c>
      <c r="C457" s="97" t="s">
        <v>2853</v>
      </c>
      <c r="D457" s="97" t="s">
        <v>2857</v>
      </c>
      <c r="E457" s="97" t="s">
        <v>2819</v>
      </c>
      <c r="F457" s="97" t="s">
        <v>3092</v>
      </c>
      <c r="G457" s="98" t="s">
        <v>2453</v>
      </c>
      <c r="H457" s="98" t="s">
        <v>2849</v>
      </c>
      <c r="I457" s="99">
        <v>22000000</v>
      </c>
      <c r="J457" s="97" t="s">
        <v>2486</v>
      </c>
    </row>
    <row r="458" spans="1:10" x14ac:dyDescent="0.2">
      <c r="A458" s="96">
        <f t="shared" si="7"/>
        <v>457</v>
      </c>
      <c r="B458" s="97" t="s">
        <v>2857</v>
      </c>
      <c r="C458" s="97" t="s">
        <v>2853</v>
      </c>
      <c r="D458" s="97" t="s">
        <v>2857</v>
      </c>
      <c r="E458" s="97" t="s">
        <v>2819</v>
      </c>
      <c r="F458" s="97" t="s">
        <v>3093</v>
      </c>
      <c r="G458" s="98" t="s">
        <v>2453</v>
      </c>
      <c r="H458" s="98" t="s">
        <v>2849</v>
      </c>
      <c r="I458" s="99">
        <v>22000000</v>
      </c>
      <c r="J458" s="97" t="s">
        <v>2486</v>
      </c>
    </row>
    <row r="459" spans="1:10" x14ac:dyDescent="0.2">
      <c r="A459" s="96">
        <f t="shared" si="7"/>
        <v>458</v>
      </c>
      <c r="B459" s="97" t="s">
        <v>2857</v>
      </c>
      <c r="C459" s="97" t="s">
        <v>2853</v>
      </c>
      <c r="D459" s="97" t="s">
        <v>3094</v>
      </c>
      <c r="E459" s="97" t="s">
        <v>2819</v>
      </c>
      <c r="F459" s="97" t="s">
        <v>3095</v>
      </c>
      <c r="G459" s="98" t="s">
        <v>2453</v>
      </c>
      <c r="H459" s="98" t="s">
        <v>2849</v>
      </c>
      <c r="I459" s="99">
        <v>297000000</v>
      </c>
      <c r="J459" s="97" t="s">
        <v>2486</v>
      </c>
    </row>
    <row r="460" spans="1:10" x14ac:dyDescent="0.2">
      <c r="A460" s="96">
        <f t="shared" si="7"/>
        <v>459</v>
      </c>
      <c r="B460" s="97" t="s">
        <v>2857</v>
      </c>
      <c r="C460" s="97" t="s">
        <v>2853</v>
      </c>
      <c r="D460" s="97" t="s">
        <v>2857</v>
      </c>
      <c r="E460" s="97" t="s">
        <v>2819</v>
      </c>
      <c r="F460" s="97" t="s">
        <v>3096</v>
      </c>
      <c r="G460" s="98" t="s">
        <v>2453</v>
      </c>
      <c r="H460" s="98" t="s">
        <v>2849</v>
      </c>
      <c r="I460" s="99">
        <v>150000000</v>
      </c>
      <c r="J460" s="97" t="s">
        <v>2486</v>
      </c>
    </row>
    <row r="461" spans="1:10" x14ac:dyDescent="0.2">
      <c r="A461" s="96">
        <f t="shared" si="7"/>
        <v>460</v>
      </c>
      <c r="B461" s="97" t="s">
        <v>2857</v>
      </c>
      <c r="C461" s="97" t="s">
        <v>2853</v>
      </c>
      <c r="D461" s="97" t="s">
        <v>2857</v>
      </c>
      <c r="E461" s="97" t="s">
        <v>2819</v>
      </c>
      <c r="F461" s="97" t="s">
        <v>3097</v>
      </c>
      <c r="G461" s="98" t="s">
        <v>2453</v>
      </c>
      <c r="H461" s="98" t="s">
        <v>2849</v>
      </c>
      <c r="I461" s="99">
        <v>343000000</v>
      </c>
      <c r="J461" s="97" t="s">
        <v>2486</v>
      </c>
    </row>
    <row r="462" spans="1:10" x14ac:dyDescent="0.2">
      <c r="A462" s="96">
        <f t="shared" si="7"/>
        <v>461</v>
      </c>
      <c r="B462" s="97" t="s">
        <v>2857</v>
      </c>
      <c r="C462" s="97" t="s">
        <v>2853</v>
      </c>
      <c r="D462" s="97" t="s">
        <v>2857</v>
      </c>
      <c r="E462" s="97" t="s">
        <v>2819</v>
      </c>
      <c r="F462" s="97" t="s">
        <v>3098</v>
      </c>
      <c r="G462" s="98" t="s">
        <v>2453</v>
      </c>
      <c r="H462" s="98" t="s">
        <v>2849</v>
      </c>
      <c r="I462" s="99">
        <v>235000000</v>
      </c>
      <c r="J462" s="97" t="s">
        <v>2486</v>
      </c>
    </row>
    <row r="463" spans="1:10" x14ac:dyDescent="0.2">
      <c r="A463" s="96">
        <f t="shared" si="7"/>
        <v>462</v>
      </c>
      <c r="B463" s="97" t="s">
        <v>2857</v>
      </c>
      <c r="C463" s="97" t="s">
        <v>2853</v>
      </c>
      <c r="D463" s="97" t="s">
        <v>2857</v>
      </c>
      <c r="E463" s="97" t="s">
        <v>2819</v>
      </c>
      <c r="F463" s="97" t="s">
        <v>3099</v>
      </c>
      <c r="G463" s="98" t="s">
        <v>2453</v>
      </c>
      <c r="H463" s="98" t="s">
        <v>2849</v>
      </c>
      <c r="I463" s="99">
        <v>156000000</v>
      </c>
      <c r="J463" s="97" t="s">
        <v>2486</v>
      </c>
    </row>
    <row r="464" spans="1:10" x14ac:dyDescent="0.2">
      <c r="A464" s="96">
        <f t="shared" si="7"/>
        <v>463</v>
      </c>
      <c r="B464" s="97" t="s">
        <v>2857</v>
      </c>
      <c r="C464" s="97" t="s">
        <v>2853</v>
      </c>
      <c r="D464" s="97" t="s">
        <v>2857</v>
      </c>
      <c r="E464" s="97" t="s">
        <v>2819</v>
      </c>
      <c r="F464" s="97" t="s">
        <v>3100</v>
      </c>
      <c r="G464" s="98" t="s">
        <v>2453</v>
      </c>
      <c r="H464" s="98" t="s">
        <v>2849</v>
      </c>
      <c r="I464" s="99">
        <v>260000000</v>
      </c>
      <c r="J464" s="97" t="s">
        <v>2486</v>
      </c>
    </row>
    <row r="465" spans="1:10" x14ac:dyDescent="0.2">
      <c r="A465" s="96">
        <f t="shared" si="7"/>
        <v>464</v>
      </c>
      <c r="B465" s="97" t="s">
        <v>3003</v>
      </c>
      <c r="C465" s="97" t="s">
        <v>2847</v>
      </c>
      <c r="D465" s="97" t="s">
        <v>3004</v>
      </c>
      <c r="E465" s="97" t="s">
        <v>2819</v>
      </c>
      <c r="F465" s="97" t="s">
        <v>3101</v>
      </c>
      <c r="G465" s="98" t="s">
        <v>2453</v>
      </c>
      <c r="H465" s="98" t="s">
        <v>2849</v>
      </c>
      <c r="I465" s="99">
        <v>141700000</v>
      </c>
      <c r="J465" s="97" t="s">
        <v>2455</v>
      </c>
    </row>
    <row r="466" spans="1:10" x14ac:dyDescent="0.2">
      <c r="A466" s="96">
        <f t="shared" si="7"/>
        <v>465</v>
      </c>
      <c r="B466" s="97" t="s">
        <v>2990</v>
      </c>
      <c r="C466" s="97" t="s">
        <v>2853</v>
      </c>
      <c r="D466" s="97" t="s">
        <v>2849</v>
      </c>
      <c r="E466" s="97" t="s">
        <v>2819</v>
      </c>
      <c r="F466" s="97" t="s">
        <v>3102</v>
      </c>
      <c r="G466" s="98" t="s">
        <v>2453</v>
      </c>
      <c r="H466" s="98" t="s">
        <v>2849</v>
      </c>
      <c r="I466" s="99">
        <v>100000000</v>
      </c>
      <c r="J466" s="97" t="s">
        <v>2455</v>
      </c>
    </row>
    <row r="467" spans="1:10" x14ac:dyDescent="0.2">
      <c r="A467" s="96">
        <f t="shared" si="7"/>
        <v>466</v>
      </c>
      <c r="B467" s="97" t="s">
        <v>2990</v>
      </c>
      <c r="C467" s="97" t="s">
        <v>2853</v>
      </c>
      <c r="D467" s="97" t="s">
        <v>2849</v>
      </c>
      <c r="E467" s="97" t="s">
        <v>2819</v>
      </c>
      <c r="F467" s="97" t="s">
        <v>3103</v>
      </c>
      <c r="G467" s="98" t="s">
        <v>2453</v>
      </c>
      <c r="H467" s="98" t="s">
        <v>2849</v>
      </c>
      <c r="I467" s="99">
        <v>15000000</v>
      </c>
      <c r="J467" s="97" t="s">
        <v>2455</v>
      </c>
    </row>
    <row r="468" spans="1:10" x14ac:dyDescent="0.2">
      <c r="A468" s="96">
        <f t="shared" si="7"/>
        <v>467</v>
      </c>
      <c r="B468" s="97" t="s">
        <v>2990</v>
      </c>
      <c r="C468" s="97" t="s">
        <v>2853</v>
      </c>
      <c r="D468" s="97" t="s">
        <v>2849</v>
      </c>
      <c r="E468" s="97" t="s">
        <v>2819</v>
      </c>
      <c r="F468" s="97" t="s">
        <v>3104</v>
      </c>
      <c r="G468" s="98" t="s">
        <v>2453</v>
      </c>
      <c r="H468" s="98" t="s">
        <v>2849</v>
      </c>
      <c r="I468" s="99">
        <v>50000000</v>
      </c>
      <c r="J468" s="97" t="s">
        <v>2455</v>
      </c>
    </row>
    <row r="469" spans="1:10" x14ac:dyDescent="0.2">
      <c r="A469" s="96">
        <f t="shared" si="7"/>
        <v>468</v>
      </c>
      <c r="B469" s="97" t="s">
        <v>2990</v>
      </c>
      <c r="C469" s="97" t="s">
        <v>2853</v>
      </c>
      <c r="D469" s="97" t="s">
        <v>2849</v>
      </c>
      <c r="E469" s="97" t="s">
        <v>2819</v>
      </c>
      <c r="F469" s="97" t="s">
        <v>3105</v>
      </c>
      <c r="G469" s="98" t="s">
        <v>2453</v>
      </c>
      <c r="H469" s="98" t="s">
        <v>2849</v>
      </c>
      <c r="I469" s="99">
        <v>35000000</v>
      </c>
      <c r="J469" s="97" t="s">
        <v>2455</v>
      </c>
    </row>
    <row r="470" spans="1:10" x14ac:dyDescent="0.2">
      <c r="A470" s="96">
        <f t="shared" si="7"/>
        <v>469</v>
      </c>
      <c r="B470" s="97" t="s">
        <v>2934</v>
      </c>
      <c r="C470" s="97" t="s">
        <v>2934</v>
      </c>
      <c r="D470" s="97" t="s">
        <v>2849</v>
      </c>
      <c r="E470" s="97" t="s">
        <v>2819</v>
      </c>
      <c r="F470" s="97" t="s">
        <v>3106</v>
      </c>
      <c r="G470" s="98" t="s">
        <v>2453</v>
      </c>
      <c r="H470" s="98" t="s">
        <v>2849</v>
      </c>
      <c r="I470" s="99">
        <v>10000000</v>
      </c>
      <c r="J470" s="97" t="s">
        <v>2460</v>
      </c>
    </row>
    <row r="471" spans="1:10" x14ac:dyDescent="0.2">
      <c r="A471" s="96">
        <f t="shared" si="7"/>
        <v>470</v>
      </c>
      <c r="B471" s="97" t="s">
        <v>2934</v>
      </c>
      <c r="C471" s="97" t="s">
        <v>2934</v>
      </c>
      <c r="D471" s="97" t="s">
        <v>2849</v>
      </c>
      <c r="E471" s="97" t="s">
        <v>2819</v>
      </c>
      <c r="F471" s="97" t="s">
        <v>3107</v>
      </c>
      <c r="G471" s="98" t="s">
        <v>2453</v>
      </c>
      <c r="H471" s="98" t="s">
        <v>2849</v>
      </c>
      <c r="I471" s="99">
        <v>22000000</v>
      </c>
      <c r="J471" s="97" t="s">
        <v>2460</v>
      </c>
    </row>
    <row r="472" spans="1:10" x14ac:dyDescent="0.2">
      <c r="A472" s="96">
        <f t="shared" si="7"/>
        <v>471</v>
      </c>
      <c r="B472" s="97" t="s">
        <v>2852</v>
      </c>
      <c r="C472" s="97" t="s">
        <v>2853</v>
      </c>
      <c r="D472" s="97" t="s">
        <v>2849</v>
      </c>
      <c r="E472" s="97" t="s">
        <v>2823</v>
      </c>
      <c r="F472" s="97" t="s">
        <v>3108</v>
      </c>
      <c r="G472" s="98" t="s">
        <v>2453</v>
      </c>
      <c r="H472" s="98" t="s">
        <v>2849</v>
      </c>
      <c r="I472" s="99">
        <v>8550000000</v>
      </c>
      <c r="J472" s="97" t="s">
        <v>2486</v>
      </c>
    </row>
    <row r="473" spans="1:10" x14ac:dyDescent="0.2">
      <c r="A473" s="96">
        <f t="shared" si="7"/>
        <v>472</v>
      </c>
      <c r="B473" s="97" t="s">
        <v>3109</v>
      </c>
      <c r="C473" s="97" t="s">
        <v>2847</v>
      </c>
      <c r="D473" s="97" t="s">
        <v>2849</v>
      </c>
      <c r="E473" s="97" t="s">
        <v>2823</v>
      </c>
      <c r="F473" s="97" t="s">
        <v>3110</v>
      </c>
      <c r="G473" s="98" t="s">
        <v>2453</v>
      </c>
      <c r="H473" s="98" t="s">
        <v>2849</v>
      </c>
      <c r="I473" s="99">
        <v>830000000</v>
      </c>
      <c r="J473" s="97" t="s">
        <v>2455</v>
      </c>
    </row>
    <row r="474" spans="1:10" x14ac:dyDescent="0.2">
      <c r="A474" s="96">
        <f t="shared" si="7"/>
        <v>473</v>
      </c>
      <c r="B474" s="97" t="s">
        <v>2868</v>
      </c>
      <c r="C474" s="97" t="s">
        <v>2868</v>
      </c>
      <c r="D474" s="97" t="s">
        <v>2849</v>
      </c>
      <c r="E474" s="97" t="s">
        <v>2823</v>
      </c>
      <c r="F474" s="97" t="s">
        <v>3111</v>
      </c>
      <c r="G474" s="98" t="s">
        <v>2453</v>
      </c>
      <c r="H474" s="98" t="s">
        <v>2849</v>
      </c>
      <c r="I474" s="99">
        <v>50000000</v>
      </c>
      <c r="J474" s="97" t="s">
        <v>2455</v>
      </c>
    </row>
    <row r="475" spans="1:10" x14ac:dyDescent="0.2">
      <c r="A475" s="96">
        <f t="shared" si="7"/>
        <v>474</v>
      </c>
      <c r="B475" s="97" t="s">
        <v>2857</v>
      </c>
      <c r="C475" s="97" t="s">
        <v>2853</v>
      </c>
      <c r="D475" s="97" t="s">
        <v>2857</v>
      </c>
      <c r="E475" s="97" t="s">
        <v>2823</v>
      </c>
      <c r="F475" s="97" t="s">
        <v>3112</v>
      </c>
      <c r="G475" s="98" t="s">
        <v>2453</v>
      </c>
      <c r="H475" s="98" t="s">
        <v>2849</v>
      </c>
      <c r="I475" s="99">
        <v>293000000</v>
      </c>
      <c r="J475" s="97" t="s">
        <v>2486</v>
      </c>
    </row>
    <row r="476" spans="1:10" x14ac:dyDescent="0.2">
      <c r="A476" s="96">
        <f t="shared" si="7"/>
        <v>475</v>
      </c>
      <c r="B476" s="97" t="s">
        <v>2857</v>
      </c>
      <c r="C476" s="97" t="s">
        <v>2853</v>
      </c>
      <c r="D476" s="97" t="s">
        <v>2857</v>
      </c>
      <c r="E476" s="97" t="s">
        <v>2823</v>
      </c>
      <c r="F476" s="97" t="s">
        <v>3113</v>
      </c>
      <c r="G476" s="98" t="s">
        <v>2453</v>
      </c>
      <c r="H476" s="98" t="s">
        <v>2849</v>
      </c>
      <c r="I476" s="99">
        <v>218000000</v>
      </c>
      <c r="J476" s="97" t="s">
        <v>2486</v>
      </c>
    </row>
    <row r="477" spans="1:10" x14ac:dyDescent="0.2">
      <c r="A477" s="96">
        <f t="shared" si="7"/>
        <v>476</v>
      </c>
      <c r="B477" s="97" t="s">
        <v>2857</v>
      </c>
      <c r="C477" s="97" t="s">
        <v>2853</v>
      </c>
      <c r="D477" s="97" t="s">
        <v>2857</v>
      </c>
      <c r="E477" s="97" t="s">
        <v>2823</v>
      </c>
      <c r="F477" s="97" t="s">
        <v>3114</v>
      </c>
      <c r="G477" s="98" t="s">
        <v>2453</v>
      </c>
      <c r="H477" s="98" t="s">
        <v>2849</v>
      </c>
      <c r="I477" s="99">
        <v>250000000</v>
      </c>
      <c r="J477" s="97" t="s">
        <v>2486</v>
      </c>
    </row>
    <row r="478" spans="1:10" x14ac:dyDescent="0.2">
      <c r="A478" s="96">
        <f t="shared" si="7"/>
        <v>477</v>
      </c>
      <c r="B478" s="97" t="s">
        <v>2857</v>
      </c>
      <c r="C478" s="97" t="s">
        <v>2853</v>
      </c>
      <c r="D478" s="97" t="s">
        <v>2857</v>
      </c>
      <c r="E478" s="97" t="s">
        <v>2823</v>
      </c>
      <c r="F478" s="97" t="s">
        <v>3115</v>
      </c>
      <c r="G478" s="98" t="s">
        <v>2453</v>
      </c>
      <c r="H478" s="98" t="s">
        <v>2849</v>
      </c>
      <c r="I478" s="99">
        <v>332000000</v>
      </c>
      <c r="J478" s="97" t="s">
        <v>2486</v>
      </c>
    </row>
    <row r="479" spans="1:10" x14ac:dyDescent="0.2">
      <c r="A479" s="96">
        <f t="shared" si="7"/>
        <v>478</v>
      </c>
      <c r="B479" s="97" t="s">
        <v>2990</v>
      </c>
      <c r="C479" s="97" t="s">
        <v>2853</v>
      </c>
      <c r="D479" s="97" t="s">
        <v>2849</v>
      </c>
      <c r="E479" s="97" t="s">
        <v>2823</v>
      </c>
      <c r="F479" s="97" t="s">
        <v>3116</v>
      </c>
      <c r="G479" s="98" t="s">
        <v>2453</v>
      </c>
      <c r="H479" s="98" t="s">
        <v>2849</v>
      </c>
      <c r="I479" s="99">
        <v>200000000</v>
      </c>
      <c r="J479" s="97" t="s">
        <v>2455</v>
      </c>
    </row>
    <row r="480" spans="1:10" x14ac:dyDescent="0.2">
      <c r="A480" s="96">
        <f t="shared" si="7"/>
        <v>479</v>
      </c>
      <c r="B480" s="97" t="s">
        <v>2990</v>
      </c>
      <c r="C480" s="97" t="s">
        <v>2853</v>
      </c>
      <c r="D480" s="97" t="s">
        <v>2849</v>
      </c>
      <c r="E480" s="97" t="s">
        <v>2823</v>
      </c>
      <c r="F480" s="97" t="s">
        <v>3117</v>
      </c>
      <c r="G480" s="98" t="s">
        <v>2453</v>
      </c>
      <c r="H480" s="98" t="s">
        <v>2849</v>
      </c>
      <c r="I480" s="99">
        <v>74000000</v>
      </c>
      <c r="J480" s="97" t="s">
        <v>2455</v>
      </c>
    </row>
    <row r="481" spans="1:10" x14ac:dyDescent="0.3">
      <c r="A481" s="96">
        <f t="shared" si="7"/>
        <v>480</v>
      </c>
      <c r="B481" s="97" t="s">
        <v>2810</v>
      </c>
      <c r="C481" s="103" t="s">
        <v>3118</v>
      </c>
      <c r="D481" s="97" t="s">
        <v>2810</v>
      </c>
      <c r="E481" s="97" t="s">
        <v>2823</v>
      </c>
      <c r="F481" s="103" t="s">
        <v>3119</v>
      </c>
      <c r="G481" s="104" t="s">
        <v>2453</v>
      </c>
      <c r="H481" s="97" t="s">
        <v>3120</v>
      </c>
      <c r="I481" s="105">
        <v>25000000</v>
      </c>
      <c r="J481" s="103" t="s">
        <v>2455</v>
      </c>
    </row>
    <row r="482" spans="1:10" x14ac:dyDescent="0.2">
      <c r="A482" s="96">
        <f t="shared" si="7"/>
        <v>481</v>
      </c>
      <c r="B482" s="97" t="s">
        <v>2910</v>
      </c>
      <c r="C482" s="97" t="s">
        <v>2910</v>
      </c>
      <c r="D482" s="97" t="s">
        <v>2849</v>
      </c>
      <c r="E482" s="97" t="s">
        <v>2827</v>
      </c>
      <c r="F482" s="97" t="s">
        <v>3121</v>
      </c>
      <c r="G482" s="98" t="s">
        <v>2453</v>
      </c>
      <c r="H482" s="98" t="s">
        <v>2849</v>
      </c>
      <c r="I482" s="99">
        <v>78361000</v>
      </c>
      <c r="J482" s="97" t="s">
        <v>2455</v>
      </c>
    </row>
    <row r="483" spans="1:10" x14ac:dyDescent="0.3">
      <c r="A483" s="96">
        <f t="shared" si="7"/>
        <v>482</v>
      </c>
      <c r="B483" s="97" t="s">
        <v>3042</v>
      </c>
      <c r="C483" s="97" t="s">
        <v>2871</v>
      </c>
      <c r="D483" s="97" t="s">
        <v>3043</v>
      </c>
      <c r="E483" s="97" t="s">
        <v>2827</v>
      </c>
      <c r="F483" s="97" t="s">
        <v>3122</v>
      </c>
      <c r="G483" s="98" t="s">
        <v>2453</v>
      </c>
      <c r="H483" s="98" t="s">
        <v>3123</v>
      </c>
      <c r="I483" s="97" t="s">
        <v>2670</v>
      </c>
      <c r="J483" s="97" t="s">
        <v>2670</v>
      </c>
    </row>
    <row r="484" spans="1:10" x14ac:dyDescent="0.2">
      <c r="A484" s="96">
        <f t="shared" si="7"/>
        <v>483</v>
      </c>
      <c r="B484" s="97" t="s">
        <v>2857</v>
      </c>
      <c r="C484" s="97" t="s">
        <v>2853</v>
      </c>
      <c r="D484" s="97" t="s">
        <v>2857</v>
      </c>
      <c r="E484" s="97" t="s">
        <v>2833</v>
      </c>
      <c r="F484" s="97" t="s">
        <v>3124</v>
      </c>
      <c r="G484" s="98" t="s">
        <v>2453</v>
      </c>
      <c r="H484" s="98" t="s">
        <v>2849</v>
      </c>
      <c r="I484" s="99">
        <v>100000000</v>
      </c>
      <c r="J484" s="97" t="s">
        <v>2486</v>
      </c>
    </row>
    <row r="485" spans="1:10" x14ac:dyDescent="0.2">
      <c r="A485" s="96">
        <f t="shared" si="7"/>
        <v>484</v>
      </c>
      <c r="B485" s="97" t="s">
        <v>2990</v>
      </c>
      <c r="C485" s="97" t="s">
        <v>2853</v>
      </c>
      <c r="D485" s="97" t="s">
        <v>2849</v>
      </c>
      <c r="E485" s="97" t="s">
        <v>2833</v>
      </c>
      <c r="F485" s="97" t="s">
        <v>3125</v>
      </c>
      <c r="G485" s="98" t="s">
        <v>2453</v>
      </c>
      <c r="H485" s="98" t="s">
        <v>2849</v>
      </c>
      <c r="I485" s="99">
        <v>15000000</v>
      </c>
      <c r="J485" s="97" t="s">
        <v>2455</v>
      </c>
    </row>
    <row r="486" spans="1:10" x14ac:dyDescent="0.2">
      <c r="A486" s="96">
        <f t="shared" si="7"/>
        <v>485</v>
      </c>
      <c r="B486" s="97" t="s">
        <v>2857</v>
      </c>
      <c r="C486" s="97" t="s">
        <v>2853</v>
      </c>
      <c r="D486" s="97" t="s">
        <v>2857</v>
      </c>
      <c r="E486" s="97" t="s">
        <v>3126</v>
      </c>
      <c r="F486" s="97" t="s">
        <v>3127</v>
      </c>
      <c r="G486" s="98" t="s">
        <v>2453</v>
      </c>
      <c r="H486" s="98" t="s">
        <v>2849</v>
      </c>
      <c r="I486" s="99">
        <v>243000000</v>
      </c>
      <c r="J486" s="97" t="s">
        <v>2486</v>
      </c>
    </row>
    <row r="487" spans="1:10" x14ac:dyDescent="0.2">
      <c r="A487" s="96">
        <f t="shared" si="7"/>
        <v>486</v>
      </c>
      <c r="B487" s="97" t="s">
        <v>2990</v>
      </c>
      <c r="C487" s="97" t="s">
        <v>2853</v>
      </c>
      <c r="D487" s="97" t="s">
        <v>2849</v>
      </c>
      <c r="E487" s="97" t="s">
        <v>3126</v>
      </c>
      <c r="F487" s="97" t="s">
        <v>3128</v>
      </c>
      <c r="G487" s="98" t="s">
        <v>2453</v>
      </c>
      <c r="H487" s="98" t="s">
        <v>2849</v>
      </c>
      <c r="I487" s="99">
        <v>15000000</v>
      </c>
      <c r="J487" s="97" t="s">
        <v>2455</v>
      </c>
    </row>
    <row r="488" spans="1:10" x14ac:dyDescent="0.2">
      <c r="A488" s="96">
        <f t="shared" si="7"/>
        <v>487</v>
      </c>
      <c r="B488" s="97" t="s">
        <v>2857</v>
      </c>
      <c r="C488" s="97" t="s">
        <v>2853</v>
      </c>
      <c r="D488" s="97" t="s">
        <v>2857</v>
      </c>
      <c r="E488" s="97" t="s">
        <v>2840</v>
      </c>
      <c r="F488" s="97" t="s">
        <v>3129</v>
      </c>
      <c r="G488" s="98" t="s">
        <v>2453</v>
      </c>
      <c r="H488" s="98" t="s">
        <v>2849</v>
      </c>
      <c r="I488" s="99">
        <v>210925000</v>
      </c>
      <c r="J488" s="97" t="s">
        <v>2486</v>
      </c>
    </row>
    <row r="489" spans="1:10" x14ac:dyDescent="0.2">
      <c r="A489" s="96">
        <f t="shared" si="7"/>
        <v>488</v>
      </c>
      <c r="B489" s="97" t="s">
        <v>2990</v>
      </c>
      <c r="C489" s="97" t="s">
        <v>2853</v>
      </c>
      <c r="D489" s="97" t="s">
        <v>2849</v>
      </c>
      <c r="E489" s="97" t="s">
        <v>2840</v>
      </c>
      <c r="F489" s="97" t="s">
        <v>3130</v>
      </c>
      <c r="G489" s="98" t="s">
        <v>2453</v>
      </c>
      <c r="H489" s="98" t="s">
        <v>2849</v>
      </c>
      <c r="I489" s="99">
        <v>3300000000</v>
      </c>
      <c r="J489" s="97" t="s">
        <v>2455</v>
      </c>
    </row>
    <row r="490" spans="1:10" x14ac:dyDescent="0.2">
      <c r="A490" s="96">
        <f t="shared" si="7"/>
        <v>489</v>
      </c>
      <c r="B490" s="97" t="s">
        <v>2852</v>
      </c>
      <c r="C490" s="97" t="s">
        <v>2853</v>
      </c>
      <c r="D490" s="97" t="s">
        <v>2849</v>
      </c>
      <c r="E490" s="97" t="s">
        <v>2843</v>
      </c>
      <c r="F490" s="97" t="s">
        <v>3131</v>
      </c>
      <c r="G490" s="98" t="s">
        <v>2453</v>
      </c>
      <c r="H490" s="98" t="s">
        <v>2849</v>
      </c>
      <c r="I490" s="99">
        <v>153000000</v>
      </c>
      <c r="J490" s="97" t="s">
        <v>2455</v>
      </c>
    </row>
    <row r="491" spans="1:10" x14ac:dyDescent="0.2">
      <c r="A491" s="96">
        <f t="shared" si="7"/>
        <v>490</v>
      </c>
      <c r="B491" s="97" t="s">
        <v>2852</v>
      </c>
      <c r="C491" s="97" t="s">
        <v>2853</v>
      </c>
      <c r="D491" s="97" t="s">
        <v>2849</v>
      </c>
      <c r="E491" s="97" t="s">
        <v>2843</v>
      </c>
      <c r="F491" s="97" t="s">
        <v>3132</v>
      </c>
      <c r="G491" s="98" t="s">
        <v>2453</v>
      </c>
      <c r="H491" s="98" t="s">
        <v>2849</v>
      </c>
      <c r="I491" s="99">
        <v>963000000</v>
      </c>
      <c r="J491" s="97" t="s">
        <v>2486</v>
      </c>
    </row>
    <row r="492" spans="1:10" x14ac:dyDescent="0.2">
      <c r="A492" s="96">
        <v>1</v>
      </c>
      <c r="B492" s="97" t="s">
        <v>3133</v>
      </c>
      <c r="C492" s="97" t="s">
        <v>3134</v>
      </c>
      <c r="D492" s="97" t="s">
        <v>3133</v>
      </c>
      <c r="E492" s="97" t="s">
        <v>2451</v>
      </c>
      <c r="F492" s="97" t="s">
        <v>3135</v>
      </c>
      <c r="G492" s="98" t="s">
        <v>2453</v>
      </c>
      <c r="H492" s="98" t="s">
        <v>3136</v>
      </c>
      <c r="I492" s="99">
        <v>179234000</v>
      </c>
      <c r="J492" s="97" t="s">
        <v>2455</v>
      </c>
    </row>
    <row r="493" spans="1:10" x14ac:dyDescent="0.2">
      <c r="A493" s="96">
        <v>2</v>
      </c>
      <c r="B493" s="97" t="s">
        <v>3133</v>
      </c>
      <c r="C493" s="97" t="s">
        <v>3134</v>
      </c>
      <c r="D493" s="97" t="s">
        <v>3133</v>
      </c>
      <c r="E493" s="97" t="s">
        <v>2451</v>
      </c>
      <c r="F493" s="97" t="s">
        <v>3137</v>
      </c>
      <c r="G493" s="98" t="s">
        <v>2453</v>
      </c>
      <c r="H493" s="98" t="s">
        <v>3136</v>
      </c>
      <c r="I493" s="99">
        <v>61479000</v>
      </c>
      <c r="J493" s="97" t="s">
        <v>2455</v>
      </c>
    </row>
    <row r="494" spans="1:10" x14ac:dyDescent="0.2">
      <c r="A494" s="96">
        <v>3</v>
      </c>
      <c r="B494" s="97" t="s">
        <v>3133</v>
      </c>
      <c r="C494" s="97" t="s">
        <v>3134</v>
      </c>
      <c r="D494" s="97" t="s">
        <v>3133</v>
      </c>
      <c r="E494" s="97" t="s">
        <v>2451</v>
      </c>
      <c r="F494" s="97" t="s">
        <v>3138</v>
      </c>
      <c r="G494" s="98" t="s">
        <v>2453</v>
      </c>
      <c r="H494" s="98" t="s">
        <v>3136</v>
      </c>
      <c r="I494" s="99">
        <v>56144000</v>
      </c>
      <c r="J494" s="97" t="s">
        <v>2455</v>
      </c>
    </row>
    <row r="495" spans="1:10" x14ac:dyDescent="0.2">
      <c r="A495" s="96">
        <v>4</v>
      </c>
      <c r="B495" s="97" t="s">
        <v>3133</v>
      </c>
      <c r="C495" s="97" t="s">
        <v>3134</v>
      </c>
      <c r="D495" s="97" t="s">
        <v>3133</v>
      </c>
      <c r="E495" s="97" t="s">
        <v>2451</v>
      </c>
      <c r="F495" s="97" t="s">
        <v>3139</v>
      </c>
      <c r="G495" s="98" t="s">
        <v>2453</v>
      </c>
      <c r="H495" s="98" t="s">
        <v>3136</v>
      </c>
      <c r="I495" s="99">
        <v>160193000</v>
      </c>
      <c r="J495" s="97" t="s">
        <v>2455</v>
      </c>
    </row>
    <row r="496" spans="1:10" x14ac:dyDescent="0.2">
      <c r="A496" s="96">
        <v>5</v>
      </c>
      <c r="B496" s="97" t="s">
        <v>3140</v>
      </c>
      <c r="C496" s="97" t="s">
        <v>3140</v>
      </c>
      <c r="D496" s="97" t="s">
        <v>3136</v>
      </c>
      <c r="E496" s="97" t="s">
        <v>2451</v>
      </c>
      <c r="F496" s="97" t="s">
        <v>3141</v>
      </c>
      <c r="G496" s="98" t="s">
        <v>2453</v>
      </c>
      <c r="H496" s="98" t="s">
        <v>3136</v>
      </c>
      <c r="I496" s="99">
        <v>120000000</v>
      </c>
      <c r="J496" s="97" t="s">
        <v>2460</v>
      </c>
    </row>
    <row r="497" spans="1:10" x14ac:dyDescent="0.2">
      <c r="A497" s="96">
        <v>6</v>
      </c>
      <c r="B497" s="97" t="s">
        <v>3142</v>
      </c>
      <c r="C497" s="97" t="s">
        <v>2495</v>
      </c>
      <c r="D497" s="97" t="s">
        <v>3133</v>
      </c>
      <c r="E497" s="97" t="s">
        <v>2451</v>
      </c>
      <c r="F497" s="97" t="s">
        <v>3143</v>
      </c>
      <c r="G497" s="98" t="s">
        <v>2453</v>
      </c>
      <c r="H497" s="98" t="s">
        <v>3136</v>
      </c>
      <c r="I497" s="99">
        <v>283745000</v>
      </c>
      <c r="J497" s="97" t="s">
        <v>2455</v>
      </c>
    </row>
    <row r="498" spans="1:10" x14ac:dyDescent="0.2">
      <c r="A498" s="96">
        <v>7</v>
      </c>
      <c r="B498" s="97" t="s">
        <v>3144</v>
      </c>
      <c r="C498" s="97" t="s">
        <v>3140</v>
      </c>
      <c r="D498" s="97" t="s">
        <v>3133</v>
      </c>
      <c r="E498" s="97" t="s">
        <v>2451</v>
      </c>
      <c r="F498" s="97" t="s">
        <v>3145</v>
      </c>
      <c r="G498" s="98" t="s">
        <v>2453</v>
      </c>
      <c r="H498" s="98" t="s">
        <v>3136</v>
      </c>
      <c r="I498" s="99">
        <v>297106000</v>
      </c>
      <c r="J498" s="97" t="s">
        <v>2455</v>
      </c>
    </row>
    <row r="499" spans="1:10" x14ac:dyDescent="0.2">
      <c r="A499" s="96">
        <v>8</v>
      </c>
      <c r="B499" s="97" t="s">
        <v>3133</v>
      </c>
      <c r="C499" s="97" t="s">
        <v>3134</v>
      </c>
      <c r="D499" s="97" t="s">
        <v>3133</v>
      </c>
      <c r="E499" s="97" t="s">
        <v>2451</v>
      </c>
      <c r="F499" s="97" t="s">
        <v>3146</v>
      </c>
      <c r="G499" s="98" t="s">
        <v>2453</v>
      </c>
      <c r="H499" s="98" t="s">
        <v>3136</v>
      </c>
      <c r="I499" s="99">
        <v>193644000</v>
      </c>
      <c r="J499" s="97" t="s">
        <v>2455</v>
      </c>
    </row>
    <row r="500" spans="1:10" x14ac:dyDescent="0.2">
      <c r="A500" s="96">
        <v>9</v>
      </c>
      <c r="B500" s="97" t="s">
        <v>3133</v>
      </c>
      <c r="C500" s="97" t="s">
        <v>3134</v>
      </c>
      <c r="D500" s="97" t="s">
        <v>3133</v>
      </c>
      <c r="E500" s="97" t="s">
        <v>2451</v>
      </c>
      <c r="F500" s="97" t="s">
        <v>3147</v>
      </c>
      <c r="G500" s="98" t="s">
        <v>2453</v>
      </c>
      <c r="H500" s="98" t="s">
        <v>3136</v>
      </c>
      <c r="I500" s="99">
        <v>22294000</v>
      </c>
      <c r="J500" s="97" t="s">
        <v>2460</v>
      </c>
    </row>
    <row r="501" spans="1:10" x14ac:dyDescent="0.2">
      <c r="A501" s="96">
        <v>10</v>
      </c>
      <c r="B501" s="97" t="s">
        <v>3148</v>
      </c>
      <c r="C501" s="97" t="s">
        <v>3140</v>
      </c>
      <c r="D501" s="97" t="s">
        <v>3133</v>
      </c>
      <c r="E501" s="97" t="s">
        <v>2451</v>
      </c>
      <c r="F501" s="97" t="s">
        <v>3149</v>
      </c>
      <c r="G501" s="98" t="s">
        <v>2453</v>
      </c>
      <c r="H501" s="98" t="s">
        <v>3136</v>
      </c>
      <c r="I501" s="99">
        <v>127840000</v>
      </c>
      <c r="J501" s="97" t="s">
        <v>2486</v>
      </c>
    </row>
    <row r="502" spans="1:10" x14ac:dyDescent="0.2">
      <c r="A502" s="96">
        <v>11</v>
      </c>
      <c r="B502" s="97" t="s">
        <v>3133</v>
      </c>
      <c r="C502" s="97" t="s">
        <v>3134</v>
      </c>
      <c r="D502" s="97" t="s">
        <v>3133</v>
      </c>
      <c r="E502" s="97" t="s">
        <v>2451</v>
      </c>
      <c r="F502" s="97" t="s">
        <v>3137</v>
      </c>
      <c r="G502" s="98" t="s">
        <v>2453</v>
      </c>
      <c r="H502" s="98" t="s">
        <v>3136</v>
      </c>
      <c r="I502" s="99">
        <v>61479000</v>
      </c>
      <c r="J502" s="97" t="s">
        <v>2455</v>
      </c>
    </row>
    <row r="503" spans="1:10" x14ac:dyDescent="0.2">
      <c r="A503" s="96">
        <v>12</v>
      </c>
      <c r="B503" s="97" t="s">
        <v>2495</v>
      </c>
      <c r="C503" s="97" t="s">
        <v>2495</v>
      </c>
      <c r="D503" s="97" t="s">
        <v>3136</v>
      </c>
      <c r="E503" s="97" t="s">
        <v>2451</v>
      </c>
      <c r="F503" s="97" t="s">
        <v>3150</v>
      </c>
      <c r="G503" s="98" t="s">
        <v>2453</v>
      </c>
      <c r="H503" s="98" t="s">
        <v>3136</v>
      </c>
      <c r="I503" s="99">
        <v>182002710</v>
      </c>
      <c r="J503" s="97" t="s">
        <v>2455</v>
      </c>
    </row>
    <row r="504" spans="1:10" x14ac:dyDescent="0.2">
      <c r="A504" s="96">
        <v>13</v>
      </c>
      <c r="B504" s="97" t="s">
        <v>3151</v>
      </c>
      <c r="C504" s="97" t="s">
        <v>3152</v>
      </c>
      <c r="D504" s="97" t="s">
        <v>3133</v>
      </c>
      <c r="E504" s="97" t="s">
        <v>2451</v>
      </c>
      <c r="F504" s="97" t="s">
        <v>3153</v>
      </c>
      <c r="G504" s="98" t="s">
        <v>2453</v>
      </c>
      <c r="H504" s="98" t="s">
        <v>3136</v>
      </c>
      <c r="I504" s="99">
        <v>121726000</v>
      </c>
      <c r="J504" s="97" t="s">
        <v>2455</v>
      </c>
    </row>
    <row r="505" spans="1:10" x14ac:dyDescent="0.2">
      <c r="A505" s="96">
        <v>14</v>
      </c>
      <c r="B505" s="97" t="s">
        <v>3154</v>
      </c>
      <c r="C505" s="97" t="s">
        <v>3155</v>
      </c>
      <c r="D505" s="97" t="s">
        <v>3136</v>
      </c>
      <c r="E505" s="97" t="s">
        <v>2451</v>
      </c>
      <c r="F505" s="97" t="s">
        <v>3156</v>
      </c>
      <c r="G505" s="98" t="s">
        <v>2453</v>
      </c>
      <c r="H505" s="98" t="s">
        <v>3136</v>
      </c>
      <c r="I505" s="99">
        <v>192210000</v>
      </c>
      <c r="J505" s="97" t="s">
        <v>2455</v>
      </c>
    </row>
    <row r="506" spans="1:10" x14ac:dyDescent="0.2">
      <c r="A506" s="96">
        <v>15</v>
      </c>
      <c r="B506" s="97" t="s">
        <v>3133</v>
      </c>
      <c r="C506" s="97" t="s">
        <v>3134</v>
      </c>
      <c r="D506" s="97" t="s">
        <v>3133</v>
      </c>
      <c r="E506" s="97" t="s">
        <v>2451</v>
      </c>
      <c r="F506" s="97" t="s">
        <v>3157</v>
      </c>
      <c r="G506" s="98" t="s">
        <v>2453</v>
      </c>
      <c r="H506" s="98" t="s">
        <v>3136</v>
      </c>
      <c r="I506" s="99">
        <v>56624000</v>
      </c>
      <c r="J506" s="97" t="s">
        <v>2455</v>
      </c>
    </row>
    <row r="507" spans="1:10" x14ac:dyDescent="0.2">
      <c r="A507" s="96">
        <v>16</v>
      </c>
      <c r="B507" s="97" t="s">
        <v>3158</v>
      </c>
      <c r="C507" s="97" t="s">
        <v>3158</v>
      </c>
      <c r="D507" s="97" t="s">
        <v>3136</v>
      </c>
      <c r="E507" s="97" t="s">
        <v>2451</v>
      </c>
      <c r="F507" s="97" t="s">
        <v>3159</v>
      </c>
      <c r="G507" s="98" t="s">
        <v>2453</v>
      </c>
      <c r="H507" s="98" t="s">
        <v>3136</v>
      </c>
      <c r="I507" s="99">
        <v>80000000</v>
      </c>
      <c r="J507" s="97" t="s">
        <v>2460</v>
      </c>
    </row>
    <row r="508" spans="1:10" x14ac:dyDescent="0.2">
      <c r="A508" s="96">
        <v>17</v>
      </c>
      <c r="B508" s="97" t="s">
        <v>3133</v>
      </c>
      <c r="C508" s="97" t="s">
        <v>3134</v>
      </c>
      <c r="D508" s="97" t="s">
        <v>3133</v>
      </c>
      <c r="E508" s="97" t="s">
        <v>2451</v>
      </c>
      <c r="F508" s="97" t="s">
        <v>3160</v>
      </c>
      <c r="G508" s="98" t="s">
        <v>2453</v>
      </c>
      <c r="H508" s="98" t="s">
        <v>3136</v>
      </c>
      <c r="I508" s="99">
        <v>35032000</v>
      </c>
      <c r="J508" s="97" t="s">
        <v>2460</v>
      </c>
    </row>
    <row r="509" spans="1:10" x14ac:dyDescent="0.2">
      <c r="A509" s="96">
        <v>18</v>
      </c>
      <c r="B509" s="97" t="s">
        <v>3158</v>
      </c>
      <c r="C509" s="97" t="s">
        <v>3158</v>
      </c>
      <c r="D509" s="97" t="s">
        <v>3136</v>
      </c>
      <c r="E509" s="97" t="s">
        <v>2451</v>
      </c>
      <c r="F509" s="97" t="s">
        <v>3161</v>
      </c>
      <c r="G509" s="98" t="s">
        <v>2453</v>
      </c>
      <c r="H509" s="98" t="s">
        <v>3136</v>
      </c>
      <c r="I509" s="99">
        <v>62233600</v>
      </c>
      <c r="J509" s="97" t="s">
        <v>2460</v>
      </c>
    </row>
    <row r="510" spans="1:10" x14ac:dyDescent="0.2">
      <c r="A510" s="96">
        <v>19</v>
      </c>
      <c r="B510" s="97" t="s">
        <v>2495</v>
      </c>
      <c r="C510" s="97" t="s">
        <v>2495</v>
      </c>
      <c r="D510" s="97" t="s">
        <v>3136</v>
      </c>
      <c r="E510" s="97" t="s">
        <v>2451</v>
      </c>
      <c r="F510" s="97" t="s">
        <v>3162</v>
      </c>
      <c r="G510" s="98" t="s">
        <v>2453</v>
      </c>
      <c r="H510" s="98" t="s">
        <v>3136</v>
      </c>
      <c r="I510" s="99">
        <v>169995400</v>
      </c>
      <c r="J510" s="97" t="s">
        <v>2455</v>
      </c>
    </row>
    <row r="511" spans="1:10" x14ac:dyDescent="0.3">
      <c r="A511" s="96">
        <v>20</v>
      </c>
      <c r="B511" s="97" t="s">
        <v>3163</v>
      </c>
      <c r="C511" s="97" t="s">
        <v>3140</v>
      </c>
      <c r="D511" s="97" t="s">
        <v>3133</v>
      </c>
      <c r="E511" s="97" t="s">
        <v>2451</v>
      </c>
      <c r="F511" s="97" t="s">
        <v>3164</v>
      </c>
      <c r="G511" s="98" t="s">
        <v>2453</v>
      </c>
      <c r="H511" s="98" t="s">
        <v>3136</v>
      </c>
      <c r="I511" s="97" t="s">
        <v>2670</v>
      </c>
      <c r="J511" s="97" t="s">
        <v>2670</v>
      </c>
    </row>
    <row r="512" spans="1:10" x14ac:dyDescent="0.2">
      <c r="A512" s="96">
        <v>21</v>
      </c>
      <c r="B512" s="97" t="s">
        <v>3165</v>
      </c>
      <c r="C512" s="97" t="s">
        <v>3152</v>
      </c>
      <c r="D512" s="97" t="s">
        <v>3136</v>
      </c>
      <c r="E512" s="97" t="s">
        <v>2451</v>
      </c>
      <c r="F512" s="97" t="s">
        <v>3166</v>
      </c>
      <c r="G512" s="98" t="s">
        <v>2453</v>
      </c>
      <c r="H512" s="98" t="s">
        <v>3136</v>
      </c>
      <c r="I512" s="99">
        <v>159010000</v>
      </c>
      <c r="J512" s="97" t="s">
        <v>2455</v>
      </c>
    </row>
    <row r="513" spans="1:10" x14ac:dyDescent="0.2">
      <c r="A513" s="96">
        <v>22</v>
      </c>
      <c r="B513" s="97" t="s">
        <v>3165</v>
      </c>
      <c r="C513" s="97" t="s">
        <v>3152</v>
      </c>
      <c r="D513" s="97" t="s">
        <v>3136</v>
      </c>
      <c r="E513" s="97" t="s">
        <v>2451</v>
      </c>
      <c r="F513" s="97" t="s">
        <v>3167</v>
      </c>
      <c r="G513" s="98" t="s">
        <v>2453</v>
      </c>
      <c r="H513" s="98" t="s">
        <v>3136</v>
      </c>
      <c r="I513" s="99">
        <v>91000000</v>
      </c>
      <c r="J513" s="97" t="s">
        <v>2455</v>
      </c>
    </row>
    <row r="514" spans="1:10" x14ac:dyDescent="0.2">
      <c r="A514" s="96">
        <v>23</v>
      </c>
      <c r="B514" s="97" t="s">
        <v>3165</v>
      </c>
      <c r="C514" s="97" t="s">
        <v>3152</v>
      </c>
      <c r="D514" s="97" t="s">
        <v>3136</v>
      </c>
      <c r="E514" s="97" t="s">
        <v>2451</v>
      </c>
      <c r="F514" s="97" t="s">
        <v>3168</v>
      </c>
      <c r="G514" s="98" t="s">
        <v>2453</v>
      </c>
      <c r="H514" s="98" t="s">
        <v>3136</v>
      </c>
      <c r="I514" s="99">
        <v>24000000</v>
      </c>
      <c r="J514" s="97" t="s">
        <v>2455</v>
      </c>
    </row>
    <row r="515" spans="1:10" x14ac:dyDescent="0.2">
      <c r="A515" s="96">
        <v>24</v>
      </c>
      <c r="B515" s="97" t="s">
        <v>3133</v>
      </c>
      <c r="C515" s="97" t="s">
        <v>3134</v>
      </c>
      <c r="D515" s="97" t="s">
        <v>3133</v>
      </c>
      <c r="E515" s="97" t="s">
        <v>2451</v>
      </c>
      <c r="F515" s="97" t="s">
        <v>3169</v>
      </c>
      <c r="G515" s="98" t="s">
        <v>2453</v>
      </c>
      <c r="H515" s="98" t="s">
        <v>3136</v>
      </c>
      <c r="I515" s="99">
        <v>150744000</v>
      </c>
      <c r="J515" s="97" t="s">
        <v>2455</v>
      </c>
    </row>
    <row r="516" spans="1:10" x14ac:dyDescent="0.2">
      <c r="A516" s="96">
        <v>25</v>
      </c>
      <c r="B516" s="97" t="s">
        <v>3170</v>
      </c>
      <c r="C516" s="97" t="s">
        <v>3171</v>
      </c>
      <c r="D516" s="97" t="s">
        <v>3133</v>
      </c>
      <c r="E516" s="97" t="s">
        <v>2451</v>
      </c>
      <c r="F516" s="97" t="s">
        <v>3172</v>
      </c>
      <c r="G516" s="98" t="s">
        <v>2453</v>
      </c>
      <c r="H516" s="98" t="s">
        <v>3136</v>
      </c>
      <c r="I516" s="99">
        <v>109565000</v>
      </c>
      <c r="J516" s="97" t="s">
        <v>2486</v>
      </c>
    </row>
    <row r="517" spans="1:10" x14ac:dyDescent="0.2">
      <c r="A517" s="96">
        <v>26</v>
      </c>
      <c r="B517" s="97" t="s">
        <v>3133</v>
      </c>
      <c r="C517" s="97" t="s">
        <v>3134</v>
      </c>
      <c r="D517" s="97" t="s">
        <v>3133</v>
      </c>
      <c r="E517" s="97" t="s">
        <v>2451</v>
      </c>
      <c r="F517" s="97" t="s">
        <v>3173</v>
      </c>
      <c r="G517" s="98" t="s">
        <v>2453</v>
      </c>
      <c r="H517" s="98" t="s">
        <v>3136</v>
      </c>
      <c r="I517" s="99">
        <v>110000000</v>
      </c>
      <c r="J517" s="97" t="s">
        <v>2455</v>
      </c>
    </row>
    <row r="518" spans="1:10" x14ac:dyDescent="0.2">
      <c r="A518" s="96">
        <v>27</v>
      </c>
      <c r="B518" s="97" t="s">
        <v>3174</v>
      </c>
      <c r="C518" s="97" t="s">
        <v>2495</v>
      </c>
      <c r="D518" s="97" t="s">
        <v>3133</v>
      </c>
      <c r="E518" s="97" t="s">
        <v>2451</v>
      </c>
      <c r="F518" s="97" t="s">
        <v>3175</v>
      </c>
      <c r="G518" s="98" t="s">
        <v>2453</v>
      </c>
      <c r="H518" s="98" t="s">
        <v>3136</v>
      </c>
      <c r="I518" s="99">
        <v>149303000</v>
      </c>
      <c r="J518" s="97" t="s">
        <v>2455</v>
      </c>
    </row>
    <row r="519" spans="1:10" x14ac:dyDescent="0.2">
      <c r="A519" s="96">
        <v>28</v>
      </c>
      <c r="B519" s="97" t="s">
        <v>3133</v>
      </c>
      <c r="C519" s="97" t="s">
        <v>3134</v>
      </c>
      <c r="D519" s="97" t="s">
        <v>3133</v>
      </c>
      <c r="E519" s="97" t="s">
        <v>2451</v>
      </c>
      <c r="F519" s="97" t="s">
        <v>3176</v>
      </c>
      <c r="G519" s="98" t="s">
        <v>2453</v>
      </c>
      <c r="H519" s="98" t="s">
        <v>3136</v>
      </c>
      <c r="I519" s="99">
        <v>10924000</v>
      </c>
      <c r="J519" s="97" t="s">
        <v>2460</v>
      </c>
    </row>
    <row r="520" spans="1:10" x14ac:dyDescent="0.2">
      <c r="A520" s="96">
        <v>29</v>
      </c>
      <c r="B520" s="97" t="s">
        <v>3152</v>
      </c>
      <c r="C520" s="97" t="s">
        <v>3152</v>
      </c>
      <c r="D520" s="97" t="s">
        <v>3136</v>
      </c>
      <c r="E520" s="97" t="s">
        <v>2451</v>
      </c>
      <c r="F520" s="97" t="s">
        <v>3177</v>
      </c>
      <c r="G520" s="98" t="s">
        <v>2453</v>
      </c>
      <c r="H520" s="98" t="s">
        <v>3136</v>
      </c>
      <c r="I520" s="99">
        <v>58000000</v>
      </c>
      <c r="J520" s="97" t="s">
        <v>2460</v>
      </c>
    </row>
    <row r="521" spans="1:10" x14ac:dyDescent="0.2">
      <c r="A521" s="96">
        <v>30</v>
      </c>
      <c r="B521" s="97" t="s">
        <v>3158</v>
      </c>
      <c r="C521" s="97" t="s">
        <v>3158</v>
      </c>
      <c r="D521" s="97" t="s">
        <v>3136</v>
      </c>
      <c r="E521" s="97" t="s">
        <v>2451</v>
      </c>
      <c r="F521" s="97" t="s">
        <v>3178</v>
      </c>
      <c r="G521" s="98" t="s">
        <v>2453</v>
      </c>
      <c r="H521" s="98" t="s">
        <v>3136</v>
      </c>
      <c r="I521" s="99">
        <v>64600800</v>
      </c>
      <c r="J521" s="97" t="s">
        <v>2460</v>
      </c>
    </row>
    <row r="522" spans="1:10" x14ac:dyDescent="0.2">
      <c r="A522" s="96">
        <v>31</v>
      </c>
      <c r="B522" s="97" t="s">
        <v>3158</v>
      </c>
      <c r="C522" s="97" t="s">
        <v>3158</v>
      </c>
      <c r="D522" s="97" t="s">
        <v>3136</v>
      </c>
      <c r="E522" s="97" t="s">
        <v>2451</v>
      </c>
      <c r="F522" s="97" t="s">
        <v>3179</v>
      </c>
      <c r="G522" s="98" t="s">
        <v>2453</v>
      </c>
      <c r="H522" s="98" t="s">
        <v>3136</v>
      </c>
      <c r="I522" s="99">
        <v>69518900</v>
      </c>
      <c r="J522" s="97" t="s">
        <v>2460</v>
      </c>
    </row>
    <row r="523" spans="1:10" x14ac:dyDescent="0.2">
      <c r="A523" s="96">
        <v>32</v>
      </c>
      <c r="B523" s="97" t="s">
        <v>3133</v>
      </c>
      <c r="C523" s="97" t="s">
        <v>3134</v>
      </c>
      <c r="D523" s="97" t="s">
        <v>3133</v>
      </c>
      <c r="E523" s="97" t="s">
        <v>2451</v>
      </c>
      <c r="F523" s="97" t="s">
        <v>3180</v>
      </c>
      <c r="G523" s="98" t="s">
        <v>2453</v>
      </c>
      <c r="H523" s="98" t="s">
        <v>3136</v>
      </c>
      <c r="I523" s="99">
        <v>187471000</v>
      </c>
      <c r="J523" s="97" t="s">
        <v>2455</v>
      </c>
    </row>
    <row r="524" spans="1:10" x14ac:dyDescent="0.2">
      <c r="A524" s="96">
        <v>33</v>
      </c>
      <c r="B524" s="97" t="s">
        <v>3181</v>
      </c>
      <c r="C524" s="97" t="s">
        <v>3152</v>
      </c>
      <c r="D524" s="97" t="s">
        <v>3133</v>
      </c>
      <c r="E524" s="97" t="s">
        <v>2451</v>
      </c>
      <c r="F524" s="97" t="s">
        <v>3182</v>
      </c>
      <c r="G524" s="98" t="s">
        <v>2453</v>
      </c>
      <c r="H524" s="98" t="s">
        <v>3136</v>
      </c>
      <c r="I524" s="99">
        <v>32996000</v>
      </c>
      <c r="J524" s="97" t="s">
        <v>2460</v>
      </c>
    </row>
    <row r="525" spans="1:10" x14ac:dyDescent="0.2">
      <c r="A525" s="96">
        <v>34</v>
      </c>
      <c r="B525" s="97" t="s">
        <v>3155</v>
      </c>
      <c r="C525" s="97" t="s">
        <v>3155</v>
      </c>
      <c r="D525" s="97" t="s">
        <v>3136</v>
      </c>
      <c r="E525" s="97" t="s">
        <v>2451</v>
      </c>
      <c r="F525" s="97" t="s">
        <v>3183</v>
      </c>
      <c r="G525" s="98" t="s">
        <v>2453</v>
      </c>
      <c r="H525" s="98" t="s">
        <v>3136</v>
      </c>
      <c r="I525" s="99">
        <v>49946000</v>
      </c>
      <c r="J525" s="97" t="s">
        <v>2460</v>
      </c>
    </row>
    <row r="526" spans="1:10" x14ac:dyDescent="0.2">
      <c r="A526" s="96">
        <v>35</v>
      </c>
      <c r="B526" s="97" t="s">
        <v>3184</v>
      </c>
      <c r="C526" s="97" t="s">
        <v>3158</v>
      </c>
      <c r="D526" s="97" t="s">
        <v>3133</v>
      </c>
      <c r="E526" s="97" t="s">
        <v>2451</v>
      </c>
      <c r="F526" s="97" t="s">
        <v>3185</v>
      </c>
      <c r="G526" s="98" t="s">
        <v>2453</v>
      </c>
      <c r="H526" s="98" t="s">
        <v>3136</v>
      </c>
      <c r="I526" s="99">
        <v>19646000</v>
      </c>
      <c r="J526" s="97" t="s">
        <v>2455</v>
      </c>
    </row>
    <row r="527" spans="1:10" x14ac:dyDescent="0.2">
      <c r="A527" s="96">
        <v>36</v>
      </c>
      <c r="B527" s="97" t="s">
        <v>3133</v>
      </c>
      <c r="C527" s="97" t="s">
        <v>3134</v>
      </c>
      <c r="D527" s="97" t="s">
        <v>3133</v>
      </c>
      <c r="E527" s="97" t="s">
        <v>2451</v>
      </c>
      <c r="F527" s="97" t="s">
        <v>3186</v>
      </c>
      <c r="G527" s="98" t="s">
        <v>2453</v>
      </c>
      <c r="H527" s="98" t="s">
        <v>3136</v>
      </c>
      <c r="I527" s="99">
        <v>33143000</v>
      </c>
      <c r="J527" s="97" t="s">
        <v>2460</v>
      </c>
    </row>
    <row r="528" spans="1:10" x14ac:dyDescent="0.2">
      <c r="A528" s="96">
        <v>37</v>
      </c>
      <c r="B528" s="97" t="s">
        <v>3133</v>
      </c>
      <c r="C528" s="97" t="s">
        <v>3134</v>
      </c>
      <c r="D528" s="97" t="s">
        <v>3133</v>
      </c>
      <c r="E528" s="97" t="s">
        <v>2451</v>
      </c>
      <c r="F528" s="97" t="s">
        <v>3187</v>
      </c>
      <c r="G528" s="98" t="s">
        <v>2453</v>
      </c>
      <c r="H528" s="98" t="s">
        <v>3136</v>
      </c>
      <c r="I528" s="99">
        <v>10923000</v>
      </c>
      <c r="J528" s="97" t="s">
        <v>2460</v>
      </c>
    </row>
    <row r="529" spans="1:10" x14ac:dyDescent="0.2">
      <c r="A529" s="96">
        <v>38</v>
      </c>
      <c r="B529" s="97" t="s">
        <v>3188</v>
      </c>
      <c r="C529" s="97" t="s">
        <v>3134</v>
      </c>
      <c r="D529" s="97" t="s">
        <v>3133</v>
      </c>
      <c r="E529" s="97" t="s">
        <v>2451</v>
      </c>
      <c r="F529" s="97" t="s">
        <v>3189</v>
      </c>
      <c r="G529" s="98" t="s">
        <v>2453</v>
      </c>
      <c r="H529" s="98" t="s">
        <v>3136</v>
      </c>
      <c r="I529" s="99">
        <v>14443000</v>
      </c>
      <c r="J529" s="97" t="s">
        <v>2486</v>
      </c>
    </row>
    <row r="530" spans="1:10" x14ac:dyDescent="0.2">
      <c r="A530" s="96">
        <v>39</v>
      </c>
      <c r="B530" s="97" t="s">
        <v>3171</v>
      </c>
      <c r="C530" s="97" t="s">
        <v>3171</v>
      </c>
      <c r="D530" s="97" t="s">
        <v>3136</v>
      </c>
      <c r="E530" s="97" t="s">
        <v>2451</v>
      </c>
      <c r="F530" s="97" t="s">
        <v>3190</v>
      </c>
      <c r="G530" s="98" t="s">
        <v>2453</v>
      </c>
      <c r="H530" s="98" t="s">
        <v>3136</v>
      </c>
      <c r="I530" s="99">
        <v>179998000</v>
      </c>
      <c r="J530" s="97" t="s">
        <v>2455</v>
      </c>
    </row>
    <row r="531" spans="1:10" x14ac:dyDescent="0.2">
      <c r="A531" s="96">
        <v>40</v>
      </c>
      <c r="B531" s="97" t="s">
        <v>3133</v>
      </c>
      <c r="C531" s="97" t="s">
        <v>3134</v>
      </c>
      <c r="D531" s="97" t="s">
        <v>3133</v>
      </c>
      <c r="E531" s="97" t="s">
        <v>2451</v>
      </c>
      <c r="F531" s="97" t="s">
        <v>3191</v>
      </c>
      <c r="G531" s="98" t="s">
        <v>2453</v>
      </c>
      <c r="H531" s="98" t="s">
        <v>3136</v>
      </c>
      <c r="I531" s="99">
        <v>13718000</v>
      </c>
      <c r="J531" s="97" t="s">
        <v>2460</v>
      </c>
    </row>
    <row r="532" spans="1:10" x14ac:dyDescent="0.2">
      <c r="A532" s="96">
        <v>41</v>
      </c>
      <c r="B532" s="97" t="s">
        <v>3152</v>
      </c>
      <c r="C532" s="97" t="s">
        <v>3152</v>
      </c>
      <c r="D532" s="97" t="s">
        <v>3136</v>
      </c>
      <c r="E532" s="97" t="s">
        <v>2451</v>
      </c>
      <c r="F532" s="97" t="s">
        <v>3192</v>
      </c>
      <c r="G532" s="98" t="s">
        <v>2453</v>
      </c>
      <c r="H532" s="98" t="s">
        <v>3136</v>
      </c>
      <c r="I532" s="99">
        <v>64000000</v>
      </c>
      <c r="J532" s="97" t="s">
        <v>2460</v>
      </c>
    </row>
    <row r="533" spans="1:10" x14ac:dyDescent="0.2">
      <c r="A533" s="96">
        <v>42</v>
      </c>
      <c r="B533" s="97" t="s">
        <v>2687</v>
      </c>
      <c r="C533" s="97" t="s">
        <v>2609</v>
      </c>
      <c r="D533" s="97" t="s">
        <v>2484</v>
      </c>
      <c r="E533" s="97" t="s">
        <v>2451</v>
      </c>
      <c r="F533" s="97" t="s">
        <v>3193</v>
      </c>
      <c r="G533" s="98" t="s">
        <v>2453</v>
      </c>
      <c r="H533" s="98" t="s">
        <v>3136</v>
      </c>
      <c r="I533" s="99">
        <v>13503000</v>
      </c>
      <c r="J533" s="97" t="s">
        <v>2460</v>
      </c>
    </row>
    <row r="534" spans="1:10" x14ac:dyDescent="0.2">
      <c r="A534" s="96">
        <v>43</v>
      </c>
      <c r="B534" s="97" t="s">
        <v>3194</v>
      </c>
      <c r="C534" s="97" t="s">
        <v>3155</v>
      </c>
      <c r="D534" s="97" t="s">
        <v>2450</v>
      </c>
      <c r="E534" s="97" t="s">
        <v>2451</v>
      </c>
      <c r="F534" s="97" t="s">
        <v>3195</v>
      </c>
      <c r="G534" s="98" t="s">
        <v>2453</v>
      </c>
      <c r="H534" s="98" t="s">
        <v>3136</v>
      </c>
      <c r="I534" s="99">
        <v>12324000</v>
      </c>
      <c r="J534" s="97" t="s">
        <v>2455</v>
      </c>
    </row>
    <row r="535" spans="1:10" ht="24" x14ac:dyDescent="0.2">
      <c r="A535" s="96">
        <v>44</v>
      </c>
      <c r="B535" s="106" t="s">
        <v>3196</v>
      </c>
      <c r="C535" s="97" t="s">
        <v>2495</v>
      </c>
      <c r="D535" s="97" t="s">
        <v>3133</v>
      </c>
      <c r="E535" s="97" t="s">
        <v>2451</v>
      </c>
      <c r="F535" s="97" t="s">
        <v>3197</v>
      </c>
      <c r="G535" s="98" t="s">
        <v>2453</v>
      </c>
      <c r="H535" s="98" t="s">
        <v>3136</v>
      </c>
      <c r="I535" s="99">
        <v>19932000</v>
      </c>
      <c r="J535" s="97" t="s">
        <v>2460</v>
      </c>
    </row>
    <row r="536" spans="1:10" x14ac:dyDescent="0.2">
      <c r="A536" s="96">
        <v>45</v>
      </c>
      <c r="B536" s="97" t="s">
        <v>3198</v>
      </c>
      <c r="C536" s="97" t="s">
        <v>3152</v>
      </c>
      <c r="D536" s="97" t="s">
        <v>3133</v>
      </c>
      <c r="E536" s="97" t="s">
        <v>2451</v>
      </c>
      <c r="F536" s="97" t="s">
        <v>3199</v>
      </c>
      <c r="G536" s="98" t="s">
        <v>2453</v>
      </c>
      <c r="H536" s="98" t="s">
        <v>3136</v>
      </c>
      <c r="I536" s="99">
        <v>14421000</v>
      </c>
      <c r="J536" s="97" t="s">
        <v>2460</v>
      </c>
    </row>
    <row r="537" spans="1:10" x14ac:dyDescent="0.2">
      <c r="A537" s="96">
        <v>46</v>
      </c>
      <c r="B537" s="97" t="s">
        <v>3200</v>
      </c>
      <c r="C537" s="97" t="s">
        <v>3155</v>
      </c>
      <c r="D537" s="97" t="s">
        <v>3133</v>
      </c>
      <c r="E537" s="97" t="s">
        <v>2451</v>
      </c>
      <c r="F537" s="97" t="s">
        <v>3201</v>
      </c>
      <c r="G537" s="98" t="s">
        <v>2453</v>
      </c>
      <c r="H537" s="98" t="s">
        <v>3136</v>
      </c>
      <c r="I537" s="99">
        <v>94787000</v>
      </c>
      <c r="J537" s="97" t="s">
        <v>2455</v>
      </c>
    </row>
    <row r="538" spans="1:10" x14ac:dyDescent="0.2">
      <c r="A538" s="96">
        <v>47</v>
      </c>
      <c r="B538" s="97" t="s">
        <v>3202</v>
      </c>
      <c r="C538" s="97" t="s">
        <v>3140</v>
      </c>
      <c r="D538" s="97" t="s">
        <v>3133</v>
      </c>
      <c r="E538" s="97" t="s">
        <v>2451</v>
      </c>
      <c r="F538" s="97" t="s">
        <v>3203</v>
      </c>
      <c r="G538" s="98" t="s">
        <v>2453</v>
      </c>
      <c r="H538" s="98" t="s">
        <v>3136</v>
      </c>
      <c r="I538" s="99">
        <v>62216000</v>
      </c>
      <c r="J538" s="97" t="s">
        <v>2455</v>
      </c>
    </row>
    <row r="539" spans="1:10" x14ac:dyDescent="0.2">
      <c r="A539" s="96">
        <v>48</v>
      </c>
      <c r="B539" s="97" t="s">
        <v>3188</v>
      </c>
      <c r="C539" s="97" t="s">
        <v>3134</v>
      </c>
      <c r="D539" s="97" t="s">
        <v>3133</v>
      </c>
      <c r="E539" s="97" t="s">
        <v>2451</v>
      </c>
      <c r="F539" s="97" t="s">
        <v>3189</v>
      </c>
      <c r="G539" s="98" t="s">
        <v>2453</v>
      </c>
      <c r="H539" s="98" t="s">
        <v>3136</v>
      </c>
      <c r="I539" s="99">
        <v>14443000</v>
      </c>
      <c r="J539" s="97" t="s">
        <v>2486</v>
      </c>
    </row>
    <row r="540" spans="1:10" x14ac:dyDescent="0.2">
      <c r="A540" s="96">
        <v>49</v>
      </c>
      <c r="B540" s="97" t="s">
        <v>3133</v>
      </c>
      <c r="C540" s="97" t="s">
        <v>3134</v>
      </c>
      <c r="D540" s="97" t="s">
        <v>3133</v>
      </c>
      <c r="E540" s="97" t="s">
        <v>2451</v>
      </c>
      <c r="F540" s="97" t="s">
        <v>3204</v>
      </c>
      <c r="G540" s="98" t="s">
        <v>2453</v>
      </c>
      <c r="H540" s="98" t="s">
        <v>3136</v>
      </c>
      <c r="I540" s="99">
        <v>146074000</v>
      </c>
      <c r="J540" s="97" t="s">
        <v>2455</v>
      </c>
    </row>
    <row r="541" spans="1:10" x14ac:dyDescent="0.2">
      <c r="A541" s="96">
        <v>50</v>
      </c>
      <c r="B541" s="97" t="s">
        <v>3158</v>
      </c>
      <c r="C541" s="97" t="s">
        <v>3158</v>
      </c>
      <c r="D541" s="97" t="s">
        <v>3136</v>
      </c>
      <c r="E541" s="97" t="s">
        <v>2451</v>
      </c>
      <c r="F541" s="97" t="s">
        <v>3205</v>
      </c>
      <c r="G541" s="98" t="s">
        <v>2453</v>
      </c>
      <c r="H541" s="98" t="s">
        <v>3136</v>
      </c>
      <c r="I541" s="99">
        <v>139388000</v>
      </c>
      <c r="J541" s="97" t="s">
        <v>2455</v>
      </c>
    </row>
    <row r="542" spans="1:10" x14ac:dyDescent="0.2">
      <c r="A542" s="96">
        <v>51</v>
      </c>
      <c r="B542" s="97" t="s">
        <v>3206</v>
      </c>
      <c r="C542" s="97" t="s">
        <v>3155</v>
      </c>
      <c r="D542" s="97" t="s">
        <v>3133</v>
      </c>
      <c r="E542" s="97" t="s">
        <v>2451</v>
      </c>
      <c r="F542" s="97" t="s">
        <v>3207</v>
      </c>
      <c r="G542" s="98" t="s">
        <v>2453</v>
      </c>
      <c r="H542" s="98" t="s">
        <v>3136</v>
      </c>
      <c r="I542" s="99">
        <v>19371000</v>
      </c>
      <c r="J542" s="97" t="s">
        <v>2455</v>
      </c>
    </row>
    <row r="543" spans="1:10" x14ac:dyDescent="0.2">
      <c r="A543" s="96">
        <v>52</v>
      </c>
      <c r="B543" s="97" t="s">
        <v>3133</v>
      </c>
      <c r="C543" s="97" t="s">
        <v>3134</v>
      </c>
      <c r="D543" s="97" t="s">
        <v>3133</v>
      </c>
      <c r="E543" s="97" t="s">
        <v>2451</v>
      </c>
      <c r="F543" s="97" t="s">
        <v>3208</v>
      </c>
      <c r="G543" s="98" t="s">
        <v>2453</v>
      </c>
      <c r="H543" s="98" t="s">
        <v>3136</v>
      </c>
      <c r="I543" s="99">
        <v>165707000</v>
      </c>
      <c r="J543" s="97" t="s">
        <v>2455</v>
      </c>
    </row>
    <row r="544" spans="1:10" x14ac:dyDescent="0.2">
      <c r="A544" s="96">
        <v>53</v>
      </c>
      <c r="B544" s="97" t="s">
        <v>3209</v>
      </c>
      <c r="C544" s="97" t="s">
        <v>3152</v>
      </c>
      <c r="D544" s="97" t="s">
        <v>3133</v>
      </c>
      <c r="E544" s="97" t="s">
        <v>2451</v>
      </c>
      <c r="F544" s="97" t="s">
        <v>3210</v>
      </c>
      <c r="G544" s="98" t="s">
        <v>2453</v>
      </c>
      <c r="H544" s="98" t="s">
        <v>3136</v>
      </c>
      <c r="I544" s="99">
        <v>15510000</v>
      </c>
      <c r="J544" s="97" t="s">
        <v>2460</v>
      </c>
    </row>
    <row r="545" spans="1:10" x14ac:dyDescent="0.2">
      <c r="A545" s="96">
        <v>54</v>
      </c>
      <c r="B545" s="97" t="s">
        <v>3211</v>
      </c>
      <c r="C545" s="97" t="s">
        <v>3134</v>
      </c>
      <c r="D545" s="97" t="s">
        <v>3133</v>
      </c>
      <c r="E545" s="97" t="s">
        <v>2451</v>
      </c>
      <c r="F545" s="97" t="s">
        <v>3212</v>
      </c>
      <c r="G545" s="98" t="s">
        <v>2453</v>
      </c>
      <c r="H545" s="98" t="s">
        <v>3136</v>
      </c>
      <c r="I545" s="99">
        <v>8000000</v>
      </c>
      <c r="J545" s="97" t="s">
        <v>2455</v>
      </c>
    </row>
    <row r="546" spans="1:10" x14ac:dyDescent="0.2">
      <c r="A546" s="96">
        <v>55</v>
      </c>
      <c r="B546" s="97" t="s">
        <v>3213</v>
      </c>
      <c r="C546" s="97" t="s">
        <v>3214</v>
      </c>
      <c r="D546" s="97" t="s">
        <v>3133</v>
      </c>
      <c r="E546" s="97" t="s">
        <v>2451</v>
      </c>
      <c r="F546" s="97" t="s">
        <v>3215</v>
      </c>
      <c r="G546" s="98" t="s">
        <v>2453</v>
      </c>
      <c r="H546" s="98" t="s">
        <v>3136</v>
      </c>
      <c r="I546" s="99">
        <v>5000000</v>
      </c>
      <c r="J546" s="97" t="s">
        <v>2460</v>
      </c>
    </row>
    <row r="547" spans="1:10" x14ac:dyDescent="0.2">
      <c r="A547" s="96">
        <v>56</v>
      </c>
      <c r="B547" s="97" t="s">
        <v>3216</v>
      </c>
      <c r="C547" s="97" t="s">
        <v>3158</v>
      </c>
      <c r="D547" s="97" t="s">
        <v>3133</v>
      </c>
      <c r="E547" s="97" t="s">
        <v>2451</v>
      </c>
      <c r="F547" s="97" t="s">
        <v>3217</v>
      </c>
      <c r="G547" s="98" t="s">
        <v>2453</v>
      </c>
      <c r="H547" s="98" t="s">
        <v>3136</v>
      </c>
      <c r="I547" s="99">
        <v>19745000</v>
      </c>
      <c r="J547" s="97" t="s">
        <v>2455</v>
      </c>
    </row>
    <row r="548" spans="1:10" x14ac:dyDescent="0.2">
      <c r="A548" s="96">
        <v>57</v>
      </c>
      <c r="B548" s="97" t="s">
        <v>3133</v>
      </c>
      <c r="C548" s="97" t="s">
        <v>3134</v>
      </c>
      <c r="D548" s="97" t="s">
        <v>3133</v>
      </c>
      <c r="E548" s="97" t="s">
        <v>2451</v>
      </c>
      <c r="F548" s="97" t="s">
        <v>3218</v>
      </c>
      <c r="G548" s="98" t="s">
        <v>2453</v>
      </c>
      <c r="H548" s="98" t="s">
        <v>3136</v>
      </c>
      <c r="I548" s="99">
        <v>202389000</v>
      </c>
      <c r="J548" s="97" t="s">
        <v>2455</v>
      </c>
    </row>
    <row r="549" spans="1:10" x14ac:dyDescent="0.2">
      <c r="A549" s="96">
        <v>58</v>
      </c>
      <c r="B549" s="97" t="s">
        <v>3219</v>
      </c>
      <c r="C549" s="97" t="s">
        <v>3155</v>
      </c>
      <c r="D549" s="97" t="s">
        <v>3133</v>
      </c>
      <c r="E549" s="97" t="s">
        <v>2451</v>
      </c>
      <c r="F549" s="97" t="s">
        <v>3220</v>
      </c>
      <c r="G549" s="98" t="s">
        <v>2453</v>
      </c>
      <c r="H549" s="98" t="s">
        <v>3136</v>
      </c>
      <c r="I549" s="99">
        <v>20206000</v>
      </c>
      <c r="J549" s="97" t="s">
        <v>2455</v>
      </c>
    </row>
    <row r="550" spans="1:10" x14ac:dyDescent="0.2">
      <c r="A550" s="96">
        <v>59</v>
      </c>
      <c r="B550" s="97" t="s">
        <v>3221</v>
      </c>
      <c r="C550" s="97" t="s">
        <v>3152</v>
      </c>
      <c r="D550" s="97" t="s">
        <v>3133</v>
      </c>
      <c r="E550" s="97" t="s">
        <v>2451</v>
      </c>
      <c r="F550" s="97" t="s">
        <v>3222</v>
      </c>
      <c r="G550" s="98" t="s">
        <v>2453</v>
      </c>
      <c r="H550" s="98" t="s">
        <v>3136</v>
      </c>
      <c r="I550" s="99">
        <v>68882000</v>
      </c>
      <c r="J550" s="97" t="s">
        <v>2455</v>
      </c>
    </row>
    <row r="551" spans="1:10" x14ac:dyDescent="0.2">
      <c r="A551" s="96">
        <v>60</v>
      </c>
      <c r="B551" s="97" t="s">
        <v>3133</v>
      </c>
      <c r="C551" s="97" t="s">
        <v>3134</v>
      </c>
      <c r="D551" s="97" t="s">
        <v>3133</v>
      </c>
      <c r="E551" s="97" t="s">
        <v>2451</v>
      </c>
      <c r="F551" s="97" t="s">
        <v>3223</v>
      </c>
      <c r="G551" s="98" t="s">
        <v>2453</v>
      </c>
      <c r="H551" s="98" t="s">
        <v>3136</v>
      </c>
      <c r="I551" s="99">
        <v>37114000</v>
      </c>
      <c r="J551" s="97" t="s">
        <v>2460</v>
      </c>
    </row>
    <row r="552" spans="1:10" x14ac:dyDescent="0.2">
      <c r="A552" s="96">
        <v>61</v>
      </c>
      <c r="B552" s="97" t="s">
        <v>3133</v>
      </c>
      <c r="C552" s="97" t="s">
        <v>3134</v>
      </c>
      <c r="D552" s="97" t="s">
        <v>3133</v>
      </c>
      <c r="E552" s="97" t="s">
        <v>2451</v>
      </c>
      <c r="F552" s="97" t="s">
        <v>3224</v>
      </c>
      <c r="G552" s="98" t="s">
        <v>2453</v>
      </c>
      <c r="H552" s="98" t="s">
        <v>3136</v>
      </c>
      <c r="I552" s="99">
        <v>51414000</v>
      </c>
      <c r="J552" s="97" t="s">
        <v>2460</v>
      </c>
    </row>
    <row r="553" spans="1:10" x14ac:dyDescent="0.2">
      <c r="A553" s="96">
        <v>62</v>
      </c>
      <c r="B553" s="97" t="s">
        <v>3133</v>
      </c>
      <c r="C553" s="97" t="s">
        <v>3134</v>
      </c>
      <c r="D553" s="97" t="s">
        <v>3133</v>
      </c>
      <c r="E553" s="97" t="s">
        <v>2451</v>
      </c>
      <c r="F553" s="97" t="s">
        <v>3225</v>
      </c>
      <c r="G553" s="98" t="s">
        <v>2453</v>
      </c>
      <c r="H553" s="98" t="s">
        <v>3136</v>
      </c>
      <c r="I553" s="99">
        <v>34393000</v>
      </c>
      <c r="J553" s="97" t="s">
        <v>2460</v>
      </c>
    </row>
    <row r="554" spans="1:10" x14ac:dyDescent="0.2">
      <c r="A554" s="96">
        <v>63</v>
      </c>
      <c r="B554" s="97" t="s">
        <v>3133</v>
      </c>
      <c r="C554" s="97" t="s">
        <v>3134</v>
      </c>
      <c r="D554" s="97" t="s">
        <v>3133</v>
      </c>
      <c r="E554" s="97" t="s">
        <v>2451</v>
      </c>
      <c r="F554" s="97" t="s">
        <v>3226</v>
      </c>
      <c r="G554" s="98" t="s">
        <v>2453</v>
      </c>
      <c r="H554" s="98" t="s">
        <v>3136</v>
      </c>
      <c r="I554" s="99">
        <v>46077000</v>
      </c>
      <c r="J554" s="97" t="s">
        <v>2460</v>
      </c>
    </row>
    <row r="555" spans="1:10" x14ac:dyDescent="0.2">
      <c r="A555" s="96">
        <v>64</v>
      </c>
      <c r="B555" s="97" t="s">
        <v>3133</v>
      </c>
      <c r="C555" s="97" t="s">
        <v>3134</v>
      </c>
      <c r="D555" s="97" t="s">
        <v>3133</v>
      </c>
      <c r="E555" s="97" t="s">
        <v>2451</v>
      </c>
      <c r="F555" s="97" t="s">
        <v>3227</v>
      </c>
      <c r="G555" s="98" t="s">
        <v>2453</v>
      </c>
      <c r="H555" s="98" t="s">
        <v>3136</v>
      </c>
      <c r="I555" s="99">
        <v>54904000</v>
      </c>
      <c r="J555" s="97" t="s">
        <v>2460</v>
      </c>
    </row>
    <row r="556" spans="1:10" x14ac:dyDescent="0.2">
      <c r="A556" s="96">
        <v>65</v>
      </c>
      <c r="B556" s="97" t="s">
        <v>3133</v>
      </c>
      <c r="C556" s="97" t="s">
        <v>3134</v>
      </c>
      <c r="D556" s="97" t="s">
        <v>3133</v>
      </c>
      <c r="E556" s="97" t="s">
        <v>2451</v>
      </c>
      <c r="F556" s="97" t="s">
        <v>3228</v>
      </c>
      <c r="G556" s="98" t="s">
        <v>2453</v>
      </c>
      <c r="H556" s="98" t="s">
        <v>3136</v>
      </c>
      <c r="I556" s="99">
        <v>66704000</v>
      </c>
      <c r="J556" s="97" t="s">
        <v>2455</v>
      </c>
    </row>
    <row r="557" spans="1:10" x14ac:dyDescent="0.2">
      <c r="A557" s="96">
        <v>66</v>
      </c>
      <c r="B557" s="97" t="s">
        <v>3133</v>
      </c>
      <c r="C557" s="97" t="s">
        <v>3134</v>
      </c>
      <c r="D557" s="97" t="s">
        <v>3133</v>
      </c>
      <c r="E557" s="97" t="s">
        <v>2451</v>
      </c>
      <c r="F557" s="97" t="s">
        <v>3229</v>
      </c>
      <c r="G557" s="98" t="s">
        <v>2453</v>
      </c>
      <c r="H557" s="98" t="s">
        <v>3136</v>
      </c>
      <c r="I557" s="99">
        <v>76638000</v>
      </c>
      <c r="J557" s="97" t="s">
        <v>2455</v>
      </c>
    </row>
    <row r="558" spans="1:10" x14ac:dyDescent="0.2">
      <c r="A558" s="96">
        <v>67</v>
      </c>
      <c r="B558" s="97" t="s">
        <v>3133</v>
      </c>
      <c r="C558" s="97" t="s">
        <v>3134</v>
      </c>
      <c r="D558" s="97" t="s">
        <v>3133</v>
      </c>
      <c r="E558" s="97" t="s">
        <v>2451</v>
      </c>
      <c r="F558" s="97" t="s">
        <v>3230</v>
      </c>
      <c r="G558" s="98" t="s">
        <v>2453</v>
      </c>
      <c r="H558" s="98" t="s">
        <v>3136</v>
      </c>
      <c r="I558" s="99">
        <v>81398000</v>
      </c>
      <c r="J558" s="97" t="s">
        <v>2455</v>
      </c>
    </row>
    <row r="559" spans="1:10" x14ac:dyDescent="0.2">
      <c r="A559" s="96">
        <v>68</v>
      </c>
      <c r="B559" s="97" t="s">
        <v>3133</v>
      </c>
      <c r="C559" s="97" t="s">
        <v>3134</v>
      </c>
      <c r="D559" s="97" t="s">
        <v>3133</v>
      </c>
      <c r="E559" s="97" t="s">
        <v>2451</v>
      </c>
      <c r="F559" s="97" t="s">
        <v>3231</v>
      </c>
      <c r="G559" s="98" t="s">
        <v>2453</v>
      </c>
      <c r="H559" s="98" t="s">
        <v>3136</v>
      </c>
      <c r="I559" s="99">
        <v>157908000</v>
      </c>
      <c r="J559" s="97" t="s">
        <v>2455</v>
      </c>
    </row>
    <row r="560" spans="1:10" x14ac:dyDescent="0.2">
      <c r="A560" s="96">
        <v>69</v>
      </c>
      <c r="B560" s="97" t="s">
        <v>3133</v>
      </c>
      <c r="C560" s="97" t="s">
        <v>3134</v>
      </c>
      <c r="D560" s="97" t="s">
        <v>3133</v>
      </c>
      <c r="E560" s="97" t="s">
        <v>2451</v>
      </c>
      <c r="F560" s="97" t="s">
        <v>3232</v>
      </c>
      <c r="G560" s="98" t="s">
        <v>2453</v>
      </c>
      <c r="H560" s="98" t="s">
        <v>3136</v>
      </c>
      <c r="I560" s="99">
        <v>134176000</v>
      </c>
      <c r="J560" s="97" t="s">
        <v>2455</v>
      </c>
    </row>
    <row r="561" spans="1:10" x14ac:dyDescent="0.2">
      <c r="A561" s="96">
        <v>70</v>
      </c>
      <c r="B561" s="97" t="s">
        <v>3134</v>
      </c>
      <c r="C561" s="97" t="s">
        <v>3134</v>
      </c>
      <c r="D561" s="97" t="s">
        <v>3136</v>
      </c>
      <c r="E561" s="97" t="s">
        <v>2451</v>
      </c>
      <c r="F561" s="97" t="s">
        <v>3233</v>
      </c>
      <c r="G561" s="98" t="s">
        <v>2453</v>
      </c>
      <c r="H561" s="98" t="s">
        <v>3136</v>
      </c>
      <c r="I561" s="99">
        <v>145170000</v>
      </c>
      <c r="J561" s="97" t="s">
        <v>2460</v>
      </c>
    </row>
    <row r="562" spans="1:10" x14ac:dyDescent="0.2">
      <c r="A562" s="96">
        <v>71</v>
      </c>
      <c r="B562" s="97" t="s">
        <v>3158</v>
      </c>
      <c r="C562" s="97" t="s">
        <v>3158</v>
      </c>
      <c r="D562" s="97" t="s">
        <v>3136</v>
      </c>
      <c r="E562" s="97" t="s">
        <v>2451</v>
      </c>
      <c r="F562" s="97" t="s">
        <v>3234</v>
      </c>
      <c r="G562" s="98" t="s">
        <v>2453</v>
      </c>
      <c r="H562" s="98" t="s">
        <v>3136</v>
      </c>
      <c r="I562" s="99">
        <v>54065000</v>
      </c>
      <c r="J562" s="97" t="s">
        <v>2460</v>
      </c>
    </row>
    <row r="563" spans="1:10" x14ac:dyDescent="0.3">
      <c r="A563" s="96">
        <v>72</v>
      </c>
      <c r="B563" s="97" t="s">
        <v>3235</v>
      </c>
      <c r="C563" s="97" t="s">
        <v>3155</v>
      </c>
      <c r="D563" s="97" t="s">
        <v>3133</v>
      </c>
      <c r="E563" s="97" t="s">
        <v>2451</v>
      </c>
      <c r="F563" s="97" t="s">
        <v>3236</v>
      </c>
      <c r="G563" s="98" t="s">
        <v>2453</v>
      </c>
      <c r="H563" s="98" t="s">
        <v>3136</v>
      </c>
      <c r="I563" s="97" t="s">
        <v>2670</v>
      </c>
      <c r="J563" s="97" t="s">
        <v>2670</v>
      </c>
    </row>
    <row r="564" spans="1:10" x14ac:dyDescent="0.2">
      <c r="A564" s="96">
        <v>73</v>
      </c>
      <c r="B564" s="97" t="s">
        <v>3158</v>
      </c>
      <c r="C564" s="97" t="s">
        <v>3158</v>
      </c>
      <c r="D564" s="97" t="s">
        <v>3136</v>
      </c>
      <c r="E564" s="97" t="s">
        <v>2451</v>
      </c>
      <c r="F564" s="97" t="s">
        <v>3237</v>
      </c>
      <c r="G564" s="98" t="s">
        <v>2453</v>
      </c>
      <c r="H564" s="98" t="s">
        <v>3136</v>
      </c>
      <c r="I564" s="99">
        <v>80000000</v>
      </c>
      <c r="J564" s="97" t="s">
        <v>2460</v>
      </c>
    </row>
    <row r="565" spans="1:10" x14ac:dyDescent="0.2">
      <c r="A565" s="96">
        <v>74</v>
      </c>
      <c r="B565" s="97" t="s">
        <v>3238</v>
      </c>
      <c r="C565" s="97" t="s">
        <v>3214</v>
      </c>
      <c r="D565" s="97" t="s">
        <v>3133</v>
      </c>
      <c r="E565" s="97" t="s">
        <v>2451</v>
      </c>
      <c r="F565" s="97" t="s">
        <v>3239</v>
      </c>
      <c r="G565" s="98" t="s">
        <v>2453</v>
      </c>
      <c r="H565" s="98" t="s">
        <v>3136</v>
      </c>
      <c r="I565" s="99">
        <v>16940000</v>
      </c>
      <c r="J565" s="97" t="s">
        <v>2460</v>
      </c>
    </row>
    <row r="566" spans="1:10" x14ac:dyDescent="0.2">
      <c r="A566" s="96">
        <v>75</v>
      </c>
      <c r="B566" s="97" t="s">
        <v>3240</v>
      </c>
      <c r="C566" s="97" t="s">
        <v>2495</v>
      </c>
      <c r="D566" s="97" t="s">
        <v>3133</v>
      </c>
      <c r="E566" s="97" t="s">
        <v>2451</v>
      </c>
      <c r="F566" s="97" t="s">
        <v>3241</v>
      </c>
      <c r="G566" s="98" t="s">
        <v>2453</v>
      </c>
      <c r="H566" s="98" t="s">
        <v>3136</v>
      </c>
      <c r="I566" s="99">
        <v>171850000</v>
      </c>
      <c r="J566" s="97" t="s">
        <v>2455</v>
      </c>
    </row>
    <row r="567" spans="1:10" x14ac:dyDescent="0.2">
      <c r="A567" s="96">
        <v>76</v>
      </c>
      <c r="B567" s="97" t="s">
        <v>3165</v>
      </c>
      <c r="C567" s="97" t="s">
        <v>3152</v>
      </c>
      <c r="D567" s="97" t="s">
        <v>3136</v>
      </c>
      <c r="E567" s="97" t="s">
        <v>2451</v>
      </c>
      <c r="F567" s="97" t="s">
        <v>3242</v>
      </c>
      <c r="G567" s="98" t="s">
        <v>2453</v>
      </c>
      <c r="H567" s="98" t="s">
        <v>3136</v>
      </c>
      <c r="I567" s="99">
        <v>43820000</v>
      </c>
      <c r="J567" s="97" t="s">
        <v>2460</v>
      </c>
    </row>
    <row r="568" spans="1:10" x14ac:dyDescent="0.2">
      <c r="A568" s="96">
        <v>77</v>
      </c>
      <c r="B568" s="97" t="s">
        <v>3133</v>
      </c>
      <c r="C568" s="97" t="s">
        <v>3134</v>
      </c>
      <c r="D568" s="97" t="s">
        <v>3133</v>
      </c>
      <c r="E568" s="97" t="s">
        <v>2451</v>
      </c>
      <c r="F568" s="97" t="s">
        <v>3243</v>
      </c>
      <c r="G568" s="98" t="s">
        <v>2453</v>
      </c>
      <c r="H568" s="98" t="s">
        <v>3136</v>
      </c>
      <c r="I568" s="99">
        <v>116904000</v>
      </c>
      <c r="J568" s="97" t="s">
        <v>2455</v>
      </c>
    </row>
    <row r="569" spans="1:10" x14ac:dyDescent="0.2">
      <c r="A569" s="96">
        <v>78</v>
      </c>
      <c r="B569" s="97" t="s">
        <v>3133</v>
      </c>
      <c r="C569" s="97" t="s">
        <v>3134</v>
      </c>
      <c r="D569" s="97" t="s">
        <v>3133</v>
      </c>
      <c r="E569" s="97" t="s">
        <v>2451</v>
      </c>
      <c r="F569" s="97" t="s">
        <v>3244</v>
      </c>
      <c r="G569" s="98" t="s">
        <v>2453</v>
      </c>
      <c r="H569" s="98" t="s">
        <v>3136</v>
      </c>
      <c r="I569" s="99">
        <v>19096000</v>
      </c>
      <c r="J569" s="97" t="s">
        <v>2460</v>
      </c>
    </row>
    <row r="570" spans="1:10" x14ac:dyDescent="0.2">
      <c r="A570" s="96">
        <v>79</v>
      </c>
      <c r="B570" s="97" t="s">
        <v>3214</v>
      </c>
      <c r="C570" s="97" t="s">
        <v>3214</v>
      </c>
      <c r="D570" s="97" t="s">
        <v>3136</v>
      </c>
      <c r="E570" s="97" t="s">
        <v>2451</v>
      </c>
      <c r="F570" s="97" t="s">
        <v>3245</v>
      </c>
      <c r="G570" s="98" t="s">
        <v>2453</v>
      </c>
      <c r="H570" s="98" t="s">
        <v>3136</v>
      </c>
      <c r="I570" s="99">
        <v>97646810</v>
      </c>
      <c r="J570" s="97" t="s">
        <v>2455</v>
      </c>
    </row>
    <row r="571" spans="1:10" x14ac:dyDescent="0.3">
      <c r="A571" s="96">
        <v>80</v>
      </c>
      <c r="B571" s="97" t="s">
        <v>2810</v>
      </c>
      <c r="C571" s="103" t="s">
        <v>3246</v>
      </c>
      <c r="D571" s="97" t="s">
        <v>2810</v>
      </c>
      <c r="E571" s="97" t="s">
        <v>2451</v>
      </c>
      <c r="F571" s="103" t="s">
        <v>3247</v>
      </c>
      <c r="G571" s="104" t="s">
        <v>2453</v>
      </c>
      <c r="H571" s="98" t="s">
        <v>3248</v>
      </c>
      <c r="I571" s="105">
        <v>204000000</v>
      </c>
      <c r="J571" s="103" t="s">
        <v>2455</v>
      </c>
    </row>
    <row r="572" spans="1:10" x14ac:dyDescent="0.3">
      <c r="A572" s="96">
        <v>81</v>
      </c>
      <c r="B572" s="97" t="s">
        <v>2810</v>
      </c>
      <c r="C572" s="103" t="s">
        <v>3246</v>
      </c>
      <c r="D572" s="97" t="s">
        <v>2810</v>
      </c>
      <c r="E572" s="97" t="s">
        <v>2451</v>
      </c>
      <c r="F572" s="103" t="s">
        <v>3249</v>
      </c>
      <c r="G572" s="104" t="s">
        <v>2453</v>
      </c>
      <c r="H572" s="98" t="s">
        <v>3248</v>
      </c>
      <c r="I572" s="105">
        <v>48000000</v>
      </c>
      <c r="J572" s="103" t="s">
        <v>2455</v>
      </c>
    </row>
    <row r="573" spans="1:10" x14ac:dyDescent="0.3">
      <c r="A573" s="96">
        <v>82</v>
      </c>
      <c r="B573" s="97" t="s">
        <v>2810</v>
      </c>
      <c r="C573" s="103" t="s">
        <v>3246</v>
      </c>
      <c r="D573" s="97" t="s">
        <v>2810</v>
      </c>
      <c r="E573" s="97" t="s">
        <v>2451</v>
      </c>
      <c r="F573" s="103" t="s">
        <v>3250</v>
      </c>
      <c r="G573" s="104" t="s">
        <v>2453</v>
      </c>
      <c r="H573" s="98" t="s">
        <v>3248</v>
      </c>
      <c r="I573" s="105">
        <v>325000000</v>
      </c>
      <c r="J573" s="103" t="s">
        <v>2455</v>
      </c>
    </row>
    <row r="574" spans="1:10" x14ac:dyDescent="0.3">
      <c r="A574" s="96">
        <v>83</v>
      </c>
      <c r="B574" s="97" t="s">
        <v>2810</v>
      </c>
      <c r="C574" s="103" t="s">
        <v>3246</v>
      </c>
      <c r="D574" s="97" t="s">
        <v>2810</v>
      </c>
      <c r="E574" s="97" t="s">
        <v>2451</v>
      </c>
      <c r="F574" s="103" t="s">
        <v>3251</v>
      </c>
      <c r="G574" s="104" t="s">
        <v>2453</v>
      </c>
      <c r="H574" s="98" t="s">
        <v>3248</v>
      </c>
      <c r="I574" s="105">
        <v>122000000</v>
      </c>
      <c r="J574" s="103" t="s">
        <v>2455</v>
      </c>
    </row>
    <row r="575" spans="1:10" x14ac:dyDescent="0.2">
      <c r="A575" s="96">
        <v>84</v>
      </c>
      <c r="B575" s="97" t="s">
        <v>3165</v>
      </c>
      <c r="C575" s="97" t="s">
        <v>3152</v>
      </c>
      <c r="D575" s="97" t="s">
        <v>3136</v>
      </c>
      <c r="E575" s="97" t="s">
        <v>2678</v>
      </c>
      <c r="F575" s="97" t="s">
        <v>3252</v>
      </c>
      <c r="G575" s="98" t="s">
        <v>2453</v>
      </c>
      <c r="H575" s="98" t="s">
        <v>3136</v>
      </c>
      <c r="I575" s="99">
        <v>33000000</v>
      </c>
      <c r="J575" s="97" t="s">
        <v>2455</v>
      </c>
    </row>
    <row r="576" spans="1:10" x14ac:dyDescent="0.2">
      <c r="A576" s="96">
        <v>85</v>
      </c>
      <c r="B576" s="97" t="s">
        <v>3171</v>
      </c>
      <c r="C576" s="97" t="s">
        <v>3171</v>
      </c>
      <c r="D576" s="97" t="s">
        <v>3136</v>
      </c>
      <c r="E576" s="97" t="s">
        <v>2678</v>
      </c>
      <c r="F576" s="97" t="s">
        <v>3253</v>
      </c>
      <c r="G576" s="98" t="s">
        <v>2453</v>
      </c>
      <c r="H576" s="98" t="s">
        <v>3136</v>
      </c>
      <c r="I576" s="99">
        <v>90550000</v>
      </c>
      <c r="J576" s="97" t="s">
        <v>2460</v>
      </c>
    </row>
    <row r="577" spans="1:10" x14ac:dyDescent="0.2">
      <c r="A577" s="96">
        <v>86</v>
      </c>
      <c r="B577" s="97" t="s">
        <v>3254</v>
      </c>
      <c r="C577" s="97" t="s">
        <v>3158</v>
      </c>
      <c r="D577" s="97" t="s">
        <v>3254</v>
      </c>
      <c r="E577" s="97" t="s">
        <v>2678</v>
      </c>
      <c r="F577" s="97" t="s">
        <v>3255</v>
      </c>
      <c r="G577" s="98" t="s">
        <v>2453</v>
      </c>
      <c r="H577" s="98" t="s">
        <v>3136</v>
      </c>
      <c r="I577" s="99">
        <v>421167000</v>
      </c>
      <c r="J577" s="97" t="s">
        <v>2455</v>
      </c>
    </row>
    <row r="578" spans="1:10" x14ac:dyDescent="0.2">
      <c r="A578" s="96">
        <v>87</v>
      </c>
      <c r="B578" s="97" t="s">
        <v>2865</v>
      </c>
      <c r="C578" s="97" t="s">
        <v>2600</v>
      </c>
      <c r="D578" s="97" t="s">
        <v>2484</v>
      </c>
      <c r="E578" s="97" t="s">
        <v>2678</v>
      </c>
      <c r="F578" s="97" t="s">
        <v>3256</v>
      </c>
      <c r="G578" s="98" t="s">
        <v>2453</v>
      </c>
      <c r="H578" s="98" t="s">
        <v>3136</v>
      </c>
      <c r="I578" s="99">
        <v>39600000</v>
      </c>
      <c r="J578" s="97" t="s">
        <v>2460</v>
      </c>
    </row>
    <row r="579" spans="1:10" x14ac:dyDescent="0.2">
      <c r="A579" s="96">
        <v>88</v>
      </c>
      <c r="B579" s="97" t="s">
        <v>3257</v>
      </c>
      <c r="C579" s="97" t="s">
        <v>3171</v>
      </c>
      <c r="D579" s="97" t="s">
        <v>3133</v>
      </c>
      <c r="E579" s="97" t="s">
        <v>2678</v>
      </c>
      <c r="F579" s="97" t="s">
        <v>3258</v>
      </c>
      <c r="G579" s="98" t="s">
        <v>2453</v>
      </c>
      <c r="H579" s="98" t="s">
        <v>3136</v>
      </c>
      <c r="I579" s="99">
        <v>37070000</v>
      </c>
      <c r="J579" s="97" t="s">
        <v>2460</v>
      </c>
    </row>
    <row r="580" spans="1:10" x14ac:dyDescent="0.2">
      <c r="A580" s="96">
        <v>89</v>
      </c>
      <c r="B580" s="97" t="s">
        <v>2495</v>
      </c>
      <c r="C580" s="97" t="s">
        <v>2495</v>
      </c>
      <c r="D580" s="97" t="s">
        <v>3136</v>
      </c>
      <c r="E580" s="97" t="s">
        <v>2678</v>
      </c>
      <c r="F580" s="97" t="s">
        <v>3259</v>
      </c>
      <c r="G580" s="98" t="s">
        <v>2453</v>
      </c>
      <c r="H580" s="98" t="s">
        <v>3136</v>
      </c>
      <c r="I580" s="99">
        <v>68046000</v>
      </c>
      <c r="J580" s="97" t="s">
        <v>2460</v>
      </c>
    </row>
    <row r="581" spans="1:10" x14ac:dyDescent="0.2">
      <c r="A581" s="96">
        <v>90</v>
      </c>
      <c r="B581" s="97" t="s">
        <v>3260</v>
      </c>
      <c r="C581" s="97" t="s">
        <v>3152</v>
      </c>
      <c r="D581" s="97" t="s">
        <v>3133</v>
      </c>
      <c r="E581" s="97" t="s">
        <v>2678</v>
      </c>
      <c r="F581" s="97" t="s">
        <v>3261</v>
      </c>
      <c r="G581" s="98" t="s">
        <v>2453</v>
      </c>
      <c r="H581" s="98" t="s">
        <v>3136</v>
      </c>
      <c r="I581" s="99">
        <v>22352000</v>
      </c>
      <c r="J581" s="97" t="s">
        <v>2460</v>
      </c>
    </row>
    <row r="582" spans="1:10" x14ac:dyDescent="0.2">
      <c r="A582" s="96">
        <v>91</v>
      </c>
      <c r="B582" s="97" t="s">
        <v>3262</v>
      </c>
      <c r="C582" s="97" t="s">
        <v>3155</v>
      </c>
      <c r="D582" s="97" t="s">
        <v>3136</v>
      </c>
      <c r="E582" s="97" t="s">
        <v>2678</v>
      </c>
      <c r="F582" s="97" t="s">
        <v>3263</v>
      </c>
      <c r="G582" s="98" t="s">
        <v>2453</v>
      </c>
      <c r="H582" s="98" t="s">
        <v>3136</v>
      </c>
      <c r="I582" s="99">
        <v>2138851000</v>
      </c>
      <c r="J582" s="97" t="s">
        <v>2486</v>
      </c>
    </row>
    <row r="583" spans="1:10" x14ac:dyDescent="0.2">
      <c r="A583" s="96">
        <v>92</v>
      </c>
      <c r="B583" s="97" t="s">
        <v>3262</v>
      </c>
      <c r="C583" s="97" t="s">
        <v>3155</v>
      </c>
      <c r="D583" s="97" t="s">
        <v>3136</v>
      </c>
      <c r="E583" s="97" t="s">
        <v>2678</v>
      </c>
      <c r="F583" s="97" t="s">
        <v>3264</v>
      </c>
      <c r="G583" s="98" t="s">
        <v>2453</v>
      </c>
      <c r="H583" s="98" t="s">
        <v>3136</v>
      </c>
      <c r="I583" s="99">
        <v>248091000</v>
      </c>
      <c r="J583" s="97" t="s">
        <v>2455</v>
      </c>
    </row>
    <row r="584" spans="1:10" x14ac:dyDescent="0.2">
      <c r="A584" s="96">
        <v>93</v>
      </c>
      <c r="B584" s="97" t="s">
        <v>3265</v>
      </c>
      <c r="C584" s="97" t="s">
        <v>3171</v>
      </c>
      <c r="D584" s="97" t="s">
        <v>2484</v>
      </c>
      <c r="E584" s="97" t="s">
        <v>2678</v>
      </c>
      <c r="F584" s="97" t="s">
        <v>3266</v>
      </c>
      <c r="G584" s="98" t="s">
        <v>2453</v>
      </c>
      <c r="H584" s="98" t="s">
        <v>3136</v>
      </c>
      <c r="I584" s="99">
        <v>3</v>
      </c>
      <c r="J584" s="97" t="s">
        <v>2455</v>
      </c>
    </row>
    <row r="585" spans="1:10" x14ac:dyDescent="0.2">
      <c r="A585" s="96">
        <v>94</v>
      </c>
      <c r="B585" s="97" t="s">
        <v>3267</v>
      </c>
      <c r="C585" s="97" t="s">
        <v>3152</v>
      </c>
      <c r="D585" s="97" t="s">
        <v>3268</v>
      </c>
      <c r="E585" s="97" t="s">
        <v>2678</v>
      </c>
      <c r="F585" s="97" t="s">
        <v>3269</v>
      </c>
      <c r="G585" s="98" t="s">
        <v>2453</v>
      </c>
      <c r="H585" s="98" t="s">
        <v>3136</v>
      </c>
      <c r="I585" s="99">
        <v>89868000</v>
      </c>
      <c r="J585" s="97" t="s">
        <v>2486</v>
      </c>
    </row>
    <row r="586" spans="1:10" x14ac:dyDescent="0.2">
      <c r="A586" s="96">
        <v>95</v>
      </c>
      <c r="B586" s="97" t="s">
        <v>3136</v>
      </c>
      <c r="C586" s="97" t="s">
        <v>3171</v>
      </c>
      <c r="D586" s="97" t="s">
        <v>3136</v>
      </c>
      <c r="E586" s="97" t="s">
        <v>2678</v>
      </c>
      <c r="F586" s="97" t="s">
        <v>3270</v>
      </c>
      <c r="G586" s="98" t="s">
        <v>2453</v>
      </c>
      <c r="H586" s="98" t="s">
        <v>3136</v>
      </c>
      <c r="I586" s="99">
        <v>87901000</v>
      </c>
      <c r="J586" s="97" t="s">
        <v>2460</v>
      </c>
    </row>
    <row r="587" spans="1:10" x14ac:dyDescent="0.2">
      <c r="A587" s="96">
        <v>96</v>
      </c>
      <c r="B587" s="97" t="s">
        <v>3165</v>
      </c>
      <c r="C587" s="97" t="s">
        <v>3152</v>
      </c>
      <c r="D587" s="97" t="s">
        <v>3136</v>
      </c>
      <c r="E587" s="97" t="s">
        <v>2678</v>
      </c>
      <c r="F587" s="97" t="s">
        <v>3271</v>
      </c>
      <c r="G587" s="98" t="s">
        <v>2453</v>
      </c>
      <c r="H587" s="98" t="s">
        <v>3136</v>
      </c>
      <c r="I587" s="99">
        <v>23490000</v>
      </c>
      <c r="J587" s="97" t="s">
        <v>2460</v>
      </c>
    </row>
    <row r="588" spans="1:10" x14ac:dyDescent="0.2">
      <c r="A588" s="96">
        <v>97</v>
      </c>
      <c r="B588" s="97" t="s">
        <v>3165</v>
      </c>
      <c r="C588" s="97" t="s">
        <v>3152</v>
      </c>
      <c r="D588" s="97" t="s">
        <v>3136</v>
      </c>
      <c r="E588" s="97" t="s">
        <v>2678</v>
      </c>
      <c r="F588" s="97" t="s">
        <v>3252</v>
      </c>
      <c r="G588" s="98" t="s">
        <v>2453</v>
      </c>
      <c r="H588" s="98" t="s">
        <v>3136</v>
      </c>
      <c r="I588" s="99">
        <v>28679000</v>
      </c>
      <c r="J588" s="97" t="s">
        <v>2460</v>
      </c>
    </row>
    <row r="589" spans="1:10" x14ac:dyDescent="0.2">
      <c r="A589" s="96">
        <v>98</v>
      </c>
      <c r="B589" s="97" t="s">
        <v>3165</v>
      </c>
      <c r="C589" s="97" t="s">
        <v>3152</v>
      </c>
      <c r="D589" s="97" t="s">
        <v>3136</v>
      </c>
      <c r="E589" s="97" t="s">
        <v>2678</v>
      </c>
      <c r="F589" s="97" t="s">
        <v>3272</v>
      </c>
      <c r="G589" s="98" t="s">
        <v>2453</v>
      </c>
      <c r="H589" s="98" t="s">
        <v>3136</v>
      </c>
      <c r="I589" s="99">
        <v>8900000</v>
      </c>
      <c r="J589" s="97" t="s">
        <v>2460</v>
      </c>
    </row>
    <row r="590" spans="1:10" x14ac:dyDescent="0.2">
      <c r="A590" s="96">
        <v>99</v>
      </c>
      <c r="B590" s="97" t="s">
        <v>3171</v>
      </c>
      <c r="C590" s="97" t="s">
        <v>3171</v>
      </c>
      <c r="D590" s="97" t="s">
        <v>3136</v>
      </c>
      <c r="E590" s="97" t="s">
        <v>2678</v>
      </c>
      <c r="F590" s="97" t="s">
        <v>3273</v>
      </c>
      <c r="G590" s="98" t="s">
        <v>2453</v>
      </c>
      <c r="H590" s="98" t="s">
        <v>3136</v>
      </c>
      <c r="I590" s="99">
        <v>94559000</v>
      </c>
      <c r="J590" s="97" t="s">
        <v>2460</v>
      </c>
    </row>
    <row r="591" spans="1:10" x14ac:dyDescent="0.2">
      <c r="A591" s="96">
        <v>100</v>
      </c>
      <c r="B591" s="97" t="s">
        <v>3274</v>
      </c>
      <c r="C591" s="97" t="s">
        <v>2495</v>
      </c>
      <c r="D591" s="97" t="s">
        <v>3133</v>
      </c>
      <c r="E591" s="97" t="s">
        <v>2678</v>
      </c>
      <c r="F591" s="97" t="s">
        <v>3275</v>
      </c>
      <c r="G591" s="98" t="s">
        <v>2453</v>
      </c>
      <c r="H591" s="98" t="s">
        <v>3136</v>
      </c>
      <c r="I591" s="99">
        <v>79585000</v>
      </c>
      <c r="J591" s="97" t="s">
        <v>2455</v>
      </c>
    </row>
    <row r="592" spans="1:10" x14ac:dyDescent="0.2">
      <c r="A592" s="96">
        <v>101</v>
      </c>
      <c r="B592" s="97" t="s">
        <v>3152</v>
      </c>
      <c r="C592" s="97" t="s">
        <v>3152</v>
      </c>
      <c r="D592" s="97" t="s">
        <v>3136</v>
      </c>
      <c r="E592" s="97" t="s">
        <v>2786</v>
      </c>
      <c r="F592" s="97" t="s">
        <v>3276</v>
      </c>
      <c r="G592" s="98" t="s">
        <v>2453</v>
      </c>
      <c r="H592" s="98" t="s">
        <v>3136</v>
      </c>
      <c r="I592" s="99">
        <v>0</v>
      </c>
      <c r="J592" s="97" t="s">
        <v>2455</v>
      </c>
    </row>
    <row r="593" spans="1:10" x14ac:dyDescent="0.2">
      <c r="A593" s="96">
        <v>102</v>
      </c>
      <c r="B593" s="97" t="s">
        <v>3262</v>
      </c>
      <c r="C593" s="97" t="s">
        <v>3155</v>
      </c>
      <c r="D593" s="97" t="s">
        <v>3136</v>
      </c>
      <c r="E593" s="97" t="s">
        <v>2786</v>
      </c>
      <c r="F593" s="97" t="s">
        <v>3277</v>
      </c>
      <c r="G593" s="98" t="s">
        <v>2453</v>
      </c>
      <c r="H593" s="98" t="s">
        <v>3136</v>
      </c>
      <c r="I593" s="99">
        <v>2100000000</v>
      </c>
      <c r="J593" s="97" t="s">
        <v>2486</v>
      </c>
    </row>
    <row r="594" spans="1:10" x14ac:dyDescent="0.2">
      <c r="A594" s="96">
        <v>103</v>
      </c>
      <c r="B594" s="97" t="s">
        <v>3262</v>
      </c>
      <c r="C594" s="97" t="s">
        <v>3155</v>
      </c>
      <c r="D594" s="97" t="s">
        <v>3136</v>
      </c>
      <c r="E594" s="97" t="s">
        <v>2786</v>
      </c>
      <c r="F594" s="97" t="s">
        <v>3278</v>
      </c>
      <c r="G594" s="98" t="s">
        <v>2453</v>
      </c>
      <c r="H594" s="98" t="s">
        <v>3136</v>
      </c>
      <c r="I594" s="99">
        <v>1401156000</v>
      </c>
      <c r="J594" s="97" t="s">
        <v>2486</v>
      </c>
    </row>
    <row r="595" spans="1:10" x14ac:dyDescent="0.3">
      <c r="A595" s="96">
        <v>104</v>
      </c>
      <c r="B595" s="97" t="s">
        <v>2810</v>
      </c>
      <c r="C595" s="103" t="s">
        <v>3279</v>
      </c>
      <c r="D595" s="97" t="s">
        <v>2810</v>
      </c>
      <c r="E595" s="97" t="s">
        <v>2786</v>
      </c>
      <c r="F595" s="103" t="s">
        <v>3280</v>
      </c>
      <c r="G595" s="104" t="s">
        <v>2453</v>
      </c>
      <c r="H595" s="98" t="s">
        <v>3136</v>
      </c>
      <c r="I595" s="105">
        <v>15000000</v>
      </c>
      <c r="J595" s="103" t="s">
        <v>3281</v>
      </c>
    </row>
    <row r="596" spans="1:10" x14ac:dyDescent="0.2">
      <c r="A596" s="96">
        <v>105</v>
      </c>
      <c r="B596" s="97" t="s">
        <v>3282</v>
      </c>
      <c r="C596" s="97" t="s">
        <v>3152</v>
      </c>
      <c r="D596" s="97" t="s">
        <v>3136</v>
      </c>
      <c r="E596" s="97" t="s">
        <v>2793</v>
      </c>
      <c r="F596" s="97" t="s">
        <v>3283</v>
      </c>
      <c r="G596" s="98" t="s">
        <v>2453</v>
      </c>
      <c r="H596" s="98" t="s">
        <v>3136</v>
      </c>
      <c r="I596" s="99">
        <v>385000000</v>
      </c>
      <c r="J596" s="97" t="s">
        <v>2455</v>
      </c>
    </row>
    <row r="597" spans="1:10" x14ac:dyDescent="0.2">
      <c r="A597" s="96">
        <v>106</v>
      </c>
      <c r="B597" s="97" t="s">
        <v>3282</v>
      </c>
      <c r="C597" s="97" t="s">
        <v>3152</v>
      </c>
      <c r="D597" s="97" t="s">
        <v>3136</v>
      </c>
      <c r="E597" s="97" t="s">
        <v>2793</v>
      </c>
      <c r="F597" s="97" t="s">
        <v>3284</v>
      </c>
      <c r="G597" s="98" t="s">
        <v>2453</v>
      </c>
      <c r="H597" s="98" t="s">
        <v>3136</v>
      </c>
      <c r="I597" s="99">
        <v>110000000</v>
      </c>
      <c r="J597" s="97" t="s">
        <v>2455</v>
      </c>
    </row>
    <row r="598" spans="1:10" x14ac:dyDescent="0.2">
      <c r="A598" s="96">
        <v>107</v>
      </c>
      <c r="B598" s="97" t="s">
        <v>3165</v>
      </c>
      <c r="C598" s="97" t="s">
        <v>3152</v>
      </c>
      <c r="D598" s="97" t="s">
        <v>3136</v>
      </c>
      <c r="E598" s="97" t="s">
        <v>2793</v>
      </c>
      <c r="F598" s="97" t="s">
        <v>3285</v>
      </c>
      <c r="G598" s="98" t="s">
        <v>2453</v>
      </c>
      <c r="H598" s="98" t="s">
        <v>3136</v>
      </c>
      <c r="I598" s="99">
        <v>280000000</v>
      </c>
      <c r="J598" s="97" t="s">
        <v>2455</v>
      </c>
    </row>
    <row r="599" spans="1:10" x14ac:dyDescent="0.2">
      <c r="A599" s="96">
        <v>108</v>
      </c>
      <c r="B599" s="97" t="s">
        <v>3282</v>
      </c>
      <c r="C599" s="97" t="s">
        <v>3152</v>
      </c>
      <c r="D599" s="97" t="s">
        <v>3136</v>
      </c>
      <c r="E599" s="97" t="s">
        <v>2802</v>
      </c>
      <c r="F599" s="97" t="s">
        <v>3286</v>
      </c>
      <c r="G599" s="98" t="s">
        <v>2453</v>
      </c>
      <c r="H599" s="98" t="s">
        <v>3136</v>
      </c>
      <c r="I599" s="99">
        <v>385000000</v>
      </c>
      <c r="J599" s="97" t="s">
        <v>2455</v>
      </c>
    </row>
    <row r="600" spans="1:10" x14ac:dyDescent="0.2">
      <c r="A600" s="96">
        <v>109</v>
      </c>
      <c r="B600" s="97" t="s">
        <v>3287</v>
      </c>
      <c r="C600" s="97" t="s">
        <v>3140</v>
      </c>
      <c r="D600" s="97" t="s">
        <v>3136</v>
      </c>
      <c r="E600" s="97" t="s">
        <v>2802</v>
      </c>
      <c r="F600" s="97" t="s">
        <v>3288</v>
      </c>
      <c r="G600" s="98" t="s">
        <v>2453</v>
      </c>
      <c r="H600" s="98" t="s">
        <v>3136</v>
      </c>
      <c r="I600" s="99">
        <v>352000000</v>
      </c>
      <c r="J600" s="97" t="s">
        <v>2455</v>
      </c>
    </row>
    <row r="601" spans="1:10" x14ac:dyDescent="0.2">
      <c r="A601" s="96">
        <v>110</v>
      </c>
      <c r="B601" s="97" t="s">
        <v>3287</v>
      </c>
      <c r="C601" s="97" t="s">
        <v>3140</v>
      </c>
      <c r="D601" s="97" t="s">
        <v>3136</v>
      </c>
      <c r="E601" s="97" t="s">
        <v>2802</v>
      </c>
      <c r="F601" s="97" t="s">
        <v>3289</v>
      </c>
      <c r="G601" s="98" t="s">
        <v>2453</v>
      </c>
      <c r="H601" s="98" t="s">
        <v>3136</v>
      </c>
      <c r="I601" s="99">
        <v>230000000</v>
      </c>
      <c r="J601" s="97" t="s">
        <v>2455</v>
      </c>
    </row>
    <row r="602" spans="1:10" x14ac:dyDescent="0.2">
      <c r="A602" s="96">
        <v>111</v>
      </c>
      <c r="B602" s="97" t="s">
        <v>3287</v>
      </c>
      <c r="C602" s="97" t="s">
        <v>3140</v>
      </c>
      <c r="D602" s="97" t="s">
        <v>3136</v>
      </c>
      <c r="E602" s="97" t="s">
        <v>2802</v>
      </c>
      <c r="F602" s="97" t="s">
        <v>3290</v>
      </c>
      <c r="G602" s="98" t="s">
        <v>2453</v>
      </c>
      <c r="H602" s="98" t="s">
        <v>3136</v>
      </c>
      <c r="I602" s="99">
        <v>10635000000</v>
      </c>
      <c r="J602" s="97" t="s">
        <v>2486</v>
      </c>
    </row>
    <row r="603" spans="1:10" x14ac:dyDescent="0.2">
      <c r="A603" s="96">
        <v>112</v>
      </c>
      <c r="B603" s="97" t="s">
        <v>3291</v>
      </c>
      <c r="C603" s="97" t="s">
        <v>3155</v>
      </c>
      <c r="D603" s="97" t="s">
        <v>3292</v>
      </c>
      <c r="E603" s="97" t="s">
        <v>2802</v>
      </c>
      <c r="F603" s="97" t="s">
        <v>3293</v>
      </c>
      <c r="G603" s="98" t="s">
        <v>2453</v>
      </c>
      <c r="H603" s="98" t="s">
        <v>3136</v>
      </c>
      <c r="I603" s="99">
        <v>501562000</v>
      </c>
      <c r="J603" s="97" t="s">
        <v>2455</v>
      </c>
    </row>
    <row r="604" spans="1:10" x14ac:dyDescent="0.2">
      <c r="A604" s="96">
        <v>113</v>
      </c>
      <c r="B604" s="97" t="s">
        <v>3133</v>
      </c>
      <c r="C604" s="97" t="s">
        <v>3134</v>
      </c>
      <c r="D604" s="97" t="s">
        <v>3133</v>
      </c>
      <c r="E604" s="97" t="s">
        <v>2819</v>
      </c>
      <c r="F604" s="97" t="s">
        <v>3294</v>
      </c>
      <c r="G604" s="98" t="s">
        <v>2453</v>
      </c>
      <c r="H604" s="98" t="s">
        <v>3136</v>
      </c>
      <c r="I604" s="99">
        <v>3000895000</v>
      </c>
      <c r="J604" s="97" t="s">
        <v>2455</v>
      </c>
    </row>
    <row r="605" spans="1:10" x14ac:dyDescent="0.2">
      <c r="A605" s="96">
        <v>114</v>
      </c>
      <c r="B605" s="97" t="s">
        <v>2482</v>
      </c>
      <c r="C605" s="97" t="s">
        <v>2483</v>
      </c>
      <c r="D605" s="97" t="s">
        <v>2484</v>
      </c>
      <c r="E605" s="97" t="s">
        <v>2823</v>
      </c>
      <c r="F605" s="97" t="s">
        <v>3295</v>
      </c>
      <c r="G605" s="98" t="s">
        <v>2453</v>
      </c>
      <c r="H605" s="98" t="s">
        <v>3136</v>
      </c>
      <c r="I605" s="99">
        <v>100000000</v>
      </c>
      <c r="J605" s="97" t="s">
        <v>2486</v>
      </c>
    </row>
    <row r="606" spans="1:10" x14ac:dyDescent="0.2">
      <c r="A606" s="96">
        <v>115</v>
      </c>
      <c r="B606" s="97" t="s">
        <v>3133</v>
      </c>
      <c r="C606" s="97" t="s">
        <v>3134</v>
      </c>
      <c r="D606" s="97" t="s">
        <v>3133</v>
      </c>
      <c r="E606" s="97" t="s">
        <v>2833</v>
      </c>
      <c r="F606" s="97" t="s">
        <v>3296</v>
      </c>
      <c r="G606" s="98" t="s">
        <v>2453</v>
      </c>
      <c r="H606" s="98" t="s">
        <v>3136</v>
      </c>
      <c r="I606" s="99">
        <v>4281400000</v>
      </c>
      <c r="J606" s="97" t="s">
        <v>2455</v>
      </c>
    </row>
    <row r="607" spans="1:10" x14ac:dyDescent="0.2">
      <c r="A607" s="96">
        <v>116</v>
      </c>
      <c r="B607" s="97" t="s">
        <v>3152</v>
      </c>
      <c r="C607" s="97" t="s">
        <v>3152</v>
      </c>
      <c r="D607" s="97" t="s">
        <v>3136</v>
      </c>
      <c r="E607" s="97" t="s">
        <v>3126</v>
      </c>
      <c r="F607" s="97" t="s">
        <v>3297</v>
      </c>
      <c r="G607" s="98" t="s">
        <v>2453</v>
      </c>
      <c r="H607" s="98" t="s">
        <v>3136</v>
      </c>
      <c r="I607" s="99">
        <v>0</v>
      </c>
      <c r="J607" s="97" t="s">
        <v>2455</v>
      </c>
    </row>
    <row r="608" spans="1:10" x14ac:dyDescent="0.2">
      <c r="A608" s="96">
        <v>1</v>
      </c>
      <c r="B608" s="97" t="s">
        <v>3298</v>
      </c>
      <c r="C608" s="97" t="s">
        <v>3298</v>
      </c>
      <c r="D608" s="97" t="s">
        <v>3299</v>
      </c>
      <c r="E608" s="97" t="s">
        <v>2451</v>
      </c>
      <c r="F608" s="97" t="s">
        <v>3300</v>
      </c>
      <c r="G608" s="98" t="s">
        <v>2453</v>
      </c>
      <c r="H608" s="98" t="s">
        <v>3299</v>
      </c>
      <c r="I608" s="99">
        <v>149998700</v>
      </c>
      <c r="J608" s="97" t="s">
        <v>2455</v>
      </c>
    </row>
    <row r="609" spans="1:10" x14ac:dyDescent="0.2">
      <c r="A609" s="96">
        <v>2</v>
      </c>
      <c r="B609" s="97" t="s">
        <v>3034</v>
      </c>
      <c r="C609" s="97" t="s">
        <v>3034</v>
      </c>
      <c r="D609" s="97" t="s">
        <v>3299</v>
      </c>
      <c r="E609" s="97" t="s">
        <v>2451</v>
      </c>
      <c r="F609" s="97" t="s">
        <v>3301</v>
      </c>
      <c r="G609" s="98" t="s">
        <v>2453</v>
      </c>
      <c r="H609" s="98" t="s">
        <v>3299</v>
      </c>
      <c r="I609" s="99">
        <v>74532000</v>
      </c>
      <c r="J609" s="97" t="s">
        <v>2460</v>
      </c>
    </row>
    <row r="610" spans="1:10" x14ac:dyDescent="0.2">
      <c r="A610" s="96">
        <v>3</v>
      </c>
      <c r="B610" s="97" t="s">
        <v>3299</v>
      </c>
      <c r="C610" s="97" t="s">
        <v>3298</v>
      </c>
      <c r="D610" s="97" t="s">
        <v>3299</v>
      </c>
      <c r="E610" s="97" t="s">
        <v>2451</v>
      </c>
      <c r="F610" s="97" t="s">
        <v>3302</v>
      </c>
      <c r="G610" s="98" t="s">
        <v>2453</v>
      </c>
      <c r="H610" s="98" t="s">
        <v>3299</v>
      </c>
      <c r="I610" s="99">
        <v>498740000</v>
      </c>
      <c r="J610" s="97" t="s">
        <v>2455</v>
      </c>
    </row>
    <row r="611" spans="1:10" x14ac:dyDescent="0.2">
      <c r="A611" s="96">
        <v>4</v>
      </c>
      <c r="B611" s="97" t="s">
        <v>3299</v>
      </c>
      <c r="C611" s="97" t="s">
        <v>3298</v>
      </c>
      <c r="D611" s="97" t="s">
        <v>3299</v>
      </c>
      <c r="E611" s="97" t="s">
        <v>2451</v>
      </c>
      <c r="F611" s="97" t="s">
        <v>3303</v>
      </c>
      <c r="G611" s="98" t="s">
        <v>2453</v>
      </c>
      <c r="H611" s="98" t="s">
        <v>3299</v>
      </c>
      <c r="I611" s="99">
        <v>462880000</v>
      </c>
      <c r="J611" s="97" t="s">
        <v>2455</v>
      </c>
    </row>
    <row r="612" spans="1:10" x14ac:dyDescent="0.2">
      <c r="A612" s="96">
        <v>5</v>
      </c>
      <c r="B612" s="97" t="s">
        <v>3304</v>
      </c>
      <c r="C612" s="97" t="s">
        <v>3304</v>
      </c>
      <c r="D612" s="97" t="s">
        <v>3299</v>
      </c>
      <c r="E612" s="97" t="s">
        <v>2451</v>
      </c>
      <c r="F612" s="97" t="s">
        <v>3305</v>
      </c>
      <c r="G612" s="98" t="s">
        <v>2453</v>
      </c>
      <c r="H612" s="98" t="s">
        <v>3299</v>
      </c>
      <c r="I612" s="99">
        <v>199964000</v>
      </c>
      <c r="J612" s="97" t="s">
        <v>2455</v>
      </c>
    </row>
    <row r="613" spans="1:10" x14ac:dyDescent="0.2">
      <c r="A613" s="96">
        <v>6</v>
      </c>
      <c r="B613" s="97" t="s">
        <v>3299</v>
      </c>
      <c r="C613" s="97" t="s">
        <v>3298</v>
      </c>
      <c r="D613" s="97" t="s">
        <v>3299</v>
      </c>
      <c r="E613" s="97" t="s">
        <v>2451</v>
      </c>
      <c r="F613" s="97" t="s">
        <v>3306</v>
      </c>
      <c r="G613" s="98" t="s">
        <v>2453</v>
      </c>
      <c r="H613" s="98" t="s">
        <v>3299</v>
      </c>
      <c r="I613" s="99">
        <v>424798000</v>
      </c>
      <c r="J613" s="97" t="s">
        <v>2455</v>
      </c>
    </row>
    <row r="614" spans="1:10" x14ac:dyDescent="0.2">
      <c r="A614" s="96">
        <v>7</v>
      </c>
      <c r="B614" s="97" t="s">
        <v>3307</v>
      </c>
      <c r="C614" s="97" t="s">
        <v>3298</v>
      </c>
      <c r="D614" s="97" t="s">
        <v>3299</v>
      </c>
      <c r="E614" s="97" t="s">
        <v>2451</v>
      </c>
      <c r="F614" s="97" t="s">
        <v>3308</v>
      </c>
      <c r="G614" s="98" t="s">
        <v>2453</v>
      </c>
      <c r="H614" s="98" t="s">
        <v>3299</v>
      </c>
      <c r="I614" s="99">
        <v>50000000</v>
      </c>
      <c r="J614" s="97" t="s">
        <v>2460</v>
      </c>
    </row>
    <row r="615" spans="1:10" x14ac:dyDescent="0.2">
      <c r="A615" s="96">
        <v>8</v>
      </c>
      <c r="B615" s="97" t="s">
        <v>3299</v>
      </c>
      <c r="C615" s="97" t="s">
        <v>3298</v>
      </c>
      <c r="D615" s="97" t="s">
        <v>3299</v>
      </c>
      <c r="E615" s="97" t="s">
        <v>2451</v>
      </c>
      <c r="F615" s="97" t="s">
        <v>3309</v>
      </c>
      <c r="G615" s="98" t="s">
        <v>2453</v>
      </c>
      <c r="H615" s="98" t="s">
        <v>3299</v>
      </c>
      <c r="I615" s="99">
        <v>281741000</v>
      </c>
      <c r="J615" s="97" t="s">
        <v>2455</v>
      </c>
    </row>
    <row r="616" spans="1:10" x14ac:dyDescent="0.2">
      <c r="A616" s="96">
        <v>9</v>
      </c>
      <c r="B616" s="97" t="s">
        <v>3310</v>
      </c>
      <c r="C616" s="97" t="s">
        <v>3311</v>
      </c>
      <c r="D616" s="97" t="s">
        <v>3299</v>
      </c>
      <c r="E616" s="97" t="s">
        <v>2451</v>
      </c>
      <c r="F616" s="97" t="s">
        <v>3312</v>
      </c>
      <c r="G616" s="98" t="s">
        <v>2453</v>
      </c>
      <c r="H616" s="98" t="s">
        <v>3299</v>
      </c>
      <c r="I616" s="99">
        <v>34300000</v>
      </c>
      <c r="J616" s="97" t="s">
        <v>2460</v>
      </c>
    </row>
    <row r="617" spans="1:10" x14ac:dyDescent="0.2">
      <c r="A617" s="96">
        <v>10</v>
      </c>
      <c r="B617" s="97" t="s">
        <v>3313</v>
      </c>
      <c r="C617" s="97" t="s">
        <v>3311</v>
      </c>
      <c r="D617" s="97" t="s">
        <v>3299</v>
      </c>
      <c r="E617" s="97" t="s">
        <v>2451</v>
      </c>
      <c r="F617" s="97" t="s">
        <v>3314</v>
      </c>
      <c r="G617" s="98" t="s">
        <v>2453</v>
      </c>
      <c r="H617" s="98" t="s">
        <v>3299</v>
      </c>
      <c r="I617" s="99">
        <v>21700000</v>
      </c>
      <c r="J617" s="97" t="s">
        <v>2460</v>
      </c>
    </row>
    <row r="618" spans="1:10" x14ac:dyDescent="0.2">
      <c r="A618" s="96">
        <v>11</v>
      </c>
      <c r="B618" s="97" t="s">
        <v>3315</v>
      </c>
      <c r="C618" s="97" t="s">
        <v>3316</v>
      </c>
      <c r="D618" s="97" t="s">
        <v>3299</v>
      </c>
      <c r="E618" s="97" t="s">
        <v>2451</v>
      </c>
      <c r="F618" s="97" t="s">
        <v>3317</v>
      </c>
      <c r="G618" s="98" t="s">
        <v>2453</v>
      </c>
      <c r="H618" s="98" t="s">
        <v>3299</v>
      </c>
      <c r="I618" s="99">
        <v>5830000</v>
      </c>
      <c r="J618" s="97" t="s">
        <v>2460</v>
      </c>
    </row>
    <row r="619" spans="1:10" ht="24" x14ac:dyDescent="0.2">
      <c r="A619" s="96">
        <v>12</v>
      </c>
      <c r="B619" s="106" t="s">
        <v>3318</v>
      </c>
      <c r="C619" s="97" t="s">
        <v>3034</v>
      </c>
      <c r="D619" s="97" t="s">
        <v>3319</v>
      </c>
      <c r="E619" s="97" t="s">
        <v>2451</v>
      </c>
      <c r="F619" s="97" t="s">
        <v>3320</v>
      </c>
      <c r="G619" s="98" t="s">
        <v>2453</v>
      </c>
      <c r="H619" s="98" t="s">
        <v>3299</v>
      </c>
      <c r="I619" s="99">
        <v>131000000</v>
      </c>
      <c r="J619" s="97" t="s">
        <v>2486</v>
      </c>
    </row>
    <row r="620" spans="1:10" x14ac:dyDescent="0.2">
      <c r="A620" s="96">
        <v>13</v>
      </c>
      <c r="B620" s="97" t="s">
        <v>3298</v>
      </c>
      <c r="C620" s="97" t="s">
        <v>3298</v>
      </c>
      <c r="D620" s="97" t="s">
        <v>3299</v>
      </c>
      <c r="E620" s="97" t="s">
        <v>2451</v>
      </c>
      <c r="F620" s="97" t="s">
        <v>3321</v>
      </c>
      <c r="G620" s="98" t="s">
        <v>2453</v>
      </c>
      <c r="H620" s="98" t="s">
        <v>3299</v>
      </c>
      <c r="I620" s="99">
        <v>207493000</v>
      </c>
      <c r="J620" s="97" t="s">
        <v>2455</v>
      </c>
    </row>
    <row r="621" spans="1:10" x14ac:dyDescent="0.2">
      <c r="A621" s="96">
        <v>14</v>
      </c>
      <c r="B621" s="97" t="s">
        <v>3322</v>
      </c>
      <c r="C621" s="97" t="s">
        <v>3322</v>
      </c>
      <c r="D621" s="97" t="s">
        <v>3299</v>
      </c>
      <c r="E621" s="97" t="s">
        <v>2451</v>
      </c>
      <c r="F621" s="97" t="s">
        <v>3323</v>
      </c>
      <c r="G621" s="98" t="s">
        <v>2453</v>
      </c>
      <c r="H621" s="98" t="s">
        <v>3299</v>
      </c>
      <c r="I621" s="99">
        <v>199361940</v>
      </c>
      <c r="J621" s="97" t="s">
        <v>2455</v>
      </c>
    </row>
    <row r="622" spans="1:10" x14ac:dyDescent="0.2">
      <c r="A622" s="96">
        <v>15</v>
      </c>
      <c r="B622" s="97" t="s">
        <v>3322</v>
      </c>
      <c r="C622" s="97" t="s">
        <v>3322</v>
      </c>
      <c r="D622" s="97" t="s">
        <v>3299</v>
      </c>
      <c r="E622" s="97" t="s">
        <v>2451</v>
      </c>
      <c r="F622" s="97" t="s">
        <v>3324</v>
      </c>
      <c r="G622" s="98" t="s">
        <v>2453</v>
      </c>
      <c r="H622" s="98" t="s">
        <v>3299</v>
      </c>
      <c r="I622" s="99">
        <v>278958710</v>
      </c>
      <c r="J622" s="97" t="s">
        <v>2455</v>
      </c>
    </row>
    <row r="623" spans="1:10" x14ac:dyDescent="0.2">
      <c r="A623" s="96">
        <v>16</v>
      </c>
      <c r="B623" s="97" t="s">
        <v>3325</v>
      </c>
      <c r="C623" s="97" t="s">
        <v>3311</v>
      </c>
      <c r="D623" s="97" t="s">
        <v>3299</v>
      </c>
      <c r="E623" s="97" t="s">
        <v>2451</v>
      </c>
      <c r="F623" s="97" t="s">
        <v>3314</v>
      </c>
      <c r="G623" s="98" t="s">
        <v>2453</v>
      </c>
      <c r="H623" s="98" t="s">
        <v>3299</v>
      </c>
      <c r="I623" s="99">
        <v>19075000</v>
      </c>
      <c r="J623" s="97" t="s">
        <v>2486</v>
      </c>
    </row>
    <row r="624" spans="1:10" x14ac:dyDescent="0.2">
      <c r="A624" s="96">
        <v>17</v>
      </c>
      <c r="B624" s="97" t="s">
        <v>3326</v>
      </c>
      <c r="C624" s="97" t="s">
        <v>3298</v>
      </c>
      <c r="D624" s="97" t="s">
        <v>3299</v>
      </c>
      <c r="E624" s="97" t="s">
        <v>2451</v>
      </c>
      <c r="F624" s="97" t="s">
        <v>3327</v>
      </c>
      <c r="G624" s="98" t="s">
        <v>2453</v>
      </c>
      <c r="H624" s="98" t="s">
        <v>3299</v>
      </c>
      <c r="I624" s="99">
        <v>1240000000</v>
      </c>
      <c r="J624" s="97" t="s">
        <v>2455</v>
      </c>
    </row>
    <row r="625" spans="1:10" x14ac:dyDescent="0.2">
      <c r="A625" s="96">
        <v>18</v>
      </c>
      <c r="B625" s="97" t="s">
        <v>3299</v>
      </c>
      <c r="C625" s="97" t="s">
        <v>3298</v>
      </c>
      <c r="D625" s="97" t="s">
        <v>3299</v>
      </c>
      <c r="E625" s="97" t="s">
        <v>2451</v>
      </c>
      <c r="F625" s="97" t="s">
        <v>3328</v>
      </c>
      <c r="G625" s="98" t="s">
        <v>2453</v>
      </c>
      <c r="H625" s="98" t="s">
        <v>3299</v>
      </c>
      <c r="I625" s="99">
        <v>527835000</v>
      </c>
      <c r="J625" s="97" t="s">
        <v>2455</v>
      </c>
    </row>
    <row r="626" spans="1:10" x14ac:dyDescent="0.2">
      <c r="A626" s="96">
        <v>19</v>
      </c>
      <c r="B626" s="97" t="s">
        <v>3299</v>
      </c>
      <c r="C626" s="97" t="s">
        <v>3298</v>
      </c>
      <c r="D626" s="97" t="s">
        <v>3299</v>
      </c>
      <c r="E626" s="97" t="s">
        <v>2451</v>
      </c>
      <c r="F626" s="97" t="s">
        <v>3329</v>
      </c>
      <c r="G626" s="98" t="s">
        <v>2453</v>
      </c>
      <c r="H626" s="98" t="s">
        <v>3299</v>
      </c>
      <c r="I626" s="99">
        <v>301147000</v>
      </c>
      <c r="J626" s="97" t="s">
        <v>2455</v>
      </c>
    </row>
    <row r="627" spans="1:10" x14ac:dyDescent="0.2">
      <c r="A627" s="96">
        <v>20</v>
      </c>
      <c r="B627" s="97" t="s">
        <v>3307</v>
      </c>
      <c r="C627" s="97" t="s">
        <v>3298</v>
      </c>
      <c r="D627" s="97" t="s">
        <v>3299</v>
      </c>
      <c r="E627" s="97" t="s">
        <v>2451</v>
      </c>
      <c r="F627" s="97" t="s">
        <v>3330</v>
      </c>
      <c r="G627" s="98" t="s">
        <v>2453</v>
      </c>
      <c r="H627" s="98" t="s">
        <v>3299</v>
      </c>
      <c r="I627" s="99">
        <v>300000000</v>
      </c>
      <c r="J627" s="97" t="s">
        <v>2455</v>
      </c>
    </row>
    <row r="628" spans="1:10" x14ac:dyDescent="0.2">
      <c r="A628" s="96">
        <v>21</v>
      </c>
      <c r="B628" s="97" t="s">
        <v>3331</v>
      </c>
      <c r="C628" s="97" t="s">
        <v>3304</v>
      </c>
      <c r="D628" s="97" t="s">
        <v>3332</v>
      </c>
      <c r="E628" s="97" t="s">
        <v>2451</v>
      </c>
      <c r="F628" s="97" t="s">
        <v>3333</v>
      </c>
      <c r="G628" s="98" t="s">
        <v>2453</v>
      </c>
      <c r="H628" s="98" t="s">
        <v>3299</v>
      </c>
      <c r="I628" s="99">
        <v>14783000</v>
      </c>
      <c r="J628" s="97" t="s">
        <v>2460</v>
      </c>
    </row>
    <row r="629" spans="1:10" x14ac:dyDescent="0.2">
      <c r="A629" s="96">
        <v>22</v>
      </c>
      <c r="B629" s="97" t="s">
        <v>3307</v>
      </c>
      <c r="C629" s="97" t="s">
        <v>3298</v>
      </c>
      <c r="D629" s="97" t="s">
        <v>3299</v>
      </c>
      <c r="E629" s="97" t="s">
        <v>2451</v>
      </c>
      <c r="F629" s="97" t="s">
        <v>3334</v>
      </c>
      <c r="G629" s="98" t="s">
        <v>2453</v>
      </c>
      <c r="H629" s="98" t="s">
        <v>3299</v>
      </c>
      <c r="I629" s="99">
        <v>50000000</v>
      </c>
      <c r="J629" s="97" t="s">
        <v>2460</v>
      </c>
    </row>
    <row r="630" spans="1:10" x14ac:dyDescent="0.2">
      <c r="A630" s="96">
        <v>23</v>
      </c>
      <c r="B630" s="97" t="s">
        <v>3307</v>
      </c>
      <c r="C630" s="97" t="s">
        <v>3298</v>
      </c>
      <c r="D630" s="97" t="s">
        <v>3299</v>
      </c>
      <c r="E630" s="97" t="s">
        <v>2451</v>
      </c>
      <c r="F630" s="97" t="s">
        <v>3335</v>
      </c>
      <c r="G630" s="98" t="s">
        <v>2453</v>
      </c>
      <c r="H630" s="98" t="s">
        <v>3299</v>
      </c>
      <c r="I630" s="99">
        <v>38324000</v>
      </c>
      <c r="J630" s="97" t="s">
        <v>2460</v>
      </c>
    </row>
    <row r="631" spans="1:10" x14ac:dyDescent="0.2">
      <c r="A631" s="96">
        <v>24</v>
      </c>
      <c r="B631" s="97" t="s">
        <v>3336</v>
      </c>
      <c r="C631" s="97" t="s">
        <v>3336</v>
      </c>
      <c r="D631" s="97" t="s">
        <v>3299</v>
      </c>
      <c r="E631" s="97" t="s">
        <v>2451</v>
      </c>
      <c r="F631" s="97" t="s">
        <v>3337</v>
      </c>
      <c r="G631" s="98" t="s">
        <v>2453</v>
      </c>
      <c r="H631" s="98" t="s">
        <v>3299</v>
      </c>
      <c r="I631" s="99">
        <v>49907000</v>
      </c>
      <c r="J631" s="97" t="s">
        <v>2460</v>
      </c>
    </row>
    <row r="632" spans="1:10" x14ac:dyDescent="0.2">
      <c r="A632" s="96">
        <v>25</v>
      </c>
      <c r="B632" s="97" t="s">
        <v>3034</v>
      </c>
      <c r="C632" s="97" t="s">
        <v>3034</v>
      </c>
      <c r="D632" s="97" t="s">
        <v>3299</v>
      </c>
      <c r="E632" s="97" t="s">
        <v>2451</v>
      </c>
      <c r="F632" s="97" t="s">
        <v>3338</v>
      </c>
      <c r="G632" s="98" t="s">
        <v>2453</v>
      </c>
      <c r="H632" s="98" t="s">
        <v>3299</v>
      </c>
      <c r="I632" s="99">
        <v>199990000</v>
      </c>
      <c r="J632" s="97" t="s">
        <v>2455</v>
      </c>
    </row>
    <row r="633" spans="1:10" x14ac:dyDescent="0.2">
      <c r="A633" s="96">
        <v>26</v>
      </c>
      <c r="B633" s="97" t="s">
        <v>3339</v>
      </c>
      <c r="C633" s="97" t="s">
        <v>3316</v>
      </c>
      <c r="D633" s="97" t="s">
        <v>3339</v>
      </c>
      <c r="E633" s="97" t="s">
        <v>2451</v>
      </c>
      <c r="F633" s="97" t="s">
        <v>3340</v>
      </c>
      <c r="G633" s="98" t="s">
        <v>2453</v>
      </c>
      <c r="H633" s="98" t="s">
        <v>3299</v>
      </c>
      <c r="I633" s="99">
        <v>47825800</v>
      </c>
      <c r="J633" s="97" t="s">
        <v>2455</v>
      </c>
    </row>
    <row r="634" spans="1:10" x14ac:dyDescent="0.2">
      <c r="A634" s="96">
        <v>27</v>
      </c>
      <c r="B634" s="97" t="s">
        <v>3034</v>
      </c>
      <c r="C634" s="97" t="s">
        <v>3034</v>
      </c>
      <c r="D634" s="97" t="s">
        <v>3299</v>
      </c>
      <c r="E634" s="97" t="s">
        <v>2451</v>
      </c>
      <c r="F634" s="97" t="s">
        <v>2860</v>
      </c>
      <c r="G634" s="98" t="s">
        <v>2453</v>
      </c>
      <c r="H634" s="98" t="s">
        <v>3299</v>
      </c>
      <c r="I634" s="99">
        <v>80000000</v>
      </c>
      <c r="J634" s="97" t="s">
        <v>2460</v>
      </c>
    </row>
    <row r="635" spans="1:10" x14ac:dyDescent="0.2">
      <c r="A635" s="96">
        <v>28</v>
      </c>
      <c r="B635" s="97" t="s">
        <v>3034</v>
      </c>
      <c r="C635" s="97" t="s">
        <v>3034</v>
      </c>
      <c r="D635" s="97" t="s">
        <v>3299</v>
      </c>
      <c r="E635" s="97" t="s">
        <v>2451</v>
      </c>
      <c r="F635" s="97" t="s">
        <v>3341</v>
      </c>
      <c r="G635" s="98" t="s">
        <v>2453</v>
      </c>
      <c r="H635" s="98" t="s">
        <v>3299</v>
      </c>
      <c r="I635" s="99">
        <v>100000000</v>
      </c>
      <c r="J635" s="97" t="s">
        <v>2455</v>
      </c>
    </row>
    <row r="636" spans="1:10" x14ac:dyDescent="0.2">
      <c r="A636" s="96">
        <v>29</v>
      </c>
      <c r="B636" s="97" t="s">
        <v>3307</v>
      </c>
      <c r="C636" s="97" t="s">
        <v>3298</v>
      </c>
      <c r="D636" s="97" t="s">
        <v>3299</v>
      </c>
      <c r="E636" s="97" t="s">
        <v>2451</v>
      </c>
      <c r="F636" s="97" t="s">
        <v>3342</v>
      </c>
      <c r="G636" s="98" t="s">
        <v>2453</v>
      </c>
      <c r="H636" s="98" t="s">
        <v>3299</v>
      </c>
      <c r="I636" s="99">
        <v>100000000</v>
      </c>
      <c r="J636" s="97" t="s">
        <v>2455</v>
      </c>
    </row>
    <row r="637" spans="1:10" x14ac:dyDescent="0.2">
      <c r="A637" s="96">
        <v>30</v>
      </c>
      <c r="B637" s="97" t="s">
        <v>3336</v>
      </c>
      <c r="C637" s="97" t="s">
        <v>3336</v>
      </c>
      <c r="D637" s="97" t="s">
        <v>3299</v>
      </c>
      <c r="E637" s="97" t="s">
        <v>2451</v>
      </c>
      <c r="F637" s="97" t="s">
        <v>3343</v>
      </c>
      <c r="G637" s="98" t="s">
        <v>2453</v>
      </c>
      <c r="H637" s="98" t="s">
        <v>3299</v>
      </c>
      <c r="I637" s="99">
        <v>150689000</v>
      </c>
      <c r="J637" s="97" t="s">
        <v>2460</v>
      </c>
    </row>
    <row r="638" spans="1:10" x14ac:dyDescent="0.2">
      <c r="A638" s="96">
        <v>31</v>
      </c>
      <c r="B638" s="97" t="s">
        <v>3315</v>
      </c>
      <c r="C638" s="97" t="s">
        <v>3316</v>
      </c>
      <c r="D638" s="97" t="s">
        <v>3299</v>
      </c>
      <c r="E638" s="97" t="s">
        <v>2451</v>
      </c>
      <c r="F638" s="97" t="s">
        <v>3344</v>
      </c>
      <c r="G638" s="98" t="s">
        <v>2453</v>
      </c>
      <c r="H638" s="98" t="s">
        <v>3299</v>
      </c>
      <c r="I638" s="99">
        <v>2937000</v>
      </c>
      <c r="J638" s="97" t="s">
        <v>2460</v>
      </c>
    </row>
    <row r="639" spans="1:10" x14ac:dyDescent="0.2">
      <c r="A639" s="96">
        <v>32</v>
      </c>
      <c r="B639" s="97" t="s">
        <v>3298</v>
      </c>
      <c r="C639" s="97" t="s">
        <v>3298</v>
      </c>
      <c r="D639" s="97" t="s">
        <v>3299</v>
      </c>
      <c r="E639" s="97" t="s">
        <v>2451</v>
      </c>
      <c r="F639" s="97" t="s">
        <v>3345</v>
      </c>
      <c r="G639" s="98" t="s">
        <v>2453</v>
      </c>
      <c r="H639" s="98" t="s">
        <v>3299</v>
      </c>
      <c r="I639" s="99">
        <v>74000000</v>
      </c>
      <c r="J639" s="97" t="s">
        <v>2460</v>
      </c>
    </row>
    <row r="640" spans="1:10" x14ac:dyDescent="0.2">
      <c r="A640" s="96">
        <v>33</v>
      </c>
      <c r="B640" s="97" t="s">
        <v>3298</v>
      </c>
      <c r="C640" s="97" t="s">
        <v>3298</v>
      </c>
      <c r="D640" s="97" t="s">
        <v>3299</v>
      </c>
      <c r="E640" s="97" t="s">
        <v>2451</v>
      </c>
      <c r="F640" s="97" t="s">
        <v>3346</v>
      </c>
      <c r="G640" s="98" t="s">
        <v>2453</v>
      </c>
      <c r="H640" s="98" t="s">
        <v>3299</v>
      </c>
      <c r="I640" s="99">
        <v>50000000</v>
      </c>
      <c r="J640" s="97" t="s">
        <v>2460</v>
      </c>
    </row>
    <row r="641" spans="1:10" x14ac:dyDescent="0.2">
      <c r="A641" s="96">
        <v>34</v>
      </c>
      <c r="B641" s="97" t="s">
        <v>3298</v>
      </c>
      <c r="C641" s="97" t="s">
        <v>3298</v>
      </c>
      <c r="D641" s="97" t="s">
        <v>3299</v>
      </c>
      <c r="E641" s="97" t="s">
        <v>2451</v>
      </c>
      <c r="F641" s="97" t="s">
        <v>3347</v>
      </c>
      <c r="G641" s="98" t="s">
        <v>2453</v>
      </c>
      <c r="H641" s="98" t="s">
        <v>3299</v>
      </c>
      <c r="I641" s="99">
        <v>100000000</v>
      </c>
      <c r="J641" s="97" t="s">
        <v>2455</v>
      </c>
    </row>
    <row r="642" spans="1:10" x14ac:dyDescent="0.2">
      <c r="A642" s="96">
        <v>35</v>
      </c>
      <c r="B642" s="97" t="s">
        <v>3298</v>
      </c>
      <c r="C642" s="97" t="s">
        <v>3298</v>
      </c>
      <c r="D642" s="97" t="s">
        <v>3299</v>
      </c>
      <c r="E642" s="97" t="s">
        <v>2451</v>
      </c>
      <c r="F642" s="97" t="s">
        <v>3348</v>
      </c>
      <c r="G642" s="98" t="s">
        <v>2453</v>
      </c>
      <c r="H642" s="98" t="s">
        <v>3299</v>
      </c>
      <c r="I642" s="99">
        <v>899309587</v>
      </c>
      <c r="J642" s="97" t="s">
        <v>2455</v>
      </c>
    </row>
    <row r="643" spans="1:10" x14ac:dyDescent="0.2">
      <c r="A643" s="96">
        <v>36</v>
      </c>
      <c r="B643" s="97" t="s">
        <v>3349</v>
      </c>
      <c r="C643" s="97" t="s">
        <v>3298</v>
      </c>
      <c r="D643" s="97" t="s">
        <v>3332</v>
      </c>
      <c r="E643" s="97" t="s">
        <v>2451</v>
      </c>
      <c r="F643" s="97" t="s">
        <v>3350</v>
      </c>
      <c r="G643" s="98" t="s">
        <v>2453</v>
      </c>
      <c r="H643" s="98" t="s">
        <v>3299</v>
      </c>
      <c r="I643" s="99">
        <v>51691000</v>
      </c>
      <c r="J643" s="97" t="s">
        <v>2455</v>
      </c>
    </row>
    <row r="644" spans="1:10" x14ac:dyDescent="0.2">
      <c r="A644" s="96">
        <v>37</v>
      </c>
      <c r="B644" s="97" t="s">
        <v>3351</v>
      </c>
      <c r="C644" s="97" t="s">
        <v>3351</v>
      </c>
      <c r="D644" s="97" t="s">
        <v>3299</v>
      </c>
      <c r="E644" s="97" t="s">
        <v>2451</v>
      </c>
      <c r="F644" s="97" t="s">
        <v>3352</v>
      </c>
      <c r="G644" s="98" t="s">
        <v>2453</v>
      </c>
      <c r="H644" s="98" t="s">
        <v>3299</v>
      </c>
      <c r="I644" s="99">
        <v>399685000</v>
      </c>
      <c r="J644" s="97" t="s">
        <v>2455</v>
      </c>
    </row>
    <row r="645" spans="1:10" x14ac:dyDescent="0.2">
      <c r="A645" s="96">
        <v>38</v>
      </c>
      <c r="B645" s="97" t="s">
        <v>3351</v>
      </c>
      <c r="C645" s="97" t="s">
        <v>3351</v>
      </c>
      <c r="D645" s="97" t="s">
        <v>3299</v>
      </c>
      <c r="E645" s="97" t="s">
        <v>2451</v>
      </c>
      <c r="F645" s="97" t="s">
        <v>3353</v>
      </c>
      <c r="G645" s="98" t="s">
        <v>2453</v>
      </c>
      <c r="H645" s="98" t="s">
        <v>3299</v>
      </c>
      <c r="I645" s="99">
        <v>299739000</v>
      </c>
      <c r="J645" s="97" t="s">
        <v>2455</v>
      </c>
    </row>
    <row r="646" spans="1:10" x14ac:dyDescent="0.2">
      <c r="A646" s="96">
        <v>39</v>
      </c>
      <c r="B646" s="97" t="s">
        <v>3351</v>
      </c>
      <c r="C646" s="97" t="s">
        <v>3351</v>
      </c>
      <c r="D646" s="97" t="s">
        <v>3299</v>
      </c>
      <c r="E646" s="97" t="s">
        <v>2451</v>
      </c>
      <c r="F646" s="97" t="s">
        <v>3354</v>
      </c>
      <c r="G646" s="98" t="s">
        <v>2453</v>
      </c>
      <c r="H646" s="98" t="s">
        <v>3299</v>
      </c>
      <c r="I646" s="99">
        <v>199991000</v>
      </c>
      <c r="J646" s="97" t="s">
        <v>2455</v>
      </c>
    </row>
    <row r="647" spans="1:10" x14ac:dyDescent="0.2">
      <c r="A647" s="96">
        <v>40</v>
      </c>
      <c r="B647" s="97" t="s">
        <v>3351</v>
      </c>
      <c r="C647" s="97" t="s">
        <v>3351</v>
      </c>
      <c r="D647" s="97" t="s">
        <v>3299</v>
      </c>
      <c r="E647" s="97" t="s">
        <v>2451</v>
      </c>
      <c r="F647" s="97" t="s">
        <v>3355</v>
      </c>
      <c r="G647" s="98" t="s">
        <v>2453</v>
      </c>
      <c r="H647" s="98" t="s">
        <v>3299</v>
      </c>
      <c r="I647" s="99">
        <v>200000000</v>
      </c>
      <c r="J647" s="97" t="s">
        <v>2455</v>
      </c>
    </row>
    <row r="648" spans="1:10" x14ac:dyDescent="0.2">
      <c r="A648" s="96">
        <v>41</v>
      </c>
      <c r="B648" s="97" t="s">
        <v>3351</v>
      </c>
      <c r="C648" s="97" t="s">
        <v>3351</v>
      </c>
      <c r="D648" s="97" t="s">
        <v>3299</v>
      </c>
      <c r="E648" s="97" t="s">
        <v>2451</v>
      </c>
      <c r="F648" s="97" t="s">
        <v>3356</v>
      </c>
      <c r="G648" s="98" t="s">
        <v>2453</v>
      </c>
      <c r="H648" s="98" t="s">
        <v>3299</v>
      </c>
      <c r="I648" s="99">
        <v>73007000</v>
      </c>
      <c r="J648" s="97" t="s">
        <v>2455</v>
      </c>
    </row>
    <row r="649" spans="1:10" x14ac:dyDescent="0.2">
      <c r="A649" s="96">
        <v>42</v>
      </c>
      <c r="B649" s="97" t="s">
        <v>3315</v>
      </c>
      <c r="C649" s="97" t="s">
        <v>3316</v>
      </c>
      <c r="D649" s="97" t="s">
        <v>3299</v>
      </c>
      <c r="E649" s="97" t="s">
        <v>2451</v>
      </c>
      <c r="F649" s="97" t="s">
        <v>3357</v>
      </c>
      <c r="G649" s="98" t="s">
        <v>2453</v>
      </c>
      <c r="H649" s="98" t="s">
        <v>3299</v>
      </c>
      <c r="I649" s="99">
        <v>47487000</v>
      </c>
      <c r="J649" s="97" t="s">
        <v>2460</v>
      </c>
    </row>
    <row r="650" spans="1:10" x14ac:dyDescent="0.2">
      <c r="A650" s="96">
        <v>43</v>
      </c>
      <c r="B650" s="97" t="s">
        <v>3358</v>
      </c>
      <c r="C650" s="97" t="s">
        <v>3311</v>
      </c>
      <c r="D650" s="97" t="s">
        <v>3299</v>
      </c>
      <c r="E650" s="97" t="s">
        <v>2451</v>
      </c>
      <c r="F650" s="97" t="s">
        <v>3359</v>
      </c>
      <c r="G650" s="98" t="s">
        <v>2453</v>
      </c>
      <c r="H650" s="98" t="s">
        <v>3299</v>
      </c>
      <c r="I650" s="99">
        <v>9758000</v>
      </c>
      <c r="J650" s="97" t="s">
        <v>2460</v>
      </c>
    </row>
    <row r="651" spans="1:10" x14ac:dyDescent="0.2">
      <c r="A651" s="96">
        <v>44</v>
      </c>
      <c r="B651" s="97" t="s">
        <v>3360</v>
      </c>
      <c r="C651" s="97" t="s">
        <v>3311</v>
      </c>
      <c r="D651" s="97" t="s">
        <v>3299</v>
      </c>
      <c r="E651" s="97" t="s">
        <v>2451</v>
      </c>
      <c r="F651" s="97" t="s">
        <v>3361</v>
      </c>
      <c r="G651" s="98" t="s">
        <v>2453</v>
      </c>
      <c r="H651" s="98" t="s">
        <v>3299</v>
      </c>
      <c r="I651" s="99">
        <v>23800000</v>
      </c>
      <c r="J651" s="97" t="s">
        <v>2460</v>
      </c>
    </row>
    <row r="652" spans="1:10" x14ac:dyDescent="0.2">
      <c r="A652" s="96">
        <v>45</v>
      </c>
      <c r="B652" s="97" t="s">
        <v>3034</v>
      </c>
      <c r="C652" s="97" t="s">
        <v>3034</v>
      </c>
      <c r="D652" s="97" t="s">
        <v>3299</v>
      </c>
      <c r="E652" s="97" t="s">
        <v>2451</v>
      </c>
      <c r="F652" s="97" t="s">
        <v>3362</v>
      </c>
      <c r="G652" s="98" t="s">
        <v>2453</v>
      </c>
      <c r="H652" s="98" t="s">
        <v>3299</v>
      </c>
      <c r="I652" s="99">
        <v>149690000</v>
      </c>
      <c r="J652" s="97" t="s">
        <v>2460</v>
      </c>
    </row>
    <row r="653" spans="1:10" x14ac:dyDescent="0.2">
      <c r="A653" s="96">
        <v>46</v>
      </c>
      <c r="B653" s="97" t="s">
        <v>3363</v>
      </c>
      <c r="C653" s="97" t="s">
        <v>3364</v>
      </c>
      <c r="D653" s="97" t="s">
        <v>3365</v>
      </c>
      <c r="E653" s="97" t="s">
        <v>2451</v>
      </c>
      <c r="F653" s="97" t="s">
        <v>3366</v>
      </c>
      <c r="G653" s="98" t="s">
        <v>2453</v>
      </c>
      <c r="H653" s="98" t="s">
        <v>3299</v>
      </c>
      <c r="I653" s="99">
        <v>204576000</v>
      </c>
      <c r="J653" s="97" t="s">
        <v>2486</v>
      </c>
    </row>
    <row r="654" spans="1:10" x14ac:dyDescent="0.2">
      <c r="A654" s="96">
        <v>47</v>
      </c>
      <c r="B654" s="97" t="s">
        <v>3367</v>
      </c>
      <c r="C654" s="97" t="s">
        <v>3367</v>
      </c>
      <c r="D654" s="97" t="s">
        <v>3299</v>
      </c>
      <c r="E654" s="97" t="s">
        <v>2451</v>
      </c>
      <c r="F654" s="97" t="s">
        <v>3368</v>
      </c>
      <c r="G654" s="98" t="s">
        <v>2453</v>
      </c>
      <c r="H654" s="98" t="s">
        <v>3299</v>
      </c>
      <c r="I654" s="99">
        <v>199991000</v>
      </c>
      <c r="J654" s="97" t="s">
        <v>2455</v>
      </c>
    </row>
    <row r="655" spans="1:10" x14ac:dyDescent="0.2">
      <c r="A655" s="96">
        <v>48</v>
      </c>
      <c r="B655" s="97" t="s">
        <v>3315</v>
      </c>
      <c r="C655" s="97" t="s">
        <v>3316</v>
      </c>
      <c r="D655" s="97" t="s">
        <v>3299</v>
      </c>
      <c r="E655" s="97" t="s">
        <v>2451</v>
      </c>
      <c r="F655" s="97" t="s">
        <v>3369</v>
      </c>
      <c r="G655" s="98" t="s">
        <v>2453</v>
      </c>
      <c r="H655" s="98" t="s">
        <v>3299</v>
      </c>
      <c r="I655" s="99">
        <v>11230000</v>
      </c>
      <c r="J655" s="97" t="s">
        <v>2460</v>
      </c>
    </row>
    <row r="656" spans="1:10" x14ac:dyDescent="0.2">
      <c r="A656" s="96">
        <v>49</v>
      </c>
      <c r="B656" s="97" t="s">
        <v>3315</v>
      </c>
      <c r="C656" s="97" t="s">
        <v>3316</v>
      </c>
      <c r="D656" s="97" t="s">
        <v>3299</v>
      </c>
      <c r="E656" s="97" t="s">
        <v>2451</v>
      </c>
      <c r="F656" s="97" t="s">
        <v>3370</v>
      </c>
      <c r="G656" s="98" t="s">
        <v>2453</v>
      </c>
      <c r="H656" s="98" t="s">
        <v>3299</v>
      </c>
      <c r="I656" s="99">
        <v>4152000</v>
      </c>
      <c r="J656" s="97" t="s">
        <v>2460</v>
      </c>
    </row>
    <row r="657" spans="1:10" x14ac:dyDescent="0.2">
      <c r="A657" s="96">
        <v>50</v>
      </c>
      <c r="B657" s="97" t="s">
        <v>3358</v>
      </c>
      <c r="C657" s="97" t="s">
        <v>3311</v>
      </c>
      <c r="D657" s="97" t="s">
        <v>3299</v>
      </c>
      <c r="E657" s="97" t="s">
        <v>2451</v>
      </c>
      <c r="F657" s="97" t="s">
        <v>3359</v>
      </c>
      <c r="G657" s="98" t="s">
        <v>2453</v>
      </c>
      <c r="H657" s="98" t="s">
        <v>3299</v>
      </c>
      <c r="I657" s="99">
        <v>9758000</v>
      </c>
      <c r="J657" s="97" t="s">
        <v>2460</v>
      </c>
    </row>
    <row r="658" spans="1:10" x14ac:dyDescent="0.2">
      <c r="A658" s="96">
        <v>51</v>
      </c>
      <c r="B658" s="97" t="s">
        <v>3315</v>
      </c>
      <c r="C658" s="97" t="s">
        <v>3316</v>
      </c>
      <c r="D658" s="97" t="s">
        <v>3299</v>
      </c>
      <c r="E658" s="97" t="s">
        <v>2451</v>
      </c>
      <c r="F658" s="97" t="s">
        <v>3371</v>
      </c>
      <c r="G658" s="98" t="s">
        <v>2453</v>
      </c>
      <c r="H658" s="98" t="s">
        <v>3299</v>
      </c>
      <c r="I658" s="99">
        <v>3102000</v>
      </c>
      <c r="J658" s="97" t="s">
        <v>2460</v>
      </c>
    </row>
    <row r="659" spans="1:10" x14ac:dyDescent="0.2">
      <c r="A659" s="96">
        <v>52</v>
      </c>
      <c r="B659" s="97" t="s">
        <v>3367</v>
      </c>
      <c r="C659" s="97" t="s">
        <v>3367</v>
      </c>
      <c r="D659" s="97" t="s">
        <v>3299</v>
      </c>
      <c r="E659" s="97" t="s">
        <v>2451</v>
      </c>
      <c r="F659" s="97" t="s">
        <v>3372</v>
      </c>
      <c r="G659" s="98" t="s">
        <v>2453</v>
      </c>
      <c r="H659" s="98" t="s">
        <v>3299</v>
      </c>
      <c r="I659" s="99">
        <v>99389400</v>
      </c>
      <c r="J659" s="97" t="s">
        <v>2455</v>
      </c>
    </row>
    <row r="660" spans="1:10" x14ac:dyDescent="0.2">
      <c r="A660" s="96">
        <v>53</v>
      </c>
      <c r="B660" s="97" t="s">
        <v>3373</v>
      </c>
      <c r="C660" s="97" t="s">
        <v>3034</v>
      </c>
      <c r="D660" s="97" t="s">
        <v>2484</v>
      </c>
      <c r="E660" s="97" t="s">
        <v>2451</v>
      </c>
      <c r="F660" s="97" t="s">
        <v>3374</v>
      </c>
      <c r="G660" s="98" t="s">
        <v>2453</v>
      </c>
      <c r="H660" s="98" t="s">
        <v>3299</v>
      </c>
      <c r="I660" s="99">
        <v>6103578000</v>
      </c>
      <c r="J660" s="97" t="s">
        <v>2486</v>
      </c>
    </row>
    <row r="661" spans="1:10" x14ac:dyDescent="0.2">
      <c r="A661" s="96">
        <v>54</v>
      </c>
      <c r="B661" s="97" t="s">
        <v>3358</v>
      </c>
      <c r="C661" s="97" t="s">
        <v>3311</v>
      </c>
      <c r="D661" s="97" t="s">
        <v>3299</v>
      </c>
      <c r="E661" s="97" t="s">
        <v>2451</v>
      </c>
      <c r="F661" s="97" t="s">
        <v>3375</v>
      </c>
      <c r="G661" s="98" t="s">
        <v>2453</v>
      </c>
      <c r="H661" s="98" t="s">
        <v>3299</v>
      </c>
      <c r="I661" s="99">
        <v>11000000</v>
      </c>
      <c r="J661" s="97" t="s">
        <v>2460</v>
      </c>
    </row>
    <row r="662" spans="1:10" x14ac:dyDescent="0.2">
      <c r="A662" s="96">
        <v>55</v>
      </c>
      <c r="B662" s="97" t="s">
        <v>3376</v>
      </c>
      <c r="C662" s="97" t="s">
        <v>3311</v>
      </c>
      <c r="D662" s="97" t="s">
        <v>3299</v>
      </c>
      <c r="E662" s="97" t="s">
        <v>2451</v>
      </c>
      <c r="F662" s="97" t="s">
        <v>3377</v>
      </c>
      <c r="G662" s="98" t="s">
        <v>2453</v>
      </c>
      <c r="H662" s="98" t="s">
        <v>3299</v>
      </c>
      <c r="I662" s="99">
        <v>37275000</v>
      </c>
      <c r="J662" s="97" t="s">
        <v>2460</v>
      </c>
    </row>
    <row r="663" spans="1:10" x14ac:dyDescent="0.2">
      <c r="A663" s="96">
        <v>56</v>
      </c>
      <c r="B663" s="97" t="s">
        <v>3304</v>
      </c>
      <c r="C663" s="97" t="s">
        <v>3304</v>
      </c>
      <c r="D663" s="97" t="s">
        <v>3299</v>
      </c>
      <c r="E663" s="97" t="s">
        <v>2451</v>
      </c>
      <c r="F663" s="97" t="s">
        <v>3378</v>
      </c>
      <c r="G663" s="98" t="s">
        <v>2453</v>
      </c>
      <c r="H663" s="98" t="s">
        <v>3299</v>
      </c>
      <c r="I663" s="99">
        <v>50000000</v>
      </c>
      <c r="J663" s="97" t="s">
        <v>2455</v>
      </c>
    </row>
    <row r="664" spans="1:10" x14ac:dyDescent="0.2">
      <c r="A664" s="96">
        <v>57</v>
      </c>
      <c r="B664" s="97" t="s">
        <v>3379</v>
      </c>
      <c r="C664" s="97" t="s">
        <v>3311</v>
      </c>
      <c r="D664" s="97" t="s">
        <v>3299</v>
      </c>
      <c r="E664" s="97" t="s">
        <v>2451</v>
      </c>
      <c r="F664" s="97" t="s">
        <v>3361</v>
      </c>
      <c r="G664" s="98" t="s">
        <v>2453</v>
      </c>
      <c r="H664" s="98" t="s">
        <v>3299</v>
      </c>
      <c r="I664" s="99">
        <v>11725000</v>
      </c>
      <c r="J664" s="97" t="s">
        <v>2460</v>
      </c>
    </row>
    <row r="665" spans="1:10" x14ac:dyDescent="0.2">
      <c r="A665" s="96">
        <v>58</v>
      </c>
      <c r="B665" s="97" t="s">
        <v>3298</v>
      </c>
      <c r="C665" s="97" t="s">
        <v>3298</v>
      </c>
      <c r="D665" s="97" t="s">
        <v>3299</v>
      </c>
      <c r="E665" s="97" t="s">
        <v>2451</v>
      </c>
      <c r="F665" s="97" t="s">
        <v>3380</v>
      </c>
      <c r="G665" s="98" t="s">
        <v>2453</v>
      </c>
      <c r="H665" s="98" t="s">
        <v>3299</v>
      </c>
      <c r="I665" s="99">
        <v>207108000</v>
      </c>
      <c r="J665" s="97" t="s">
        <v>2455</v>
      </c>
    </row>
    <row r="666" spans="1:10" x14ac:dyDescent="0.2">
      <c r="A666" s="96">
        <v>59</v>
      </c>
      <c r="B666" s="97" t="s">
        <v>3299</v>
      </c>
      <c r="C666" s="97" t="s">
        <v>3298</v>
      </c>
      <c r="D666" s="97" t="s">
        <v>3299</v>
      </c>
      <c r="E666" s="97" t="s">
        <v>2451</v>
      </c>
      <c r="F666" s="97" t="s">
        <v>3381</v>
      </c>
      <c r="G666" s="98" t="s">
        <v>2453</v>
      </c>
      <c r="H666" s="98" t="s">
        <v>3299</v>
      </c>
      <c r="I666" s="99">
        <v>99880000</v>
      </c>
      <c r="J666" s="97" t="s">
        <v>2455</v>
      </c>
    </row>
    <row r="667" spans="1:10" x14ac:dyDescent="0.2">
      <c r="A667" s="96">
        <v>60</v>
      </c>
      <c r="B667" s="97" t="s">
        <v>3351</v>
      </c>
      <c r="C667" s="97" t="s">
        <v>3351</v>
      </c>
      <c r="D667" s="97" t="s">
        <v>3299</v>
      </c>
      <c r="E667" s="97" t="s">
        <v>2451</v>
      </c>
      <c r="F667" s="97" t="s">
        <v>3382</v>
      </c>
      <c r="G667" s="98" t="s">
        <v>2453</v>
      </c>
      <c r="H667" s="98" t="s">
        <v>3299</v>
      </c>
      <c r="I667" s="99">
        <v>199969000</v>
      </c>
      <c r="J667" s="97" t="s">
        <v>2486</v>
      </c>
    </row>
    <row r="668" spans="1:10" x14ac:dyDescent="0.2">
      <c r="A668" s="96">
        <v>61</v>
      </c>
      <c r="B668" s="97" t="s">
        <v>3336</v>
      </c>
      <c r="C668" s="97" t="s">
        <v>3336</v>
      </c>
      <c r="D668" s="97" t="s">
        <v>3299</v>
      </c>
      <c r="E668" s="97" t="s">
        <v>2451</v>
      </c>
      <c r="F668" s="97" t="s">
        <v>3383</v>
      </c>
      <c r="G668" s="98" t="s">
        <v>2453</v>
      </c>
      <c r="H668" s="98" t="s">
        <v>3299</v>
      </c>
      <c r="I668" s="99">
        <v>195360000</v>
      </c>
      <c r="J668" s="97" t="s">
        <v>2455</v>
      </c>
    </row>
    <row r="669" spans="1:10" x14ac:dyDescent="0.2">
      <c r="A669" s="96">
        <v>62</v>
      </c>
      <c r="B669" s="97" t="s">
        <v>3373</v>
      </c>
      <c r="C669" s="97" t="s">
        <v>3034</v>
      </c>
      <c r="D669" s="97" t="s">
        <v>2484</v>
      </c>
      <c r="E669" s="97" t="s">
        <v>2451</v>
      </c>
      <c r="F669" s="97" t="s">
        <v>3384</v>
      </c>
      <c r="G669" s="98" t="s">
        <v>2453</v>
      </c>
      <c r="H669" s="98" t="s">
        <v>3299</v>
      </c>
      <c r="I669" s="99">
        <v>1581244000</v>
      </c>
      <c r="J669" s="97" t="s">
        <v>2486</v>
      </c>
    </row>
    <row r="670" spans="1:10" x14ac:dyDescent="0.2">
      <c r="A670" s="96">
        <v>63</v>
      </c>
      <c r="B670" s="97" t="s">
        <v>3315</v>
      </c>
      <c r="C670" s="97" t="s">
        <v>3316</v>
      </c>
      <c r="D670" s="97" t="s">
        <v>3299</v>
      </c>
      <c r="E670" s="97" t="s">
        <v>2451</v>
      </c>
      <c r="F670" s="97" t="s">
        <v>3385</v>
      </c>
      <c r="G670" s="98" t="s">
        <v>2453</v>
      </c>
      <c r="H670" s="98" t="s">
        <v>3299</v>
      </c>
      <c r="I670" s="99">
        <v>4312000</v>
      </c>
      <c r="J670" s="97" t="s">
        <v>2460</v>
      </c>
    </row>
    <row r="671" spans="1:10" x14ac:dyDescent="0.2">
      <c r="A671" s="96">
        <v>64</v>
      </c>
      <c r="B671" s="97" t="s">
        <v>3386</v>
      </c>
      <c r="C671" s="97" t="s">
        <v>3316</v>
      </c>
      <c r="D671" s="97" t="s">
        <v>3299</v>
      </c>
      <c r="E671" s="97" t="s">
        <v>2451</v>
      </c>
      <c r="F671" s="97" t="s">
        <v>3387</v>
      </c>
      <c r="G671" s="98" t="s">
        <v>2453</v>
      </c>
      <c r="H671" s="98" t="s">
        <v>3299</v>
      </c>
      <c r="I671" s="99">
        <v>52800000</v>
      </c>
      <c r="J671" s="97" t="s">
        <v>2455</v>
      </c>
    </row>
    <row r="672" spans="1:10" x14ac:dyDescent="0.2">
      <c r="A672" s="96">
        <v>65</v>
      </c>
      <c r="B672" s="97" t="s">
        <v>3386</v>
      </c>
      <c r="C672" s="97" t="s">
        <v>3316</v>
      </c>
      <c r="D672" s="97" t="s">
        <v>3299</v>
      </c>
      <c r="E672" s="97" t="s">
        <v>2451</v>
      </c>
      <c r="F672" s="97" t="s">
        <v>3388</v>
      </c>
      <c r="G672" s="98" t="s">
        <v>2453</v>
      </c>
      <c r="H672" s="98" t="s">
        <v>3299</v>
      </c>
      <c r="I672" s="99">
        <v>223660000</v>
      </c>
      <c r="J672" s="97" t="s">
        <v>2455</v>
      </c>
    </row>
    <row r="673" spans="1:10" x14ac:dyDescent="0.2">
      <c r="A673" s="96">
        <v>66</v>
      </c>
      <c r="B673" s="97" t="s">
        <v>3389</v>
      </c>
      <c r="C673" s="97" t="s">
        <v>3311</v>
      </c>
      <c r="D673" s="97" t="s">
        <v>3299</v>
      </c>
      <c r="E673" s="97" t="s">
        <v>2451</v>
      </c>
      <c r="F673" s="97" t="s">
        <v>3390</v>
      </c>
      <c r="G673" s="98" t="s">
        <v>2453</v>
      </c>
      <c r="H673" s="98" t="s">
        <v>3299</v>
      </c>
      <c r="I673" s="99">
        <v>21900000</v>
      </c>
      <c r="J673" s="97" t="s">
        <v>2460</v>
      </c>
    </row>
    <row r="674" spans="1:10" x14ac:dyDescent="0.2">
      <c r="A674" s="96">
        <v>67</v>
      </c>
      <c r="B674" s="97" t="s">
        <v>3386</v>
      </c>
      <c r="C674" s="97" t="s">
        <v>3316</v>
      </c>
      <c r="D674" s="97" t="s">
        <v>3299</v>
      </c>
      <c r="E674" s="97" t="s">
        <v>2451</v>
      </c>
      <c r="F674" s="97" t="s">
        <v>3391</v>
      </c>
      <c r="G674" s="98" t="s">
        <v>2453</v>
      </c>
      <c r="H674" s="98" t="s">
        <v>3299</v>
      </c>
      <c r="I674" s="99">
        <v>849970000</v>
      </c>
      <c r="J674" s="97" t="s">
        <v>2486</v>
      </c>
    </row>
    <row r="675" spans="1:10" x14ac:dyDescent="0.2">
      <c r="A675" s="96">
        <v>68</v>
      </c>
      <c r="B675" s="97" t="s">
        <v>3034</v>
      </c>
      <c r="C675" s="97" t="s">
        <v>3034</v>
      </c>
      <c r="D675" s="97" t="s">
        <v>3299</v>
      </c>
      <c r="E675" s="97" t="s">
        <v>2451</v>
      </c>
      <c r="F675" s="97" t="s">
        <v>3392</v>
      </c>
      <c r="G675" s="98" t="s">
        <v>2453</v>
      </c>
      <c r="H675" s="98" t="s">
        <v>3299</v>
      </c>
      <c r="I675" s="99">
        <v>120000000</v>
      </c>
      <c r="J675" s="97" t="s">
        <v>2455</v>
      </c>
    </row>
    <row r="676" spans="1:10" x14ac:dyDescent="0.2">
      <c r="A676" s="96">
        <v>69</v>
      </c>
      <c r="B676" s="97" t="s">
        <v>3393</v>
      </c>
      <c r="C676" s="97" t="s">
        <v>3351</v>
      </c>
      <c r="D676" s="97" t="s">
        <v>3299</v>
      </c>
      <c r="E676" s="97" t="s">
        <v>2451</v>
      </c>
      <c r="F676" s="97" t="s">
        <v>3394</v>
      </c>
      <c r="G676" s="98" t="s">
        <v>2453</v>
      </c>
      <c r="H676" s="98" t="s">
        <v>3299</v>
      </c>
      <c r="I676" s="99">
        <v>99990000</v>
      </c>
      <c r="J676" s="97" t="s">
        <v>2455</v>
      </c>
    </row>
    <row r="677" spans="1:10" x14ac:dyDescent="0.2">
      <c r="A677" s="96">
        <v>70</v>
      </c>
      <c r="B677" s="97" t="s">
        <v>2494</v>
      </c>
      <c r="C677" s="97" t="s">
        <v>2495</v>
      </c>
      <c r="D677" s="97" t="s">
        <v>2494</v>
      </c>
      <c r="E677" s="97" t="s">
        <v>2451</v>
      </c>
      <c r="F677" s="97" t="s">
        <v>3395</v>
      </c>
      <c r="G677" s="98" t="s">
        <v>2453</v>
      </c>
      <c r="H677" s="98" t="s">
        <v>3299</v>
      </c>
      <c r="I677" s="99">
        <v>1164000000</v>
      </c>
      <c r="J677" s="97" t="s">
        <v>2455</v>
      </c>
    </row>
    <row r="678" spans="1:10" x14ac:dyDescent="0.2">
      <c r="A678" s="96">
        <v>71</v>
      </c>
      <c r="B678" s="97" t="s">
        <v>3322</v>
      </c>
      <c r="C678" s="97" t="s">
        <v>3322</v>
      </c>
      <c r="D678" s="97" t="s">
        <v>3299</v>
      </c>
      <c r="E678" s="97" t="s">
        <v>2451</v>
      </c>
      <c r="F678" s="97" t="s">
        <v>3396</v>
      </c>
      <c r="G678" s="98" t="s">
        <v>2453</v>
      </c>
      <c r="H678" s="98" t="s">
        <v>3299</v>
      </c>
      <c r="I678" s="99">
        <v>188305000</v>
      </c>
      <c r="J678" s="97" t="s">
        <v>2455</v>
      </c>
    </row>
    <row r="679" spans="1:10" x14ac:dyDescent="0.2">
      <c r="A679" s="96">
        <v>72</v>
      </c>
      <c r="B679" s="97" t="s">
        <v>2494</v>
      </c>
      <c r="C679" s="97" t="s">
        <v>2495</v>
      </c>
      <c r="D679" s="97" t="s">
        <v>2494</v>
      </c>
      <c r="E679" s="97" t="s">
        <v>2678</v>
      </c>
      <c r="F679" s="97" t="s">
        <v>3397</v>
      </c>
      <c r="G679" s="98" t="s">
        <v>2453</v>
      </c>
      <c r="H679" s="98" t="s">
        <v>3299</v>
      </c>
      <c r="I679" s="99">
        <v>1090345000</v>
      </c>
      <c r="J679" s="97" t="s">
        <v>2486</v>
      </c>
    </row>
    <row r="680" spans="1:10" x14ac:dyDescent="0.2">
      <c r="A680" s="96">
        <v>73</v>
      </c>
      <c r="B680" s="97" t="s">
        <v>3398</v>
      </c>
      <c r="C680" s="97" t="s">
        <v>3034</v>
      </c>
      <c r="D680" s="97" t="s">
        <v>3299</v>
      </c>
      <c r="E680" s="97" t="s">
        <v>2678</v>
      </c>
      <c r="F680" s="97" t="s">
        <v>3399</v>
      </c>
      <c r="G680" s="98" t="s">
        <v>2453</v>
      </c>
      <c r="H680" s="98" t="s">
        <v>3299</v>
      </c>
      <c r="I680" s="99">
        <v>30000000</v>
      </c>
      <c r="J680" s="97" t="s">
        <v>2455</v>
      </c>
    </row>
    <row r="681" spans="1:10" x14ac:dyDescent="0.2">
      <c r="A681" s="96">
        <v>74</v>
      </c>
      <c r="B681" s="97" t="s">
        <v>3398</v>
      </c>
      <c r="C681" s="97" t="s">
        <v>3034</v>
      </c>
      <c r="D681" s="97" t="s">
        <v>3299</v>
      </c>
      <c r="E681" s="97" t="s">
        <v>2678</v>
      </c>
      <c r="F681" s="97" t="s">
        <v>3400</v>
      </c>
      <c r="G681" s="98" t="s">
        <v>2453</v>
      </c>
      <c r="H681" s="98" t="s">
        <v>3299</v>
      </c>
      <c r="I681" s="99">
        <v>130000000</v>
      </c>
      <c r="J681" s="97" t="s">
        <v>2455</v>
      </c>
    </row>
    <row r="682" spans="1:10" x14ac:dyDescent="0.2">
      <c r="A682" s="96">
        <v>75</v>
      </c>
      <c r="B682" s="97" t="s">
        <v>3322</v>
      </c>
      <c r="C682" s="97" t="s">
        <v>3322</v>
      </c>
      <c r="D682" s="97" t="s">
        <v>3299</v>
      </c>
      <c r="E682" s="97" t="s">
        <v>2678</v>
      </c>
      <c r="F682" s="97" t="s">
        <v>3401</v>
      </c>
      <c r="G682" s="98" t="s">
        <v>2453</v>
      </c>
      <c r="H682" s="98" t="s">
        <v>3299</v>
      </c>
      <c r="I682" s="99">
        <v>0</v>
      </c>
      <c r="J682" s="97" t="s">
        <v>2455</v>
      </c>
    </row>
    <row r="683" spans="1:10" x14ac:dyDescent="0.2">
      <c r="A683" s="96">
        <v>76</v>
      </c>
      <c r="B683" s="97" t="s">
        <v>3322</v>
      </c>
      <c r="C683" s="97" t="s">
        <v>3322</v>
      </c>
      <c r="D683" s="97" t="s">
        <v>3299</v>
      </c>
      <c r="E683" s="97" t="s">
        <v>2678</v>
      </c>
      <c r="F683" s="97" t="s">
        <v>3402</v>
      </c>
      <c r="G683" s="98" t="s">
        <v>2453</v>
      </c>
      <c r="H683" s="98" t="s">
        <v>3299</v>
      </c>
      <c r="I683" s="99">
        <v>300000000</v>
      </c>
      <c r="J683" s="97" t="s">
        <v>2455</v>
      </c>
    </row>
    <row r="684" spans="1:10" x14ac:dyDescent="0.2">
      <c r="A684" s="96">
        <v>77</v>
      </c>
      <c r="B684" s="97" t="s">
        <v>3322</v>
      </c>
      <c r="C684" s="97" t="s">
        <v>3322</v>
      </c>
      <c r="D684" s="97" t="s">
        <v>3299</v>
      </c>
      <c r="E684" s="97" t="s">
        <v>2678</v>
      </c>
      <c r="F684" s="97" t="s">
        <v>3403</v>
      </c>
      <c r="G684" s="98" t="s">
        <v>2453</v>
      </c>
      <c r="H684" s="98" t="s">
        <v>3299</v>
      </c>
      <c r="I684" s="99">
        <v>100000000</v>
      </c>
      <c r="J684" s="97" t="s">
        <v>2455</v>
      </c>
    </row>
    <row r="685" spans="1:10" x14ac:dyDescent="0.2">
      <c r="A685" s="96">
        <v>78</v>
      </c>
      <c r="B685" s="97" t="s">
        <v>3404</v>
      </c>
      <c r="C685" s="97" t="s">
        <v>3034</v>
      </c>
      <c r="D685" s="97" t="s">
        <v>3299</v>
      </c>
      <c r="E685" s="97" t="s">
        <v>2678</v>
      </c>
      <c r="F685" s="97" t="s">
        <v>3405</v>
      </c>
      <c r="G685" s="98" t="s">
        <v>2453</v>
      </c>
      <c r="H685" s="98" t="s">
        <v>3299</v>
      </c>
      <c r="I685" s="99">
        <v>33000000</v>
      </c>
      <c r="J685" s="97" t="s">
        <v>2486</v>
      </c>
    </row>
    <row r="686" spans="1:10" x14ac:dyDescent="0.2">
      <c r="A686" s="96">
        <v>79</v>
      </c>
      <c r="B686" s="97" t="s">
        <v>3298</v>
      </c>
      <c r="C686" s="97" t="s">
        <v>3298</v>
      </c>
      <c r="D686" s="97" t="s">
        <v>3299</v>
      </c>
      <c r="E686" s="97" t="s">
        <v>2678</v>
      </c>
      <c r="F686" s="97" t="s">
        <v>3406</v>
      </c>
      <c r="G686" s="98" t="s">
        <v>2453</v>
      </c>
      <c r="H686" s="98" t="s">
        <v>3299</v>
      </c>
      <c r="I686" s="99">
        <v>895125000</v>
      </c>
      <c r="J686" s="97" t="s">
        <v>2455</v>
      </c>
    </row>
    <row r="687" spans="1:10" x14ac:dyDescent="0.2">
      <c r="A687" s="96">
        <v>80</v>
      </c>
      <c r="B687" s="97" t="s">
        <v>3298</v>
      </c>
      <c r="C687" s="97" t="s">
        <v>3298</v>
      </c>
      <c r="D687" s="97" t="s">
        <v>3299</v>
      </c>
      <c r="E687" s="97" t="s">
        <v>2678</v>
      </c>
      <c r="F687" s="97" t="s">
        <v>3407</v>
      </c>
      <c r="G687" s="98" t="s">
        <v>2453</v>
      </c>
      <c r="H687" s="98" t="s">
        <v>3299</v>
      </c>
      <c r="I687" s="99">
        <v>489900000</v>
      </c>
      <c r="J687" s="97" t="s">
        <v>2455</v>
      </c>
    </row>
    <row r="688" spans="1:10" x14ac:dyDescent="0.2">
      <c r="A688" s="96">
        <v>81</v>
      </c>
      <c r="B688" s="97" t="s">
        <v>3298</v>
      </c>
      <c r="C688" s="97" t="s">
        <v>3298</v>
      </c>
      <c r="D688" s="97" t="s">
        <v>3299</v>
      </c>
      <c r="E688" s="97" t="s">
        <v>2678</v>
      </c>
      <c r="F688" s="97" t="s">
        <v>3408</v>
      </c>
      <c r="G688" s="98" t="s">
        <v>2453</v>
      </c>
      <c r="H688" s="98" t="s">
        <v>3299</v>
      </c>
      <c r="I688" s="99">
        <v>297860000</v>
      </c>
      <c r="J688" s="97" t="s">
        <v>2455</v>
      </c>
    </row>
    <row r="689" spans="1:10" x14ac:dyDescent="0.2">
      <c r="A689" s="96">
        <v>82</v>
      </c>
      <c r="B689" s="97" t="s">
        <v>3298</v>
      </c>
      <c r="C689" s="97" t="s">
        <v>3298</v>
      </c>
      <c r="D689" s="97" t="s">
        <v>3299</v>
      </c>
      <c r="E689" s="97" t="s">
        <v>2678</v>
      </c>
      <c r="F689" s="97" t="s">
        <v>3409</v>
      </c>
      <c r="G689" s="98" t="s">
        <v>2453</v>
      </c>
      <c r="H689" s="98" t="s">
        <v>3299</v>
      </c>
      <c r="I689" s="99">
        <v>156000000</v>
      </c>
      <c r="J689" s="97" t="s">
        <v>2455</v>
      </c>
    </row>
    <row r="690" spans="1:10" x14ac:dyDescent="0.2">
      <c r="A690" s="96">
        <v>83</v>
      </c>
      <c r="B690" s="97" t="s">
        <v>3298</v>
      </c>
      <c r="C690" s="97" t="s">
        <v>3298</v>
      </c>
      <c r="D690" s="97" t="s">
        <v>3299</v>
      </c>
      <c r="E690" s="97" t="s">
        <v>2678</v>
      </c>
      <c r="F690" s="97" t="s">
        <v>3410</v>
      </c>
      <c r="G690" s="98" t="s">
        <v>2453</v>
      </c>
      <c r="H690" s="98" t="s">
        <v>3299</v>
      </c>
      <c r="I690" s="99">
        <v>37300000</v>
      </c>
      <c r="J690" s="97" t="s">
        <v>2460</v>
      </c>
    </row>
    <row r="691" spans="1:10" x14ac:dyDescent="0.2">
      <c r="A691" s="96">
        <v>84</v>
      </c>
      <c r="B691" s="97" t="s">
        <v>3411</v>
      </c>
      <c r="C691" s="97" t="s">
        <v>3336</v>
      </c>
      <c r="D691" s="97" t="s">
        <v>3299</v>
      </c>
      <c r="E691" s="97" t="s">
        <v>2678</v>
      </c>
      <c r="F691" s="97" t="s">
        <v>3412</v>
      </c>
      <c r="G691" s="98" t="s">
        <v>2453</v>
      </c>
      <c r="H691" s="98" t="s">
        <v>3299</v>
      </c>
      <c r="I691" s="99">
        <v>55000000</v>
      </c>
      <c r="J691" s="97" t="s">
        <v>2455</v>
      </c>
    </row>
    <row r="692" spans="1:10" x14ac:dyDescent="0.2">
      <c r="A692" s="96">
        <v>85</v>
      </c>
      <c r="B692" s="97" t="s">
        <v>3336</v>
      </c>
      <c r="C692" s="97" t="s">
        <v>3336</v>
      </c>
      <c r="D692" s="97" t="s">
        <v>3299</v>
      </c>
      <c r="E692" s="97" t="s">
        <v>2678</v>
      </c>
      <c r="F692" s="97" t="s">
        <v>3413</v>
      </c>
      <c r="G692" s="98" t="s">
        <v>2453</v>
      </c>
      <c r="H692" s="98" t="s">
        <v>3299</v>
      </c>
      <c r="I692" s="99">
        <v>295947000</v>
      </c>
      <c r="J692" s="97" t="s">
        <v>2455</v>
      </c>
    </row>
    <row r="693" spans="1:10" x14ac:dyDescent="0.2">
      <c r="A693" s="96">
        <v>86</v>
      </c>
      <c r="B693" s="97" t="s">
        <v>3386</v>
      </c>
      <c r="C693" s="97" t="s">
        <v>3316</v>
      </c>
      <c r="D693" s="97" t="s">
        <v>3299</v>
      </c>
      <c r="E693" s="97" t="s">
        <v>2678</v>
      </c>
      <c r="F693" s="97" t="s">
        <v>3414</v>
      </c>
      <c r="G693" s="98" t="s">
        <v>2453</v>
      </c>
      <c r="H693" s="98" t="s">
        <v>3299</v>
      </c>
      <c r="I693" s="99">
        <v>484841000</v>
      </c>
      <c r="J693" s="97" t="s">
        <v>2455</v>
      </c>
    </row>
    <row r="694" spans="1:10" x14ac:dyDescent="0.2">
      <c r="A694" s="96">
        <v>87</v>
      </c>
      <c r="B694" s="97" t="s">
        <v>3336</v>
      </c>
      <c r="C694" s="97" t="s">
        <v>3336</v>
      </c>
      <c r="D694" s="97" t="s">
        <v>3299</v>
      </c>
      <c r="E694" s="97" t="s">
        <v>2678</v>
      </c>
      <c r="F694" s="97" t="s">
        <v>3415</v>
      </c>
      <c r="G694" s="98" t="s">
        <v>2453</v>
      </c>
      <c r="H694" s="98" t="s">
        <v>3299</v>
      </c>
      <c r="I694" s="99">
        <v>259617000</v>
      </c>
      <c r="J694" s="97" t="s">
        <v>2460</v>
      </c>
    </row>
    <row r="695" spans="1:10" x14ac:dyDescent="0.2">
      <c r="A695" s="96">
        <v>88</v>
      </c>
      <c r="B695" s="97" t="s">
        <v>3351</v>
      </c>
      <c r="C695" s="97" t="s">
        <v>3351</v>
      </c>
      <c r="D695" s="97" t="s">
        <v>3299</v>
      </c>
      <c r="E695" s="97" t="s">
        <v>2678</v>
      </c>
      <c r="F695" s="97" t="s">
        <v>3416</v>
      </c>
      <c r="G695" s="98" t="s">
        <v>2453</v>
      </c>
      <c r="H695" s="98" t="s">
        <v>3299</v>
      </c>
      <c r="I695" s="99">
        <v>500000000</v>
      </c>
      <c r="J695" s="97" t="s">
        <v>2455</v>
      </c>
    </row>
    <row r="696" spans="1:10" x14ac:dyDescent="0.2">
      <c r="A696" s="96">
        <v>89</v>
      </c>
      <c r="B696" s="97" t="s">
        <v>3351</v>
      </c>
      <c r="C696" s="97" t="s">
        <v>3351</v>
      </c>
      <c r="D696" s="97" t="s">
        <v>3299</v>
      </c>
      <c r="E696" s="97" t="s">
        <v>2678</v>
      </c>
      <c r="F696" s="97" t="s">
        <v>3417</v>
      </c>
      <c r="G696" s="98" t="s">
        <v>2453</v>
      </c>
      <c r="H696" s="98" t="s">
        <v>3299</v>
      </c>
      <c r="I696" s="99">
        <v>350000000</v>
      </c>
      <c r="J696" s="97" t="s">
        <v>2455</v>
      </c>
    </row>
    <row r="697" spans="1:10" x14ac:dyDescent="0.2">
      <c r="A697" s="96">
        <v>90</v>
      </c>
      <c r="B697" s="97" t="s">
        <v>3351</v>
      </c>
      <c r="C697" s="97" t="s">
        <v>3351</v>
      </c>
      <c r="D697" s="97" t="s">
        <v>3299</v>
      </c>
      <c r="E697" s="97" t="s">
        <v>2678</v>
      </c>
      <c r="F697" s="97" t="s">
        <v>3418</v>
      </c>
      <c r="G697" s="98" t="s">
        <v>2453</v>
      </c>
      <c r="H697" s="98" t="s">
        <v>3299</v>
      </c>
      <c r="I697" s="99">
        <v>120000000</v>
      </c>
      <c r="J697" s="97" t="s">
        <v>2455</v>
      </c>
    </row>
    <row r="698" spans="1:10" x14ac:dyDescent="0.2">
      <c r="A698" s="96">
        <v>91</v>
      </c>
      <c r="B698" s="97" t="s">
        <v>3351</v>
      </c>
      <c r="C698" s="97" t="s">
        <v>3351</v>
      </c>
      <c r="D698" s="97" t="s">
        <v>3299</v>
      </c>
      <c r="E698" s="97" t="s">
        <v>2678</v>
      </c>
      <c r="F698" s="97" t="s">
        <v>3419</v>
      </c>
      <c r="G698" s="98" t="s">
        <v>2453</v>
      </c>
      <c r="H698" s="98" t="s">
        <v>3299</v>
      </c>
      <c r="I698" s="99">
        <v>200000000</v>
      </c>
      <c r="J698" s="97" t="s">
        <v>2455</v>
      </c>
    </row>
    <row r="699" spans="1:10" x14ac:dyDescent="0.2">
      <c r="A699" s="96">
        <v>92</v>
      </c>
      <c r="B699" s="97" t="s">
        <v>3351</v>
      </c>
      <c r="C699" s="97" t="s">
        <v>3351</v>
      </c>
      <c r="D699" s="97" t="s">
        <v>3299</v>
      </c>
      <c r="E699" s="97" t="s">
        <v>2678</v>
      </c>
      <c r="F699" s="97" t="s">
        <v>3420</v>
      </c>
      <c r="G699" s="98" t="s">
        <v>2453</v>
      </c>
      <c r="H699" s="98" t="s">
        <v>3299</v>
      </c>
      <c r="I699" s="99">
        <v>200000000</v>
      </c>
      <c r="J699" s="97" t="s">
        <v>2455</v>
      </c>
    </row>
    <row r="700" spans="1:10" x14ac:dyDescent="0.2">
      <c r="A700" s="96">
        <v>93</v>
      </c>
      <c r="B700" s="97" t="s">
        <v>3351</v>
      </c>
      <c r="C700" s="97" t="s">
        <v>3351</v>
      </c>
      <c r="D700" s="97" t="s">
        <v>3299</v>
      </c>
      <c r="E700" s="97" t="s">
        <v>2678</v>
      </c>
      <c r="F700" s="97" t="s">
        <v>3421</v>
      </c>
      <c r="G700" s="98" t="s">
        <v>2453</v>
      </c>
      <c r="H700" s="98" t="s">
        <v>3299</v>
      </c>
      <c r="I700" s="99">
        <v>200000000</v>
      </c>
      <c r="J700" s="97" t="s">
        <v>2455</v>
      </c>
    </row>
    <row r="701" spans="1:10" x14ac:dyDescent="0.2">
      <c r="A701" s="96">
        <v>94</v>
      </c>
      <c r="B701" s="97" t="s">
        <v>3422</v>
      </c>
      <c r="C701" s="97" t="s">
        <v>3423</v>
      </c>
      <c r="D701" s="97" t="s">
        <v>3422</v>
      </c>
      <c r="E701" s="97" t="s">
        <v>2678</v>
      </c>
      <c r="F701" s="97" t="s">
        <v>3424</v>
      </c>
      <c r="G701" s="98" t="s">
        <v>2453</v>
      </c>
      <c r="H701" s="98" t="s">
        <v>3299</v>
      </c>
      <c r="I701" s="99">
        <v>54800000</v>
      </c>
      <c r="J701" s="97" t="s">
        <v>2460</v>
      </c>
    </row>
    <row r="702" spans="1:10" x14ac:dyDescent="0.2">
      <c r="A702" s="96">
        <v>95</v>
      </c>
      <c r="B702" s="97" t="s">
        <v>3386</v>
      </c>
      <c r="C702" s="97" t="s">
        <v>3316</v>
      </c>
      <c r="D702" s="97" t="s">
        <v>3299</v>
      </c>
      <c r="E702" s="97" t="s">
        <v>2678</v>
      </c>
      <c r="F702" s="97" t="s">
        <v>3425</v>
      </c>
      <c r="G702" s="98" t="s">
        <v>2453</v>
      </c>
      <c r="H702" s="98" t="s">
        <v>3299</v>
      </c>
      <c r="I702" s="99">
        <v>290187000</v>
      </c>
      <c r="J702" s="97" t="s">
        <v>2455</v>
      </c>
    </row>
    <row r="703" spans="1:10" x14ac:dyDescent="0.2">
      <c r="A703" s="96">
        <v>96</v>
      </c>
      <c r="B703" s="97" t="s">
        <v>3351</v>
      </c>
      <c r="C703" s="97" t="s">
        <v>3351</v>
      </c>
      <c r="D703" s="97" t="s">
        <v>3299</v>
      </c>
      <c r="E703" s="97" t="s">
        <v>2678</v>
      </c>
      <c r="F703" s="97" t="s">
        <v>3426</v>
      </c>
      <c r="G703" s="98" t="s">
        <v>2453</v>
      </c>
      <c r="H703" s="98" t="s">
        <v>3299</v>
      </c>
      <c r="I703" s="99">
        <v>76296000</v>
      </c>
      <c r="J703" s="97" t="s">
        <v>2455</v>
      </c>
    </row>
    <row r="704" spans="1:10" x14ac:dyDescent="0.2">
      <c r="A704" s="96">
        <v>97</v>
      </c>
      <c r="B704" s="97" t="s">
        <v>3336</v>
      </c>
      <c r="C704" s="97" t="s">
        <v>3336</v>
      </c>
      <c r="D704" s="97" t="s">
        <v>3299</v>
      </c>
      <c r="E704" s="97" t="s">
        <v>2678</v>
      </c>
      <c r="F704" s="97" t="s">
        <v>3427</v>
      </c>
      <c r="G704" s="98" t="s">
        <v>2453</v>
      </c>
      <c r="H704" s="98" t="s">
        <v>3299</v>
      </c>
      <c r="I704" s="99">
        <v>99515000</v>
      </c>
      <c r="J704" s="97" t="s">
        <v>2460</v>
      </c>
    </row>
    <row r="705" spans="1:10" x14ac:dyDescent="0.2">
      <c r="A705" s="96">
        <v>98</v>
      </c>
      <c r="B705" s="97" t="s">
        <v>3386</v>
      </c>
      <c r="C705" s="97" t="s">
        <v>3316</v>
      </c>
      <c r="D705" s="97" t="s">
        <v>3299</v>
      </c>
      <c r="E705" s="97" t="s">
        <v>2678</v>
      </c>
      <c r="F705" s="97" t="s">
        <v>3428</v>
      </c>
      <c r="G705" s="98" t="s">
        <v>2453</v>
      </c>
      <c r="H705" s="98" t="s">
        <v>3299</v>
      </c>
      <c r="I705" s="99">
        <v>836731000</v>
      </c>
      <c r="J705" s="97" t="s">
        <v>2486</v>
      </c>
    </row>
    <row r="706" spans="1:10" x14ac:dyDescent="0.2">
      <c r="A706" s="96">
        <v>99</v>
      </c>
      <c r="B706" s="97" t="s">
        <v>3315</v>
      </c>
      <c r="C706" s="97" t="s">
        <v>3316</v>
      </c>
      <c r="D706" s="97" t="s">
        <v>3299</v>
      </c>
      <c r="E706" s="97" t="s">
        <v>2678</v>
      </c>
      <c r="F706" s="97" t="s">
        <v>3429</v>
      </c>
      <c r="G706" s="98" t="s">
        <v>2453</v>
      </c>
      <c r="H706" s="98" t="s">
        <v>3299</v>
      </c>
      <c r="I706" s="99">
        <v>49629000</v>
      </c>
      <c r="J706" s="97" t="s">
        <v>2460</v>
      </c>
    </row>
    <row r="707" spans="1:10" x14ac:dyDescent="0.2">
      <c r="A707" s="96">
        <v>100</v>
      </c>
      <c r="B707" s="97" t="s">
        <v>3304</v>
      </c>
      <c r="C707" s="97" t="s">
        <v>3304</v>
      </c>
      <c r="D707" s="97" t="s">
        <v>3299</v>
      </c>
      <c r="E707" s="97" t="s">
        <v>2678</v>
      </c>
      <c r="F707" s="97" t="s">
        <v>3430</v>
      </c>
      <c r="G707" s="98" t="s">
        <v>2453</v>
      </c>
      <c r="H707" s="98" t="s">
        <v>3299</v>
      </c>
      <c r="I707" s="99">
        <v>249990000</v>
      </c>
      <c r="J707" s="97" t="s">
        <v>2455</v>
      </c>
    </row>
    <row r="708" spans="1:10" x14ac:dyDescent="0.2">
      <c r="A708" s="96">
        <v>101</v>
      </c>
      <c r="B708" s="97" t="s">
        <v>3332</v>
      </c>
      <c r="C708" s="97" t="s">
        <v>3298</v>
      </c>
      <c r="D708" s="97" t="s">
        <v>3332</v>
      </c>
      <c r="E708" s="97" t="s">
        <v>2678</v>
      </c>
      <c r="F708" s="97" t="s">
        <v>3431</v>
      </c>
      <c r="G708" s="98" t="s">
        <v>2453</v>
      </c>
      <c r="H708" s="98" t="s">
        <v>3299</v>
      </c>
      <c r="I708" s="99">
        <v>4286478000</v>
      </c>
      <c r="J708" s="97" t="s">
        <v>2486</v>
      </c>
    </row>
    <row r="709" spans="1:10" x14ac:dyDescent="0.2">
      <c r="A709" s="96">
        <v>102</v>
      </c>
      <c r="B709" s="97" t="s">
        <v>3304</v>
      </c>
      <c r="C709" s="97" t="s">
        <v>3304</v>
      </c>
      <c r="D709" s="97" t="s">
        <v>3299</v>
      </c>
      <c r="E709" s="97" t="s">
        <v>2678</v>
      </c>
      <c r="F709" s="97" t="s">
        <v>3432</v>
      </c>
      <c r="G709" s="98" t="s">
        <v>2453</v>
      </c>
      <c r="H709" s="98" t="s">
        <v>3299</v>
      </c>
      <c r="I709" s="99">
        <v>210000000</v>
      </c>
      <c r="J709" s="97" t="s">
        <v>2486</v>
      </c>
    </row>
    <row r="710" spans="1:10" x14ac:dyDescent="0.2">
      <c r="A710" s="96">
        <v>103</v>
      </c>
      <c r="B710" s="97" t="s">
        <v>3304</v>
      </c>
      <c r="C710" s="97" t="s">
        <v>3304</v>
      </c>
      <c r="D710" s="97" t="s">
        <v>3299</v>
      </c>
      <c r="E710" s="97" t="s">
        <v>2678</v>
      </c>
      <c r="F710" s="97" t="s">
        <v>3432</v>
      </c>
      <c r="G710" s="98" t="s">
        <v>2453</v>
      </c>
      <c r="H710" s="98" t="s">
        <v>3299</v>
      </c>
      <c r="I710" s="99">
        <v>210000000</v>
      </c>
      <c r="J710" s="97" t="s">
        <v>2486</v>
      </c>
    </row>
    <row r="711" spans="1:10" x14ac:dyDescent="0.2">
      <c r="A711" s="96">
        <v>104</v>
      </c>
      <c r="B711" s="97" t="s">
        <v>3433</v>
      </c>
      <c r="C711" s="97" t="s">
        <v>3351</v>
      </c>
      <c r="D711" s="97" t="s">
        <v>3332</v>
      </c>
      <c r="E711" s="97" t="s">
        <v>2678</v>
      </c>
      <c r="F711" s="97" t="s">
        <v>3434</v>
      </c>
      <c r="G711" s="98" t="s">
        <v>2453</v>
      </c>
      <c r="H711" s="98" t="s">
        <v>3299</v>
      </c>
      <c r="I711" s="99">
        <v>80000000</v>
      </c>
      <c r="J711" s="97" t="s">
        <v>2455</v>
      </c>
    </row>
    <row r="712" spans="1:10" x14ac:dyDescent="0.2">
      <c r="A712" s="96">
        <v>105</v>
      </c>
      <c r="B712" s="97" t="s">
        <v>3386</v>
      </c>
      <c r="C712" s="97" t="s">
        <v>3316</v>
      </c>
      <c r="D712" s="97" t="s">
        <v>3299</v>
      </c>
      <c r="E712" s="97" t="s">
        <v>2678</v>
      </c>
      <c r="F712" s="97" t="s">
        <v>3435</v>
      </c>
      <c r="G712" s="98" t="s">
        <v>2453</v>
      </c>
      <c r="H712" s="98" t="s">
        <v>3299</v>
      </c>
      <c r="I712" s="99">
        <v>24000000</v>
      </c>
      <c r="J712" s="97" t="s">
        <v>2455</v>
      </c>
    </row>
    <row r="713" spans="1:10" x14ac:dyDescent="0.2">
      <c r="A713" s="96">
        <v>106</v>
      </c>
      <c r="B713" s="97" t="s">
        <v>2494</v>
      </c>
      <c r="C713" s="97" t="s">
        <v>2495</v>
      </c>
      <c r="D713" s="97" t="s">
        <v>2494</v>
      </c>
      <c r="E713" s="97" t="s">
        <v>2678</v>
      </c>
      <c r="F713" s="97" t="s">
        <v>3436</v>
      </c>
      <c r="G713" s="98" t="s">
        <v>2453</v>
      </c>
      <c r="H713" s="98" t="s">
        <v>3299</v>
      </c>
      <c r="I713" s="99">
        <v>1930000000</v>
      </c>
      <c r="J713" s="97" t="s">
        <v>2455</v>
      </c>
    </row>
    <row r="714" spans="1:10" x14ac:dyDescent="0.2">
      <c r="A714" s="96">
        <v>107</v>
      </c>
      <c r="B714" s="97" t="s">
        <v>3367</v>
      </c>
      <c r="C714" s="97" t="s">
        <v>3367</v>
      </c>
      <c r="D714" s="97" t="s">
        <v>3299</v>
      </c>
      <c r="E714" s="97" t="s">
        <v>2678</v>
      </c>
      <c r="F714" s="97" t="s">
        <v>3437</v>
      </c>
      <c r="G714" s="98" t="s">
        <v>2453</v>
      </c>
      <c r="H714" s="98" t="s">
        <v>3299</v>
      </c>
      <c r="I714" s="99">
        <v>99990000</v>
      </c>
      <c r="J714" s="97" t="s">
        <v>2455</v>
      </c>
    </row>
    <row r="715" spans="1:10" x14ac:dyDescent="0.2">
      <c r="A715" s="96">
        <v>108</v>
      </c>
      <c r="B715" s="97" t="s">
        <v>3322</v>
      </c>
      <c r="C715" s="97" t="s">
        <v>3322</v>
      </c>
      <c r="D715" s="97" t="s">
        <v>3299</v>
      </c>
      <c r="E715" s="97" t="s">
        <v>2678</v>
      </c>
      <c r="F715" s="97" t="s">
        <v>3438</v>
      </c>
      <c r="G715" s="98" t="s">
        <v>2453</v>
      </c>
      <c r="H715" s="98" t="s">
        <v>3299</v>
      </c>
      <c r="I715" s="99">
        <v>199401000</v>
      </c>
      <c r="J715" s="97" t="s">
        <v>2460</v>
      </c>
    </row>
    <row r="716" spans="1:10" x14ac:dyDescent="0.2">
      <c r="A716" s="96">
        <v>109</v>
      </c>
      <c r="B716" s="97" t="s">
        <v>3315</v>
      </c>
      <c r="C716" s="97" t="s">
        <v>3316</v>
      </c>
      <c r="D716" s="97" t="s">
        <v>3299</v>
      </c>
      <c r="E716" s="97" t="s">
        <v>2678</v>
      </c>
      <c r="F716" s="97" t="s">
        <v>3439</v>
      </c>
      <c r="G716" s="98" t="s">
        <v>2453</v>
      </c>
      <c r="H716" s="98" t="s">
        <v>3299</v>
      </c>
      <c r="I716" s="99">
        <v>10498000</v>
      </c>
      <c r="J716" s="97" t="s">
        <v>2460</v>
      </c>
    </row>
    <row r="717" spans="1:10" x14ac:dyDescent="0.2">
      <c r="A717" s="96">
        <v>110</v>
      </c>
      <c r="B717" s="97" t="s">
        <v>3440</v>
      </c>
      <c r="C717" s="97" t="s">
        <v>3311</v>
      </c>
      <c r="D717" s="97" t="s">
        <v>2484</v>
      </c>
      <c r="E717" s="97" t="s">
        <v>2678</v>
      </c>
      <c r="F717" s="97" t="s">
        <v>3441</v>
      </c>
      <c r="G717" s="98" t="s">
        <v>2453</v>
      </c>
      <c r="H717" s="98" t="s">
        <v>3299</v>
      </c>
      <c r="I717" s="99">
        <v>626080000</v>
      </c>
      <c r="J717" s="97" t="s">
        <v>2455</v>
      </c>
    </row>
    <row r="718" spans="1:10" x14ac:dyDescent="0.2">
      <c r="A718" s="96">
        <v>111</v>
      </c>
      <c r="B718" s="97" t="s">
        <v>3442</v>
      </c>
      <c r="C718" s="97" t="s">
        <v>3034</v>
      </c>
      <c r="D718" s="97" t="s">
        <v>3043</v>
      </c>
      <c r="E718" s="97" t="s">
        <v>2678</v>
      </c>
      <c r="F718" s="97" t="s">
        <v>3443</v>
      </c>
      <c r="G718" s="98" t="s">
        <v>2453</v>
      </c>
      <c r="H718" s="98" t="s">
        <v>3299</v>
      </c>
      <c r="I718" s="99">
        <v>200000000</v>
      </c>
      <c r="J718" s="97" t="s">
        <v>2486</v>
      </c>
    </row>
    <row r="719" spans="1:10" x14ac:dyDescent="0.2">
      <c r="A719" s="96">
        <v>112</v>
      </c>
      <c r="B719" s="97" t="s">
        <v>3442</v>
      </c>
      <c r="C719" s="97" t="s">
        <v>3034</v>
      </c>
      <c r="D719" s="97" t="s">
        <v>3043</v>
      </c>
      <c r="E719" s="97" t="s">
        <v>2678</v>
      </c>
      <c r="F719" s="97" t="s">
        <v>3444</v>
      </c>
      <c r="G719" s="98" t="s">
        <v>2453</v>
      </c>
      <c r="H719" s="98" t="s">
        <v>3299</v>
      </c>
      <c r="I719" s="99">
        <v>61000000</v>
      </c>
      <c r="J719" s="97" t="s">
        <v>2486</v>
      </c>
    </row>
    <row r="720" spans="1:10" x14ac:dyDescent="0.2">
      <c r="A720" s="96">
        <v>113</v>
      </c>
      <c r="B720" s="97" t="s">
        <v>3440</v>
      </c>
      <c r="C720" s="97" t="s">
        <v>3311</v>
      </c>
      <c r="D720" s="97" t="s">
        <v>2484</v>
      </c>
      <c r="E720" s="97" t="s">
        <v>2678</v>
      </c>
      <c r="F720" s="97" t="s">
        <v>3445</v>
      </c>
      <c r="G720" s="98" t="s">
        <v>2453</v>
      </c>
      <c r="H720" s="98" t="s">
        <v>3299</v>
      </c>
      <c r="I720" s="99">
        <v>109279000</v>
      </c>
      <c r="J720" s="97" t="s">
        <v>2455</v>
      </c>
    </row>
    <row r="721" spans="1:10" x14ac:dyDescent="0.2">
      <c r="A721" s="96">
        <v>114</v>
      </c>
      <c r="B721" s="97" t="s">
        <v>3446</v>
      </c>
      <c r="C721" s="97" t="s">
        <v>3298</v>
      </c>
      <c r="D721" s="97" t="s">
        <v>3299</v>
      </c>
      <c r="E721" s="97" t="s">
        <v>2678</v>
      </c>
      <c r="F721" s="97" t="s">
        <v>3447</v>
      </c>
      <c r="G721" s="98" t="s">
        <v>2453</v>
      </c>
      <c r="H721" s="98" t="s">
        <v>3299</v>
      </c>
      <c r="I721" s="99">
        <v>958786000</v>
      </c>
      <c r="J721" s="97" t="s">
        <v>2455</v>
      </c>
    </row>
    <row r="722" spans="1:10" x14ac:dyDescent="0.2">
      <c r="A722" s="96">
        <v>115</v>
      </c>
      <c r="B722" s="97" t="s">
        <v>3448</v>
      </c>
      <c r="C722" s="97" t="s">
        <v>3034</v>
      </c>
      <c r="D722" s="97" t="s">
        <v>3332</v>
      </c>
      <c r="E722" s="97" t="s">
        <v>2678</v>
      </c>
      <c r="F722" s="97" t="s">
        <v>3449</v>
      </c>
      <c r="G722" s="98" t="s">
        <v>2453</v>
      </c>
      <c r="H722" s="98" t="s">
        <v>3299</v>
      </c>
      <c r="I722" s="99">
        <v>5636000</v>
      </c>
      <c r="J722" s="100" t="s">
        <v>2460</v>
      </c>
    </row>
    <row r="723" spans="1:10" x14ac:dyDescent="0.2">
      <c r="A723" s="96">
        <v>116</v>
      </c>
      <c r="B723" s="97" t="s">
        <v>2494</v>
      </c>
      <c r="C723" s="97" t="s">
        <v>2495</v>
      </c>
      <c r="D723" s="97" t="s">
        <v>2494</v>
      </c>
      <c r="E723" s="97" t="s">
        <v>2786</v>
      </c>
      <c r="F723" s="97" t="s">
        <v>3450</v>
      </c>
      <c r="G723" s="98" t="s">
        <v>2453</v>
      </c>
      <c r="H723" s="98" t="s">
        <v>3299</v>
      </c>
      <c r="I723" s="99">
        <v>175000000</v>
      </c>
      <c r="J723" s="97" t="s">
        <v>2455</v>
      </c>
    </row>
    <row r="724" spans="1:10" x14ac:dyDescent="0.2">
      <c r="A724" s="96">
        <v>117</v>
      </c>
      <c r="B724" s="97" t="s">
        <v>3322</v>
      </c>
      <c r="C724" s="97" t="s">
        <v>3322</v>
      </c>
      <c r="D724" s="97" t="s">
        <v>3299</v>
      </c>
      <c r="E724" s="97" t="s">
        <v>2786</v>
      </c>
      <c r="F724" s="97" t="s">
        <v>3451</v>
      </c>
      <c r="G724" s="98" t="s">
        <v>2453</v>
      </c>
      <c r="H724" s="98" t="s">
        <v>3299</v>
      </c>
      <c r="I724" s="99">
        <v>0</v>
      </c>
      <c r="J724" s="97" t="s">
        <v>2455</v>
      </c>
    </row>
    <row r="725" spans="1:10" x14ac:dyDescent="0.2">
      <c r="A725" s="96">
        <v>118</v>
      </c>
      <c r="B725" s="97" t="s">
        <v>3322</v>
      </c>
      <c r="C725" s="97" t="s">
        <v>3322</v>
      </c>
      <c r="D725" s="97" t="s">
        <v>3299</v>
      </c>
      <c r="E725" s="97" t="s">
        <v>2786</v>
      </c>
      <c r="F725" s="97" t="s">
        <v>3452</v>
      </c>
      <c r="G725" s="98" t="s">
        <v>2453</v>
      </c>
      <c r="H725" s="98" t="s">
        <v>3299</v>
      </c>
      <c r="I725" s="99">
        <v>0</v>
      </c>
      <c r="J725" s="97" t="s">
        <v>2460</v>
      </c>
    </row>
    <row r="726" spans="1:10" x14ac:dyDescent="0.2">
      <c r="A726" s="96">
        <v>119</v>
      </c>
      <c r="B726" s="97" t="s">
        <v>3453</v>
      </c>
      <c r="C726" s="97" t="s">
        <v>3311</v>
      </c>
      <c r="D726" s="97" t="s">
        <v>3453</v>
      </c>
      <c r="E726" s="97" t="s">
        <v>2786</v>
      </c>
      <c r="F726" s="97" t="s">
        <v>3454</v>
      </c>
      <c r="G726" s="98" t="s">
        <v>2453</v>
      </c>
      <c r="H726" s="98" t="s">
        <v>3299</v>
      </c>
      <c r="I726" s="99">
        <v>30000000</v>
      </c>
      <c r="J726" s="97" t="s">
        <v>2455</v>
      </c>
    </row>
    <row r="727" spans="1:10" x14ac:dyDescent="0.2">
      <c r="A727" s="96">
        <v>120</v>
      </c>
      <c r="B727" s="97" t="s">
        <v>3455</v>
      </c>
      <c r="C727" s="97" t="s">
        <v>3351</v>
      </c>
      <c r="D727" s="97" t="s">
        <v>3456</v>
      </c>
      <c r="E727" s="97" t="s">
        <v>2786</v>
      </c>
      <c r="F727" s="97" t="s">
        <v>3457</v>
      </c>
      <c r="G727" s="98" t="s">
        <v>2453</v>
      </c>
      <c r="H727" s="98" t="s">
        <v>3299</v>
      </c>
      <c r="I727" s="99">
        <v>120000000</v>
      </c>
      <c r="J727" s="97" t="s">
        <v>2455</v>
      </c>
    </row>
    <row r="728" spans="1:10" x14ac:dyDescent="0.2">
      <c r="A728" s="96">
        <v>121</v>
      </c>
      <c r="B728" s="97" t="s">
        <v>2775</v>
      </c>
      <c r="C728" s="97" t="s">
        <v>3351</v>
      </c>
      <c r="D728" s="97" t="s">
        <v>2484</v>
      </c>
      <c r="E728" s="97" t="s">
        <v>2786</v>
      </c>
      <c r="F728" s="97" t="s">
        <v>3458</v>
      </c>
      <c r="G728" s="98" t="s">
        <v>2453</v>
      </c>
      <c r="H728" s="98" t="s">
        <v>3299</v>
      </c>
      <c r="I728" s="99">
        <v>4400000000</v>
      </c>
      <c r="J728" s="97" t="s">
        <v>2486</v>
      </c>
    </row>
    <row r="729" spans="1:10" x14ac:dyDescent="0.2">
      <c r="A729" s="96">
        <v>122</v>
      </c>
      <c r="B729" s="97" t="s">
        <v>2775</v>
      </c>
      <c r="C729" s="97" t="s">
        <v>3351</v>
      </c>
      <c r="D729" s="97" t="s">
        <v>2484</v>
      </c>
      <c r="E729" s="97" t="s">
        <v>2786</v>
      </c>
      <c r="F729" s="97" t="s">
        <v>3459</v>
      </c>
      <c r="G729" s="98" t="s">
        <v>2453</v>
      </c>
      <c r="H729" s="98" t="s">
        <v>3299</v>
      </c>
      <c r="I729" s="99">
        <v>4400000000</v>
      </c>
      <c r="J729" s="97" t="s">
        <v>2486</v>
      </c>
    </row>
    <row r="730" spans="1:10" x14ac:dyDescent="0.2">
      <c r="A730" s="96">
        <v>123</v>
      </c>
      <c r="B730" s="97" t="s">
        <v>2775</v>
      </c>
      <c r="C730" s="97" t="s">
        <v>3351</v>
      </c>
      <c r="D730" s="97" t="s">
        <v>2484</v>
      </c>
      <c r="E730" s="97" t="s">
        <v>2786</v>
      </c>
      <c r="F730" s="97" t="s">
        <v>3460</v>
      </c>
      <c r="G730" s="98" t="s">
        <v>2453</v>
      </c>
      <c r="H730" s="98" t="s">
        <v>3299</v>
      </c>
      <c r="I730" s="99">
        <v>4400000000</v>
      </c>
      <c r="J730" s="97" t="s">
        <v>2486</v>
      </c>
    </row>
    <row r="731" spans="1:10" x14ac:dyDescent="0.2">
      <c r="A731" s="96">
        <v>124</v>
      </c>
      <c r="B731" s="97" t="s">
        <v>3326</v>
      </c>
      <c r="C731" s="97" t="s">
        <v>3298</v>
      </c>
      <c r="D731" s="97" t="s">
        <v>3299</v>
      </c>
      <c r="E731" s="97" t="s">
        <v>2786</v>
      </c>
      <c r="F731" s="97" t="s">
        <v>3461</v>
      </c>
      <c r="G731" s="98" t="s">
        <v>2453</v>
      </c>
      <c r="H731" s="98" t="s">
        <v>3299</v>
      </c>
      <c r="I731" s="99">
        <v>1800000000</v>
      </c>
      <c r="J731" s="97" t="s">
        <v>2455</v>
      </c>
    </row>
    <row r="732" spans="1:10" x14ac:dyDescent="0.2">
      <c r="A732" s="96">
        <v>125</v>
      </c>
      <c r="B732" s="97" t="s">
        <v>3298</v>
      </c>
      <c r="C732" s="97" t="s">
        <v>3298</v>
      </c>
      <c r="D732" s="97" t="s">
        <v>3299</v>
      </c>
      <c r="E732" s="97" t="s">
        <v>2786</v>
      </c>
      <c r="F732" s="97" t="s">
        <v>3462</v>
      </c>
      <c r="G732" s="98" t="s">
        <v>2453</v>
      </c>
      <c r="H732" s="98" t="s">
        <v>3299</v>
      </c>
      <c r="I732" s="99">
        <v>38940000</v>
      </c>
      <c r="J732" s="97" t="s">
        <v>2460</v>
      </c>
    </row>
    <row r="733" spans="1:10" x14ac:dyDescent="0.2">
      <c r="A733" s="96">
        <v>126</v>
      </c>
      <c r="B733" s="97" t="s">
        <v>3411</v>
      </c>
      <c r="C733" s="97" t="s">
        <v>3336</v>
      </c>
      <c r="D733" s="97" t="s">
        <v>3299</v>
      </c>
      <c r="E733" s="97" t="s">
        <v>2786</v>
      </c>
      <c r="F733" s="97" t="s">
        <v>3463</v>
      </c>
      <c r="G733" s="98" t="s">
        <v>2453</v>
      </c>
      <c r="H733" s="98" t="s">
        <v>3299</v>
      </c>
      <c r="I733" s="99">
        <v>52000000</v>
      </c>
      <c r="J733" s="97" t="s">
        <v>2455</v>
      </c>
    </row>
    <row r="734" spans="1:10" x14ac:dyDescent="0.2">
      <c r="A734" s="96">
        <v>127</v>
      </c>
      <c r="B734" s="97" t="s">
        <v>3464</v>
      </c>
      <c r="C734" s="97" t="s">
        <v>3298</v>
      </c>
      <c r="D734" s="97" t="s">
        <v>3004</v>
      </c>
      <c r="E734" s="97" t="s">
        <v>2786</v>
      </c>
      <c r="F734" s="97" t="s">
        <v>3465</v>
      </c>
      <c r="G734" s="98" t="s">
        <v>2453</v>
      </c>
      <c r="H734" s="98" t="s">
        <v>3299</v>
      </c>
      <c r="I734" s="99">
        <v>51000000</v>
      </c>
      <c r="J734" s="97" t="s">
        <v>2486</v>
      </c>
    </row>
    <row r="735" spans="1:10" x14ac:dyDescent="0.2">
      <c r="A735" s="96">
        <v>128</v>
      </c>
      <c r="B735" s="97" t="s">
        <v>3336</v>
      </c>
      <c r="C735" s="97" t="s">
        <v>3336</v>
      </c>
      <c r="D735" s="97" t="s">
        <v>3299</v>
      </c>
      <c r="E735" s="97" t="s">
        <v>2786</v>
      </c>
      <c r="F735" s="97" t="s">
        <v>3466</v>
      </c>
      <c r="G735" s="98" t="s">
        <v>2453</v>
      </c>
      <c r="H735" s="98" t="s">
        <v>3299</v>
      </c>
      <c r="I735" s="99">
        <v>400000000</v>
      </c>
      <c r="J735" s="97" t="s">
        <v>2486</v>
      </c>
    </row>
    <row r="736" spans="1:10" x14ac:dyDescent="0.2">
      <c r="A736" s="96">
        <v>129</v>
      </c>
      <c r="B736" s="97" t="s">
        <v>3336</v>
      </c>
      <c r="C736" s="97" t="s">
        <v>3336</v>
      </c>
      <c r="D736" s="97" t="s">
        <v>3299</v>
      </c>
      <c r="E736" s="97" t="s">
        <v>2786</v>
      </c>
      <c r="F736" s="97" t="s">
        <v>3401</v>
      </c>
      <c r="G736" s="98" t="s">
        <v>2453</v>
      </c>
      <c r="H736" s="98" t="s">
        <v>3299</v>
      </c>
      <c r="I736" s="99">
        <v>240000000</v>
      </c>
      <c r="J736" s="97" t="s">
        <v>2486</v>
      </c>
    </row>
    <row r="737" spans="1:10" x14ac:dyDescent="0.2">
      <c r="A737" s="96">
        <v>130</v>
      </c>
      <c r="B737" s="97" t="s">
        <v>3336</v>
      </c>
      <c r="C737" s="97" t="s">
        <v>3336</v>
      </c>
      <c r="D737" s="97" t="s">
        <v>3299</v>
      </c>
      <c r="E737" s="97" t="s">
        <v>2786</v>
      </c>
      <c r="F737" s="97" t="s">
        <v>3467</v>
      </c>
      <c r="G737" s="98" t="s">
        <v>2453</v>
      </c>
      <c r="H737" s="98" t="s">
        <v>3299</v>
      </c>
      <c r="I737" s="99">
        <v>500000000</v>
      </c>
      <c r="J737" s="97" t="s">
        <v>2486</v>
      </c>
    </row>
    <row r="738" spans="1:10" x14ac:dyDescent="0.2">
      <c r="A738" s="96">
        <v>131</v>
      </c>
      <c r="B738" s="97" t="s">
        <v>3351</v>
      </c>
      <c r="C738" s="97" t="s">
        <v>3351</v>
      </c>
      <c r="D738" s="97" t="s">
        <v>3299</v>
      </c>
      <c r="E738" s="97" t="s">
        <v>2786</v>
      </c>
      <c r="F738" s="97" t="s">
        <v>3468</v>
      </c>
      <c r="G738" s="98" t="s">
        <v>2453</v>
      </c>
      <c r="H738" s="98" t="s">
        <v>3299</v>
      </c>
      <c r="I738" s="99">
        <v>554000000</v>
      </c>
      <c r="J738" s="97" t="s">
        <v>2455</v>
      </c>
    </row>
    <row r="739" spans="1:10" x14ac:dyDescent="0.3">
      <c r="A739" s="96">
        <v>132</v>
      </c>
      <c r="B739" s="97" t="s">
        <v>3332</v>
      </c>
      <c r="C739" s="97" t="s">
        <v>3298</v>
      </c>
      <c r="D739" s="97" t="s">
        <v>3332</v>
      </c>
      <c r="E739" s="97" t="s">
        <v>2786</v>
      </c>
      <c r="F739" s="97" t="s">
        <v>3469</v>
      </c>
      <c r="G739" s="98" t="s">
        <v>2453</v>
      </c>
      <c r="H739" s="98" t="s">
        <v>3299</v>
      </c>
      <c r="I739" s="97" t="s">
        <v>2670</v>
      </c>
      <c r="J739" s="97" t="s">
        <v>2670</v>
      </c>
    </row>
    <row r="740" spans="1:10" x14ac:dyDescent="0.3">
      <c r="A740" s="96">
        <v>133</v>
      </c>
      <c r="B740" s="97" t="s">
        <v>3332</v>
      </c>
      <c r="C740" s="97" t="s">
        <v>3298</v>
      </c>
      <c r="D740" s="97" t="s">
        <v>3332</v>
      </c>
      <c r="E740" s="97" t="s">
        <v>2786</v>
      </c>
      <c r="F740" s="97" t="s">
        <v>3470</v>
      </c>
      <c r="G740" s="98" t="s">
        <v>2453</v>
      </c>
      <c r="H740" s="98" t="s">
        <v>3299</v>
      </c>
      <c r="I740" s="97" t="s">
        <v>2670</v>
      </c>
      <c r="J740" s="97" t="s">
        <v>2670</v>
      </c>
    </row>
    <row r="741" spans="1:10" x14ac:dyDescent="0.2">
      <c r="A741" s="96">
        <v>134</v>
      </c>
      <c r="B741" s="97" t="s">
        <v>3433</v>
      </c>
      <c r="C741" s="97" t="s">
        <v>3351</v>
      </c>
      <c r="D741" s="97" t="s">
        <v>3332</v>
      </c>
      <c r="E741" s="97" t="s">
        <v>2786</v>
      </c>
      <c r="F741" s="97" t="s">
        <v>3471</v>
      </c>
      <c r="G741" s="98" t="s">
        <v>2453</v>
      </c>
      <c r="H741" s="98" t="s">
        <v>3299</v>
      </c>
      <c r="I741" s="99">
        <v>21231000</v>
      </c>
      <c r="J741" s="97" t="s">
        <v>2455</v>
      </c>
    </row>
    <row r="742" spans="1:10" x14ac:dyDescent="0.2">
      <c r="A742" s="96">
        <v>135</v>
      </c>
      <c r="B742" s="97" t="s">
        <v>2494</v>
      </c>
      <c r="C742" s="97" t="s">
        <v>2495</v>
      </c>
      <c r="D742" s="97" t="s">
        <v>2494</v>
      </c>
      <c r="E742" s="97" t="s">
        <v>2793</v>
      </c>
      <c r="F742" s="97" t="s">
        <v>3472</v>
      </c>
      <c r="G742" s="98" t="s">
        <v>2453</v>
      </c>
      <c r="H742" s="98" t="s">
        <v>3299</v>
      </c>
      <c r="I742" s="99">
        <v>80000000</v>
      </c>
      <c r="J742" s="97" t="s">
        <v>3473</v>
      </c>
    </row>
    <row r="743" spans="1:10" x14ac:dyDescent="0.2">
      <c r="A743" s="96">
        <v>136</v>
      </c>
      <c r="B743" s="97" t="s">
        <v>3322</v>
      </c>
      <c r="C743" s="97" t="s">
        <v>3322</v>
      </c>
      <c r="D743" s="97" t="s">
        <v>3299</v>
      </c>
      <c r="E743" s="97" t="s">
        <v>2793</v>
      </c>
      <c r="F743" s="97" t="s">
        <v>3474</v>
      </c>
      <c r="G743" s="98" t="s">
        <v>2453</v>
      </c>
      <c r="H743" s="98" t="s">
        <v>3299</v>
      </c>
      <c r="I743" s="99">
        <v>0</v>
      </c>
      <c r="J743" s="97" t="s">
        <v>2455</v>
      </c>
    </row>
    <row r="744" spans="1:10" x14ac:dyDescent="0.2">
      <c r="A744" s="96">
        <v>137</v>
      </c>
      <c r="B744" s="97" t="s">
        <v>3455</v>
      </c>
      <c r="C744" s="97" t="s">
        <v>3351</v>
      </c>
      <c r="D744" s="97" t="s">
        <v>3456</v>
      </c>
      <c r="E744" s="97" t="s">
        <v>2793</v>
      </c>
      <c r="F744" s="97" t="s">
        <v>3475</v>
      </c>
      <c r="G744" s="98" t="s">
        <v>2453</v>
      </c>
      <c r="H744" s="98" t="s">
        <v>3299</v>
      </c>
      <c r="I744" s="99">
        <v>65000000</v>
      </c>
      <c r="J744" s="97" t="s">
        <v>2455</v>
      </c>
    </row>
    <row r="745" spans="1:10" x14ac:dyDescent="0.2">
      <c r="A745" s="96">
        <v>138</v>
      </c>
      <c r="B745" s="97" t="s">
        <v>3351</v>
      </c>
      <c r="C745" s="97" t="s">
        <v>3351</v>
      </c>
      <c r="D745" s="97" t="s">
        <v>3299</v>
      </c>
      <c r="E745" s="97" t="s">
        <v>2793</v>
      </c>
      <c r="F745" s="97" t="s">
        <v>3476</v>
      </c>
      <c r="G745" s="98" t="s">
        <v>2453</v>
      </c>
      <c r="H745" s="98" t="s">
        <v>3299</v>
      </c>
      <c r="I745" s="99">
        <v>125000000</v>
      </c>
      <c r="J745" s="97" t="s">
        <v>2455</v>
      </c>
    </row>
    <row r="746" spans="1:10" x14ac:dyDescent="0.2">
      <c r="A746" s="96">
        <v>139</v>
      </c>
      <c r="B746" s="97" t="s">
        <v>3464</v>
      </c>
      <c r="C746" s="97" t="s">
        <v>3298</v>
      </c>
      <c r="D746" s="97" t="s">
        <v>3004</v>
      </c>
      <c r="E746" s="97" t="s">
        <v>2793</v>
      </c>
      <c r="F746" s="97" t="s">
        <v>3477</v>
      </c>
      <c r="G746" s="98" t="s">
        <v>2453</v>
      </c>
      <c r="H746" s="98" t="s">
        <v>3299</v>
      </c>
      <c r="I746" s="99">
        <v>72000000</v>
      </c>
      <c r="J746" s="97" t="s">
        <v>2486</v>
      </c>
    </row>
    <row r="747" spans="1:10" x14ac:dyDescent="0.3">
      <c r="A747" s="96">
        <v>140</v>
      </c>
      <c r="B747" s="97" t="s">
        <v>3332</v>
      </c>
      <c r="C747" s="97" t="s">
        <v>3298</v>
      </c>
      <c r="D747" s="97" t="s">
        <v>3332</v>
      </c>
      <c r="E747" s="97" t="s">
        <v>2793</v>
      </c>
      <c r="F747" s="97" t="s">
        <v>3478</v>
      </c>
      <c r="G747" s="98" t="s">
        <v>2453</v>
      </c>
      <c r="H747" s="98" t="s">
        <v>3299</v>
      </c>
      <c r="I747" s="97" t="s">
        <v>2670</v>
      </c>
      <c r="J747" s="97" t="s">
        <v>2670</v>
      </c>
    </row>
    <row r="748" spans="1:10" x14ac:dyDescent="0.2">
      <c r="A748" s="96">
        <v>141</v>
      </c>
      <c r="B748" s="97" t="s">
        <v>3332</v>
      </c>
      <c r="C748" s="97" t="s">
        <v>3298</v>
      </c>
      <c r="D748" s="97" t="s">
        <v>3332</v>
      </c>
      <c r="E748" s="97" t="s">
        <v>2793</v>
      </c>
      <c r="F748" s="97" t="s">
        <v>3479</v>
      </c>
      <c r="G748" s="98" t="s">
        <v>2453</v>
      </c>
      <c r="H748" s="98" t="s">
        <v>3299</v>
      </c>
      <c r="I748" s="99">
        <v>690912000</v>
      </c>
      <c r="J748" s="97" t="s">
        <v>2486</v>
      </c>
    </row>
    <row r="749" spans="1:10" x14ac:dyDescent="0.2">
      <c r="A749" s="96">
        <v>142</v>
      </c>
      <c r="B749" s="97" t="s">
        <v>3373</v>
      </c>
      <c r="C749" s="97" t="s">
        <v>3034</v>
      </c>
      <c r="D749" s="97" t="s">
        <v>2484</v>
      </c>
      <c r="E749" s="97" t="s">
        <v>2793</v>
      </c>
      <c r="F749" s="97" t="s">
        <v>3480</v>
      </c>
      <c r="G749" s="98" t="s">
        <v>2453</v>
      </c>
      <c r="H749" s="98" t="s">
        <v>3299</v>
      </c>
      <c r="I749" s="99">
        <v>76000000</v>
      </c>
      <c r="J749" s="97" t="s">
        <v>2455</v>
      </c>
    </row>
    <row r="750" spans="1:10" x14ac:dyDescent="0.2">
      <c r="A750" s="96">
        <v>143</v>
      </c>
      <c r="B750" s="97" t="s">
        <v>3373</v>
      </c>
      <c r="C750" s="97" t="s">
        <v>3034</v>
      </c>
      <c r="D750" s="97" t="s">
        <v>2484</v>
      </c>
      <c r="E750" s="97" t="s">
        <v>2793</v>
      </c>
      <c r="F750" s="97" t="s">
        <v>3481</v>
      </c>
      <c r="G750" s="98" t="s">
        <v>2453</v>
      </c>
      <c r="H750" s="98" t="s">
        <v>3299</v>
      </c>
      <c r="I750" s="99">
        <v>812900000</v>
      </c>
      <c r="J750" s="97" t="s">
        <v>2455</v>
      </c>
    </row>
    <row r="751" spans="1:10" x14ac:dyDescent="0.2">
      <c r="A751" s="96">
        <v>144</v>
      </c>
      <c r="B751" s="97" t="s">
        <v>3373</v>
      </c>
      <c r="C751" s="97" t="s">
        <v>3034</v>
      </c>
      <c r="D751" s="97" t="s">
        <v>2484</v>
      </c>
      <c r="E751" s="97" t="s">
        <v>2793</v>
      </c>
      <c r="F751" s="97" t="s">
        <v>3482</v>
      </c>
      <c r="G751" s="98" t="s">
        <v>2453</v>
      </c>
      <c r="H751" s="98" t="s">
        <v>3299</v>
      </c>
      <c r="I751" s="99">
        <v>363000000</v>
      </c>
      <c r="J751" s="97" t="s">
        <v>2455</v>
      </c>
    </row>
    <row r="752" spans="1:10" x14ac:dyDescent="0.3">
      <c r="A752" s="96">
        <v>145</v>
      </c>
      <c r="B752" s="97" t="s">
        <v>2810</v>
      </c>
      <c r="C752" s="103" t="s">
        <v>3483</v>
      </c>
      <c r="D752" s="97" t="s">
        <v>2810</v>
      </c>
      <c r="E752" s="97" t="s">
        <v>2793</v>
      </c>
      <c r="F752" s="103" t="s">
        <v>3484</v>
      </c>
      <c r="G752" s="104" t="s">
        <v>2453</v>
      </c>
      <c r="H752" s="98" t="s">
        <v>3485</v>
      </c>
      <c r="I752" s="105">
        <v>80000000</v>
      </c>
      <c r="J752" s="103" t="s">
        <v>2455</v>
      </c>
    </row>
    <row r="753" spans="1:10" x14ac:dyDescent="0.2">
      <c r="A753" s="96">
        <v>146</v>
      </c>
      <c r="B753" s="97" t="s">
        <v>3486</v>
      </c>
      <c r="C753" s="97" t="s">
        <v>3351</v>
      </c>
      <c r="D753" s="97" t="s">
        <v>3299</v>
      </c>
      <c r="E753" s="97" t="s">
        <v>2802</v>
      </c>
      <c r="F753" s="97" t="s">
        <v>3487</v>
      </c>
      <c r="G753" s="98" t="s">
        <v>2453</v>
      </c>
      <c r="H753" s="98" t="s">
        <v>3299</v>
      </c>
      <c r="I753" s="99">
        <v>45000000</v>
      </c>
      <c r="J753" s="97" t="s">
        <v>2460</v>
      </c>
    </row>
    <row r="754" spans="1:10" x14ac:dyDescent="0.2">
      <c r="A754" s="96">
        <v>147</v>
      </c>
      <c r="B754" s="97" t="s">
        <v>3486</v>
      </c>
      <c r="C754" s="97" t="s">
        <v>3351</v>
      </c>
      <c r="D754" s="97" t="s">
        <v>3299</v>
      </c>
      <c r="E754" s="97" t="s">
        <v>2802</v>
      </c>
      <c r="F754" s="97" t="s">
        <v>3488</v>
      </c>
      <c r="G754" s="98" t="s">
        <v>2453</v>
      </c>
      <c r="H754" s="98" t="s">
        <v>3299</v>
      </c>
      <c r="I754" s="99">
        <v>30000000</v>
      </c>
      <c r="J754" s="97" t="s">
        <v>2455</v>
      </c>
    </row>
    <row r="755" spans="1:10" x14ac:dyDescent="0.2">
      <c r="A755" s="96">
        <v>148</v>
      </c>
      <c r="B755" s="97" t="s">
        <v>3298</v>
      </c>
      <c r="C755" s="97" t="s">
        <v>3298</v>
      </c>
      <c r="D755" s="97" t="s">
        <v>3299</v>
      </c>
      <c r="E755" s="97" t="s">
        <v>2802</v>
      </c>
      <c r="F755" s="97" t="s">
        <v>3489</v>
      </c>
      <c r="G755" s="98" t="s">
        <v>2453</v>
      </c>
      <c r="H755" s="98" t="s">
        <v>3299</v>
      </c>
      <c r="I755" s="99">
        <v>258369300</v>
      </c>
      <c r="J755" s="97" t="s">
        <v>2455</v>
      </c>
    </row>
    <row r="756" spans="1:10" x14ac:dyDescent="0.2">
      <c r="A756" s="96">
        <v>149</v>
      </c>
      <c r="B756" s="97" t="s">
        <v>3298</v>
      </c>
      <c r="C756" s="97" t="s">
        <v>3298</v>
      </c>
      <c r="D756" s="97" t="s">
        <v>3299</v>
      </c>
      <c r="E756" s="97" t="s">
        <v>2802</v>
      </c>
      <c r="F756" s="97" t="s">
        <v>3490</v>
      </c>
      <c r="G756" s="98" t="s">
        <v>2453</v>
      </c>
      <c r="H756" s="98" t="s">
        <v>3299</v>
      </c>
      <c r="I756" s="99">
        <v>140000000</v>
      </c>
      <c r="J756" s="97" t="s">
        <v>2455</v>
      </c>
    </row>
    <row r="757" spans="1:10" x14ac:dyDescent="0.2">
      <c r="A757" s="96">
        <v>150</v>
      </c>
      <c r="B757" s="97" t="s">
        <v>3351</v>
      </c>
      <c r="C757" s="97" t="s">
        <v>3351</v>
      </c>
      <c r="D757" s="97" t="s">
        <v>3299</v>
      </c>
      <c r="E757" s="97" t="s">
        <v>2802</v>
      </c>
      <c r="F757" s="97" t="s">
        <v>3491</v>
      </c>
      <c r="G757" s="98" t="s">
        <v>2453</v>
      </c>
      <c r="H757" s="98" t="s">
        <v>3299</v>
      </c>
      <c r="I757" s="99">
        <v>500000000</v>
      </c>
      <c r="J757" s="97" t="s">
        <v>2455</v>
      </c>
    </row>
    <row r="758" spans="1:10" x14ac:dyDescent="0.2">
      <c r="A758" s="96">
        <v>151</v>
      </c>
      <c r="B758" s="97" t="s">
        <v>3373</v>
      </c>
      <c r="C758" s="97" t="s">
        <v>3034</v>
      </c>
      <c r="D758" s="97" t="s">
        <v>2484</v>
      </c>
      <c r="E758" s="97" t="s">
        <v>2802</v>
      </c>
      <c r="F758" s="97" t="s">
        <v>3492</v>
      </c>
      <c r="G758" s="98" t="s">
        <v>2453</v>
      </c>
      <c r="H758" s="98" t="s">
        <v>3299</v>
      </c>
      <c r="I758" s="99">
        <v>3134000000</v>
      </c>
      <c r="J758" s="97" t="s">
        <v>2486</v>
      </c>
    </row>
    <row r="759" spans="1:10" x14ac:dyDescent="0.2">
      <c r="A759" s="96">
        <v>152</v>
      </c>
      <c r="B759" s="97" t="s">
        <v>3433</v>
      </c>
      <c r="C759" s="97" t="s">
        <v>3351</v>
      </c>
      <c r="D759" s="97" t="s">
        <v>3332</v>
      </c>
      <c r="E759" s="97" t="s">
        <v>2802</v>
      </c>
      <c r="F759" s="97" t="s">
        <v>3493</v>
      </c>
      <c r="G759" s="98" t="s">
        <v>2453</v>
      </c>
      <c r="H759" s="98" t="s">
        <v>3299</v>
      </c>
      <c r="I759" s="99">
        <v>280050000</v>
      </c>
      <c r="J759" s="97" t="s">
        <v>2455</v>
      </c>
    </row>
    <row r="760" spans="1:10" x14ac:dyDescent="0.2">
      <c r="A760" s="96">
        <v>153</v>
      </c>
      <c r="B760" s="97" t="s">
        <v>3433</v>
      </c>
      <c r="C760" s="97" t="s">
        <v>3351</v>
      </c>
      <c r="D760" s="97" t="s">
        <v>3332</v>
      </c>
      <c r="E760" s="97" t="s">
        <v>2802</v>
      </c>
      <c r="F760" s="97" t="s">
        <v>3494</v>
      </c>
      <c r="G760" s="98" t="s">
        <v>2453</v>
      </c>
      <c r="H760" s="98" t="s">
        <v>3299</v>
      </c>
      <c r="I760" s="99">
        <v>243152000</v>
      </c>
      <c r="J760" s="97" t="s">
        <v>2455</v>
      </c>
    </row>
    <row r="761" spans="1:10" x14ac:dyDescent="0.2">
      <c r="A761" s="96">
        <v>154</v>
      </c>
      <c r="B761" s="97" t="s">
        <v>3433</v>
      </c>
      <c r="C761" s="97" t="s">
        <v>3351</v>
      </c>
      <c r="D761" s="97" t="s">
        <v>3332</v>
      </c>
      <c r="E761" s="97" t="s">
        <v>2802</v>
      </c>
      <c r="F761" s="97" t="s">
        <v>3495</v>
      </c>
      <c r="G761" s="98" t="s">
        <v>2453</v>
      </c>
      <c r="H761" s="98" t="s">
        <v>3299</v>
      </c>
      <c r="I761" s="99">
        <v>390863000</v>
      </c>
      <c r="J761" s="97" t="s">
        <v>2455</v>
      </c>
    </row>
    <row r="762" spans="1:10" x14ac:dyDescent="0.2">
      <c r="A762" s="96">
        <v>155</v>
      </c>
      <c r="B762" s="97" t="s">
        <v>3433</v>
      </c>
      <c r="C762" s="97" t="s">
        <v>3351</v>
      </c>
      <c r="D762" s="97" t="s">
        <v>3332</v>
      </c>
      <c r="E762" s="97" t="s">
        <v>2802</v>
      </c>
      <c r="F762" s="97" t="s">
        <v>3496</v>
      </c>
      <c r="G762" s="98" t="s">
        <v>2453</v>
      </c>
      <c r="H762" s="98" t="s">
        <v>3299</v>
      </c>
      <c r="I762" s="99">
        <v>100532000</v>
      </c>
      <c r="J762" s="97" t="s">
        <v>2455</v>
      </c>
    </row>
    <row r="763" spans="1:10" x14ac:dyDescent="0.2">
      <c r="A763" s="96">
        <v>156</v>
      </c>
      <c r="B763" s="97" t="s">
        <v>3433</v>
      </c>
      <c r="C763" s="97" t="s">
        <v>3351</v>
      </c>
      <c r="D763" s="97" t="s">
        <v>3332</v>
      </c>
      <c r="E763" s="97" t="s">
        <v>2802</v>
      </c>
      <c r="F763" s="97" t="s">
        <v>3497</v>
      </c>
      <c r="G763" s="98" t="s">
        <v>2453</v>
      </c>
      <c r="H763" s="98" t="s">
        <v>3299</v>
      </c>
      <c r="I763" s="99">
        <v>220680000</v>
      </c>
      <c r="J763" s="97" t="s">
        <v>2455</v>
      </c>
    </row>
    <row r="764" spans="1:10" x14ac:dyDescent="0.2">
      <c r="A764" s="96">
        <v>157</v>
      </c>
      <c r="B764" s="97" t="s">
        <v>3433</v>
      </c>
      <c r="C764" s="97" t="s">
        <v>3351</v>
      </c>
      <c r="D764" s="97" t="s">
        <v>3332</v>
      </c>
      <c r="E764" s="97" t="s">
        <v>2802</v>
      </c>
      <c r="F764" s="97" t="s">
        <v>3498</v>
      </c>
      <c r="G764" s="98" t="s">
        <v>2453</v>
      </c>
      <c r="H764" s="98" t="s">
        <v>3299</v>
      </c>
      <c r="I764" s="99">
        <v>382512000</v>
      </c>
      <c r="J764" s="97" t="s">
        <v>2455</v>
      </c>
    </row>
    <row r="765" spans="1:10" x14ac:dyDescent="0.2">
      <c r="A765" s="96">
        <v>158</v>
      </c>
      <c r="B765" s="97" t="s">
        <v>3433</v>
      </c>
      <c r="C765" s="97" t="s">
        <v>3351</v>
      </c>
      <c r="D765" s="97" t="s">
        <v>3332</v>
      </c>
      <c r="E765" s="97" t="s">
        <v>2802</v>
      </c>
      <c r="F765" s="97" t="s">
        <v>3499</v>
      </c>
      <c r="G765" s="98" t="s">
        <v>2453</v>
      </c>
      <c r="H765" s="98" t="s">
        <v>3299</v>
      </c>
      <c r="I765" s="99">
        <v>100532000</v>
      </c>
      <c r="J765" s="97" t="s">
        <v>2455</v>
      </c>
    </row>
    <row r="766" spans="1:10" x14ac:dyDescent="0.2">
      <c r="A766" s="96">
        <v>159</v>
      </c>
      <c r="B766" s="97" t="s">
        <v>3433</v>
      </c>
      <c r="C766" s="97" t="s">
        <v>3351</v>
      </c>
      <c r="D766" s="97" t="s">
        <v>3332</v>
      </c>
      <c r="E766" s="97" t="s">
        <v>2802</v>
      </c>
      <c r="F766" s="97" t="s">
        <v>3500</v>
      </c>
      <c r="G766" s="98" t="s">
        <v>2453</v>
      </c>
      <c r="H766" s="98" t="s">
        <v>3299</v>
      </c>
      <c r="I766" s="99">
        <v>604226000</v>
      </c>
      <c r="J766" s="97" t="s">
        <v>2455</v>
      </c>
    </row>
    <row r="767" spans="1:10" x14ac:dyDescent="0.2">
      <c r="A767" s="96">
        <v>160</v>
      </c>
      <c r="B767" s="97" t="s">
        <v>3433</v>
      </c>
      <c r="C767" s="97" t="s">
        <v>3351</v>
      </c>
      <c r="D767" s="97" t="s">
        <v>3332</v>
      </c>
      <c r="E767" s="97" t="s">
        <v>2802</v>
      </c>
      <c r="F767" s="97" t="s">
        <v>3501</v>
      </c>
      <c r="G767" s="98" t="s">
        <v>2453</v>
      </c>
      <c r="H767" s="98" t="s">
        <v>3299</v>
      </c>
      <c r="I767" s="99">
        <v>470365000</v>
      </c>
      <c r="J767" s="97" t="s">
        <v>2455</v>
      </c>
    </row>
    <row r="768" spans="1:10" x14ac:dyDescent="0.2">
      <c r="A768" s="96">
        <v>161</v>
      </c>
      <c r="B768" s="97" t="s">
        <v>3433</v>
      </c>
      <c r="C768" s="97" t="s">
        <v>3351</v>
      </c>
      <c r="D768" s="97" t="s">
        <v>3332</v>
      </c>
      <c r="E768" s="97" t="s">
        <v>2802</v>
      </c>
      <c r="F768" s="97" t="s">
        <v>3502</v>
      </c>
      <c r="G768" s="98" t="s">
        <v>2453</v>
      </c>
      <c r="H768" s="98" t="s">
        <v>3299</v>
      </c>
      <c r="I768" s="99">
        <v>117600000</v>
      </c>
      <c r="J768" s="97" t="s">
        <v>2455</v>
      </c>
    </row>
    <row r="769" spans="1:10" x14ac:dyDescent="0.2">
      <c r="A769" s="96">
        <v>162</v>
      </c>
      <c r="B769" s="97" t="s">
        <v>2494</v>
      </c>
      <c r="C769" s="97" t="s">
        <v>2495</v>
      </c>
      <c r="D769" s="97" t="s">
        <v>2494</v>
      </c>
      <c r="E769" s="97" t="s">
        <v>2819</v>
      </c>
      <c r="F769" s="97" t="s">
        <v>3503</v>
      </c>
      <c r="G769" s="98" t="s">
        <v>2453</v>
      </c>
      <c r="H769" s="98" t="s">
        <v>3299</v>
      </c>
      <c r="I769" s="99">
        <v>250000000</v>
      </c>
      <c r="J769" s="97" t="s">
        <v>2455</v>
      </c>
    </row>
    <row r="770" spans="1:10" x14ac:dyDescent="0.2">
      <c r="A770" s="96">
        <v>163</v>
      </c>
      <c r="B770" s="97" t="s">
        <v>3322</v>
      </c>
      <c r="C770" s="97" t="s">
        <v>3322</v>
      </c>
      <c r="D770" s="97" t="s">
        <v>3299</v>
      </c>
      <c r="E770" s="97" t="s">
        <v>2819</v>
      </c>
      <c r="F770" s="97" t="s">
        <v>3504</v>
      </c>
      <c r="G770" s="98" t="s">
        <v>2453</v>
      </c>
      <c r="H770" s="98" t="s">
        <v>3299</v>
      </c>
      <c r="I770" s="99">
        <v>139000000</v>
      </c>
      <c r="J770" s="97" t="s">
        <v>2455</v>
      </c>
    </row>
    <row r="771" spans="1:10" x14ac:dyDescent="0.2">
      <c r="A771" s="96">
        <v>164</v>
      </c>
      <c r="B771" s="97" t="s">
        <v>3505</v>
      </c>
      <c r="C771" s="97" t="s">
        <v>3034</v>
      </c>
      <c r="D771" s="97" t="s">
        <v>3043</v>
      </c>
      <c r="E771" s="97" t="s">
        <v>2819</v>
      </c>
      <c r="F771" s="97" t="s">
        <v>3506</v>
      </c>
      <c r="G771" s="98" t="s">
        <v>2453</v>
      </c>
      <c r="H771" s="98" t="s">
        <v>3299</v>
      </c>
      <c r="I771" s="99">
        <v>457000000</v>
      </c>
      <c r="J771" s="97" t="s">
        <v>2455</v>
      </c>
    </row>
    <row r="772" spans="1:10" x14ac:dyDescent="0.2">
      <c r="A772" s="96">
        <v>165</v>
      </c>
      <c r="B772" s="97" t="s">
        <v>3298</v>
      </c>
      <c r="C772" s="97" t="s">
        <v>3298</v>
      </c>
      <c r="D772" s="97" t="s">
        <v>3299</v>
      </c>
      <c r="E772" s="97" t="s">
        <v>2819</v>
      </c>
      <c r="F772" s="97" t="s">
        <v>3507</v>
      </c>
      <c r="G772" s="98" t="s">
        <v>2453</v>
      </c>
      <c r="H772" s="98" t="s">
        <v>3299</v>
      </c>
      <c r="I772" s="99">
        <v>20000000</v>
      </c>
      <c r="J772" s="97" t="s">
        <v>2460</v>
      </c>
    </row>
    <row r="773" spans="1:10" x14ac:dyDescent="0.2">
      <c r="A773" s="96">
        <v>166</v>
      </c>
      <c r="B773" s="97" t="s">
        <v>3464</v>
      </c>
      <c r="C773" s="97" t="s">
        <v>3298</v>
      </c>
      <c r="D773" s="97" t="s">
        <v>3004</v>
      </c>
      <c r="E773" s="97" t="s">
        <v>2819</v>
      </c>
      <c r="F773" s="97" t="s">
        <v>3508</v>
      </c>
      <c r="G773" s="98" t="s">
        <v>2453</v>
      </c>
      <c r="H773" s="98" t="s">
        <v>3299</v>
      </c>
      <c r="I773" s="99">
        <v>939000000</v>
      </c>
      <c r="J773" s="97" t="s">
        <v>2486</v>
      </c>
    </row>
    <row r="774" spans="1:10" x14ac:dyDescent="0.2">
      <c r="A774" s="96">
        <v>167</v>
      </c>
      <c r="B774" s="97" t="s">
        <v>3464</v>
      </c>
      <c r="C774" s="97" t="s">
        <v>3298</v>
      </c>
      <c r="D774" s="97" t="s">
        <v>3004</v>
      </c>
      <c r="E774" s="97" t="s">
        <v>2819</v>
      </c>
      <c r="F774" s="97" t="s">
        <v>3509</v>
      </c>
      <c r="G774" s="98" t="s">
        <v>2453</v>
      </c>
      <c r="H774" s="98" t="s">
        <v>3299</v>
      </c>
      <c r="I774" s="99">
        <v>35000000</v>
      </c>
      <c r="J774" s="97" t="s">
        <v>2486</v>
      </c>
    </row>
    <row r="775" spans="1:10" x14ac:dyDescent="0.2">
      <c r="A775" s="96">
        <v>168</v>
      </c>
      <c r="B775" s="97" t="s">
        <v>3332</v>
      </c>
      <c r="C775" s="97" t="s">
        <v>3298</v>
      </c>
      <c r="D775" s="97" t="s">
        <v>3332</v>
      </c>
      <c r="E775" s="97" t="s">
        <v>2819</v>
      </c>
      <c r="F775" s="97" t="s">
        <v>3510</v>
      </c>
      <c r="G775" s="98" t="s">
        <v>2453</v>
      </c>
      <c r="H775" s="98" t="s">
        <v>3299</v>
      </c>
      <c r="I775" s="99">
        <v>4054080000</v>
      </c>
      <c r="J775" s="97" t="s">
        <v>2486</v>
      </c>
    </row>
    <row r="776" spans="1:10" x14ac:dyDescent="0.2">
      <c r="A776" s="96">
        <v>169</v>
      </c>
      <c r="B776" s="97" t="s">
        <v>3332</v>
      </c>
      <c r="C776" s="97" t="s">
        <v>3298</v>
      </c>
      <c r="D776" s="97" t="s">
        <v>3332</v>
      </c>
      <c r="E776" s="97" t="s">
        <v>2819</v>
      </c>
      <c r="F776" s="97" t="s">
        <v>3511</v>
      </c>
      <c r="G776" s="98" t="s">
        <v>2453</v>
      </c>
      <c r="H776" s="98" t="s">
        <v>3299</v>
      </c>
      <c r="I776" s="99">
        <v>4216415000</v>
      </c>
      <c r="J776" s="97" t="s">
        <v>2486</v>
      </c>
    </row>
    <row r="777" spans="1:10" x14ac:dyDescent="0.2">
      <c r="A777" s="96">
        <v>170</v>
      </c>
      <c r="B777" s="97" t="s">
        <v>3332</v>
      </c>
      <c r="C777" s="97" t="s">
        <v>3298</v>
      </c>
      <c r="D777" s="97" t="s">
        <v>3332</v>
      </c>
      <c r="E777" s="97" t="s">
        <v>2819</v>
      </c>
      <c r="F777" s="97" t="s">
        <v>3512</v>
      </c>
      <c r="G777" s="98" t="s">
        <v>2453</v>
      </c>
      <c r="H777" s="98" t="s">
        <v>3299</v>
      </c>
      <c r="I777" s="99">
        <v>4691095000</v>
      </c>
      <c r="J777" s="97" t="s">
        <v>2486</v>
      </c>
    </row>
    <row r="778" spans="1:10" x14ac:dyDescent="0.2">
      <c r="A778" s="96">
        <v>171</v>
      </c>
      <c r="B778" s="97" t="s">
        <v>3433</v>
      </c>
      <c r="C778" s="97" t="s">
        <v>3351</v>
      </c>
      <c r="D778" s="97" t="s">
        <v>3332</v>
      </c>
      <c r="E778" s="97" t="s">
        <v>2819</v>
      </c>
      <c r="F778" s="97" t="s">
        <v>3513</v>
      </c>
      <c r="G778" s="98" t="s">
        <v>2453</v>
      </c>
      <c r="H778" s="98" t="s">
        <v>3299</v>
      </c>
      <c r="I778" s="99">
        <v>62464000</v>
      </c>
      <c r="J778" s="97" t="s">
        <v>2455</v>
      </c>
    </row>
    <row r="779" spans="1:10" x14ac:dyDescent="0.2">
      <c r="A779" s="96">
        <v>172</v>
      </c>
      <c r="B779" s="97" t="s">
        <v>3298</v>
      </c>
      <c r="C779" s="97" t="s">
        <v>3298</v>
      </c>
      <c r="D779" s="97" t="s">
        <v>3299</v>
      </c>
      <c r="E779" s="97" t="s">
        <v>2823</v>
      </c>
      <c r="F779" s="97" t="s">
        <v>3514</v>
      </c>
      <c r="G779" s="98" t="s">
        <v>2453</v>
      </c>
      <c r="H779" s="98" t="s">
        <v>3299</v>
      </c>
      <c r="I779" s="99">
        <v>50000000</v>
      </c>
      <c r="J779" s="97" t="s">
        <v>2460</v>
      </c>
    </row>
    <row r="780" spans="1:10" x14ac:dyDescent="0.2">
      <c r="A780" s="96">
        <v>173</v>
      </c>
      <c r="B780" s="97" t="s">
        <v>3298</v>
      </c>
      <c r="C780" s="97" t="s">
        <v>3298</v>
      </c>
      <c r="D780" s="97" t="s">
        <v>3299</v>
      </c>
      <c r="E780" s="97" t="s">
        <v>2823</v>
      </c>
      <c r="F780" s="97" t="s">
        <v>3515</v>
      </c>
      <c r="G780" s="98" t="s">
        <v>2453</v>
      </c>
      <c r="H780" s="98" t="s">
        <v>3299</v>
      </c>
      <c r="I780" s="99">
        <v>50000000</v>
      </c>
      <c r="J780" s="97" t="s">
        <v>2460</v>
      </c>
    </row>
    <row r="781" spans="1:10" ht="24" x14ac:dyDescent="0.2">
      <c r="A781" s="96">
        <v>174</v>
      </c>
      <c r="B781" s="106" t="s">
        <v>3516</v>
      </c>
      <c r="C781" s="97" t="s">
        <v>2779</v>
      </c>
      <c r="D781" s="97" t="s">
        <v>2780</v>
      </c>
      <c r="E781" s="97" t="s">
        <v>2823</v>
      </c>
      <c r="F781" s="97" t="s">
        <v>3517</v>
      </c>
      <c r="G781" s="98" t="s">
        <v>2453</v>
      </c>
      <c r="H781" s="98" t="s">
        <v>3299</v>
      </c>
      <c r="I781" s="99">
        <v>2485812000</v>
      </c>
      <c r="J781" s="97" t="s">
        <v>2486</v>
      </c>
    </row>
    <row r="782" spans="1:10" x14ac:dyDescent="0.2">
      <c r="A782" s="96">
        <v>175</v>
      </c>
      <c r="B782" s="97" t="s">
        <v>3518</v>
      </c>
      <c r="C782" s="97" t="s">
        <v>3336</v>
      </c>
      <c r="D782" s="97" t="s">
        <v>3299</v>
      </c>
      <c r="E782" s="97" t="s">
        <v>2827</v>
      </c>
      <c r="F782" s="97" t="s">
        <v>3519</v>
      </c>
      <c r="G782" s="98" t="s">
        <v>2453</v>
      </c>
      <c r="H782" s="98" t="s">
        <v>3299</v>
      </c>
      <c r="I782" s="99">
        <v>200000000</v>
      </c>
      <c r="J782" s="97" t="s">
        <v>2455</v>
      </c>
    </row>
    <row r="783" spans="1:10" x14ac:dyDescent="0.2">
      <c r="A783" s="96">
        <v>176</v>
      </c>
      <c r="B783" s="97" t="s">
        <v>3326</v>
      </c>
      <c r="C783" s="97" t="s">
        <v>3298</v>
      </c>
      <c r="D783" s="97" t="s">
        <v>3299</v>
      </c>
      <c r="E783" s="97" t="s">
        <v>2827</v>
      </c>
      <c r="F783" s="97" t="s">
        <v>3520</v>
      </c>
      <c r="G783" s="98" t="s">
        <v>2453</v>
      </c>
      <c r="H783" s="98" t="s">
        <v>3299</v>
      </c>
      <c r="I783" s="99">
        <v>7318572000</v>
      </c>
      <c r="J783" s="97" t="s">
        <v>2486</v>
      </c>
    </row>
    <row r="784" spans="1:10" x14ac:dyDescent="0.2">
      <c r="A784" s="96">
        <v>177</v>
      </c>
      <c r="B784" s="97" t="s">
        <v>3351</v>
      </c>
      <c r="C784" s="97" t="s">
        <v>3351</v>
      </c>
      <c r="D784" s="97" t="s">
        <v>3299</v>
      </c>
      <c r="E784" s="97" t="s">
        <v>2827</v>
      </c>
      <c r="F784" s="97" t="s">
        <v>3521</v>
      </c>
      <c r="G784" s="98" t="s">
        <v>2453</v>
      </c>
      <c r="H784" s="98" t="s">
        <v>3299</v>
      </c>
      <c r="I784" s="99">
        <v>800000000</v>
      </c>
      <c r="J784" s="97" t="s">
        <v>2455</v>
      </c>
    </row>
    <row r="785" spans="1:10" x14ac:dyDescent="0.2">
      <c r="A785" s="96">
        <v>178</v>
      </c>
      <c r="B785" s="97" t="s">
        <v>3351</v>
      </c>
      <c r="C785" s="97" t="s">
        <v>3351</v>
      </c>
      <c r="D785" s="97" t="s">
        <v>3299</v>
      </c>
      <c r="E785" s="97" t="s">
        <v>2827</v>
      </c>
      <c r="F785" s="97" t="s">
        <v>3522</v>
      </c>
      <c r="G785" s="98" t="s">
        <v>2453</v>
      </c>
      <c r="H785" s="98" t="s">
        <v>3299</v>
      </c>
      <c r="I785" s="99">
        <v>100000000</v>
      </c>
      <c r="J785" s="97" t="s">
        <v>2455</v>
      </c>
    </row>
    <row r="786" spans="1:10" x14ac:dyDescent="0.2">
      <c r="A786" s="96">
        <v>179</v>
      </c>
      <c r="B786" s="97" t="s">
        <v>2775</v>
      </c>
      <c r="C786" s="97" t="s">
        <v>3351</v>
      </c>
      <c r="D786" s="97" t="s">
        <v>2484</v>
      </c>
      <c r="E786" s="97" t="s">
        <v>2833</v>
      </c>
      <c r="F786" s="97" t="s">
        <v>3523</v>
      </c>
      <c r="G786" s="98" t="s">
        <v>2453</v>
      </c>
      <c r="H786" s="98" t="s">
        <v>3299</v>
      </c>
      <c r="I786" s="99">
        <v>350000000</v>
      </c>
      <c r="J786" s="97" t="s">
        <v>2486</v>
      </c>
    </row>
    <row r="787" spans="1:10" x14ac:dyDescent="0.2">
      <c r="A787" s="96">
        <v>180</v>
      </c>
      <c r="B787" s="97" t="s">
        <v>3326</v>
      </c>
      <c r="C787" s="97" t="s">
        <v>3298</v>
      </c>
      <c r="D787" s="97" t="s">
        <v>3299</v>
      </c>
      <c r="E787" s="97" t="s">
        <v>2833</v>
      </c>
      <c r="F787" s="97" t="s">
        <v>2834</v>
      </c>
      <c r="G787" s="98" t="s">
        <v>2453</v>
      </c>
      <c r="H787" s="98" t="s">
        <v>3299</v>
      </c>
      <c r="I787" s="99">
        <v>19000000</v>
      </c>
      <c r="J787" s="97" t="s">
        <v>2460</v>
      </c>
    </row>
    <row r="788" spans="1:10" x14ac:dyDescent="0.2">
      <c r="A788" s="96">
        <v>181</v>
      </c>
      <c r="B788" s="97" t="s">
        <v>3464</v>
      </c>
      <c r="C788" s="97" t="s">
        <v>3298</v>
      </c>
      <c r="D788" s="97" t="s">
        <v>3004</v>
      </c>
      <c r="E788" s="97" t="s">
        <v>2833</v>
      </c>
      <c r="F788" s="97" t="s">
        <v>3524</v>
      </c>
      <c r="G788" s="98" t="s">
        <v>2453</v>
      </c>
      <c r="H788" s="98" t="s">
        <v>3299</v>
      </c>
      <c r="I788" s="99">
        <v>2481000000</v>
      </c>
      <c r="J788" s="97" t="s">
        <v>2486</v>
      </c>
    </row>
    <row r="789" spans="1:10" x14ac:dyDescent="0.2">
      <c r="A789" s="96">
        <v>182</v>
      </c>
      <c r="B789" s="97" t="s">
        <v>3332</v>
      </c>
      <c r="C789" s="97" t="s">
        <v>3298</v>
      </c>
      <c r="D789" s="97" t="s">
        <v>3332</v>
      </c>
      <c r="E789" s="97" t="s">
        <v>2833</v>
      </c>
      <c r="F789" s="97" t="s">
        <v>3525</v>
      </c>
      <c r="G789" s="98" t="s">
        <v>2453</v>
      </c>
      <c r="H789" s="98" t="s">
        <v>3299</v>
      </c>
      <c r="I789" s="99">
        <v>1504516000</v>
      </c>
      <c r="J789" s="97" t="s">
        <v>2486</v>
      </c>
    </row>
    <row r="790" spans="1:10" x14ac:dyDescent="0.2">
      <c r="A790" s="96">
        <v>183</v>
      </c>
      <c r="B790" s="97" t="s">
        <v>3332</v>
      </c>
      <c r="C790" s="97" t="s">
        <v>3298</v>
      </c>
      <c r="D790" s="97" t="s">
        <v>3332</v>
      </c>
      <c r="E790" s="97" t="s">
        <v>2833</v>
      </c>
      <c r="F790" s="97" t="s">
        <v>3526</v>
      </c>
      <c r="G790" s="98" t="s">
        <v>2453</v>
      </c>
      <c r="H790" s="98" t="s">
        <v>3299</v>
      </c>
      <c r="I790" s="99">
        <v>3520601000</v>
      </c>
      <c r="J790" s="97" t="s">
        <v>2486</v>
      </c>
    </row>
    <row r="791" spans="1:10" x14ac:dyDescent="0.2">
      <c r="A791" s="96">
        <v>184</v>
      </c>
      <c r="B791" s="97" t="s">
        <v>3332</v>
      </c>
      <c r="C791" s="97" t="s">
        <v>3298</v>
      </c>
      <c r="D791" s="97" t="s">
        <v>3332</v>
      </c>
      <c r="E791" s="97" t="s">
        <v>2833</v>
      </c>
      <c r="F791" s="97" t="s">
        <v>3527</v>
      </c>
      <c r="G791" s="98" t="s">
        <v>2453</v>
      </c>
      <c r="H791" s="98" t="s">
        <v>3299</v>
      </c>
      <c r="I791" s="99">
        <v>4595580000</v>
      </c>
      <c r="J791" s="97" t="s">
        <v>2486</v>
      </c>
    </row>
    <row r="792" spans="1:10" x14ac:dyDescent="0.2">
      <c r="A792" s="96">
        <v>185</v>
      </c>
      <c r="B792" s="97" t="s">
        <v>3332</v>
      </c>
      <c r="C792" s="97" t="s">
        <v>3298</v>
      </c>
      <c r="D792" s="97" t="s">
        <v>3332</v>
      </c>
      <c r="E792" s="97" t="s">
        <v>2833</v>
      </c>
      <c r="F792" s="97" t="s">
        <v>3528</v>
      </c>
      <c r="G792" s="98" t="s">
        <v>2453</v>
      </c>
      <c r="H792" s="98" t="s">
        <v>3299</v>
      </c>
      <c r="I792" s="99">
        <v>4617986000</v>
      </c>
      <c r="J792" s="97" t="s">
        <v>2486</v>
      </c>
    </row>
    <row r="793" spans="1:10" x14ac:dyDescent="0.2">
      <c r="A793" s="96">
        <v>186</v>
      </c>
      <c r="B793" s="97" t="s">
        <v>3332</v>
      </c>
      <c r="C793" s="97" t="s">
        <v>3298</v>
      </c>
      <c r="D793" s="97" t="s">
        <v>3332</v>
      </c>
      <c r="E793" s="97" t="s">
        <v>2833</v>
      </c>
      <c r="F793" s="97" t="s">
        <v>3529</v>
      </c>
      <c r="G793" s="98" t="s">
        <v>2453</v>
      </c>
      <c r="H793" s="98" t="s">
        <v>3299</v>
      </c>
      <c r="I793" s="99">
        <v>4552071000</v>
      </c>
      <c r="J793" s="97" t="s">
        <v>2486</v>
      </c>
    </row>
    <row r="794" spans="1:10" x14ac:dyDescent="0.2">
      <c r="A794" s="96">
        <v>187</v>
      </c>
      <c r="B794" s="97" t="s">
        <v>3486</v>
      </c>
      <c r="C794" s="97" t="s">
        <v>3351</v>
      </c>
      <c r="D794" s="97" t="s">
        <v>3299</v>
      </c>
      <c r="E794" s="97" t="s">
        <v>3126</v>
      </c>
      <c r="F794" s="97" t="s">
        <v>3530</v>
      </c>
      <c r="G794" s="98" t="s">
        <v>2453</v>
      </c>
      <c r="H794" s="98" t="s">
        <v>3299</v>
      </c>
      <c r="I794" s="99">
        <v>30000000</v>
      </c>
      <c r="J794" s="97" t="s">
        <v>2460</v>
      </c>
    </row>
    <row r="795" spans="1:10" x14ac:dyDescent="0.2">
      <c r="A795" s="96">
        <v>188</v>
      </c>
      <c r="B795" s="97" t="s">
        <v>3373</v>
      </c>
      <c r="C795" s="97" t="s">
        <v>3034</v>
      </c>
      <c r="D795" s="97" t="s">
        <v>2484</v>
      </c>
      <c r="E795" s="97" t="s">
        <v>3126</v>
      </c>
      <c r="F795" s="97" t="s">
        <v>3531</v>
      </c>
      <c r="G795" s="98" t="s">
        <v>2453</v>
      </c>
      <c r="H795" s="98" t="s">
        <v>3299</v>
      </c>
      <c r="I795" s="99">
        <v>356600000</v>
      </c>
      <c r="J795" s="97" t="s">
        <v>2455</v>
      </c>
    </row>
    <row r="796" spans="1:10" x14ac:dyDescent="0.2">
      <c r="A796" s="96">
        <v>189</v>
      </c>
      <c r="B796" s="97" t="s">
        <v>3442</v>
      </c>
      <c r="C796" s="97" t="s">
        <v>3034</v>
      </c>
      <c r="D796" s="97" t="s">
        <v>3043</v>
      </c>
      <c r="E796" s="97" t="s">
        <v>3126</v>
      </c>
      <c r="F796" s="97" t="s">
        <v>3531</v>
      </c>
      <c r="G796" s="98" t="s">
        <v>2453</v>
      </c>
      <c r="H796" s="98" t="s">
        <v>3299</v>
      </c>
      <c r="I796" s="99">
        <v>1462122000</v>
      </c>
      <c r="J796" s="97" t="s">
        <v>2486</v>
      </c>
    </row>
    <row r="797" spans="1:10" x14ac:dyDescent="0.2">
      <c r="A797" s="96">
        <v>190</v>
      </c>
      <c r="B797" s="97" t="s">
        <v>3326</v>
      </c>
      <c r="C797" s="97" t="s">
        <v>3298</v>
      </c>
      <c r="D797" s="97" t="s">
        <v>3299</v>
      </c>
      <c r="E797" s="97" t="s">
        <v>2840</v>
      </c>
      <c r="F797" s="97" t="s">
        <v>3532</v>
      </c>
      <c r="G797" s="98" t="s">
        <v>2453</v>
      </c>
      <c r="H797" s="98" t="s">
        <v>3299</v>
      </c>
      <c r="I797" s="99">
        <v>1183628000</v>
      </c>
      <c r="J797" s="97" t="s">
        <v>2486</v>
      </c>
    </row>
    <row r="798" spans="1:10" x14ac:dyDescent="0.2">
      <c r="A798" s="96">
        <v>191</v>
      </c>
      <c r="B798" s="97" t="s">
        <v>3332</v>
      </c>
      <c r="C798" s="97" t="s">
        <v>3298</v>
      </c>
      <c r="D798" s="97" t="s">
        <v>3332</v>
      </c>
      <c r="E798" s="97" t="s">
        <v>2840</v>
      </c>
      <c r="F798" s="97" t="s">
        <v>3533</v>
      </c>
      <c r="G798" s="98" t="s">
        <v>2453</v>
      </c>
      <c r="H798" s="98" t="s">
        <v>3299</v>
      </c>
      <c r="I798" s="99">
        <v>1904661000</v>
      </c>
      <c r="J798" s="97" t="s">
        <v>2486</v>
      </c>
    </row>
    <row r="799" spans="1:10" x14ac:dyDescent="0.2">
      <c r="A799" s="96">
        <v>192</v>
      </c>
      <c r="B799" s="97" t="s">
        <v>3332</v>
      </c>
      <c r="C799" s="97" t="s">
        <v>3298</v>
      </c>
      <c r="D799" s="97" t="s">
        <v>3332</v>
      </c>
      <c r="E799" s="97" t="s">
        <v>2840</v>
      </c>
      <c r="F799" s="97" t="s">
        <v>3534</v>
      </c>
      <c r="G799" s="98" t="s">
        <v>2453</v>
      </c>
      <c r="H799" s="98" t="s">
        <v>3299</v>
      </c>
      <c r="I799" s="99">
        <v>1077719000</v>
      </c>
      <c r="J799" s="97" t="s">
        <v>2486</v>
      </c>
    </row>
    <row r="800" spans="1:10" x14ac:dyDescent="0.2">
      <c r="A800" s="96">
        <v>193</v>
      </c>
      <c r="B800" s="97" t="s">
        <v>3332</v>
      </c>
      <c r="C800" s="97" t="s">
        <v>3298</v>
      </c>
      <c r="D800" s="97" t="s">
        <v>3332</v>
      </c>
      <c r="E800" s="97" t="s">
        <v>2840</v>
      </c>
      <c r="F800" s="97" t="s">
        <v>3535</v>
      </c>
      <c r="G800" s="98" t="s">
        <v>2453</v>
      </c>
      <c r="H800" s="98" t="s">
        <v>3299</v>
      </c>
      <c r="I800" s="99">
        <v>4164332000</v>
      </c>
      <c r="J800" s="97" t="s">
        <v>2486</v>
      </c>
    </row>
    <row r="801" spans="1:10" x14ac:dyDescent="0.2">
      <c r="A801" s="96">
        <v>194</v>
      </c>
      <c r="B801" s="97" t="s">
        <v>3332</v>
      </c>
      <c r="C801" s="97" t="s">
        <v>3298</v>
      </c>
      <c r="D801" s="97" t="s">
        <v>3332</v>
      </c>
      <c r="E801" s="97" t="s">
        <v>2840</v>
      </c>
      <c r="F801" s="97" t="s">
        <v>3536</v>
      </c>
      <c r="G801" s="98" t="s">
        <v>2453</v>
      </c>
      <c r="H801" s="98" t="s">
        <v>3299</v>
      </c>
      <c r="I801" s="99">
        <v>4834341000</v>
      </c>
      <c r="J801" s="97" t="s">
        <v>2486</v>
      </c>
    </row>
    <row r="802" spans="1:10" x14ac:dyDescent="0.2">
      <c r="A802" s="96">
        <v>195</v>
      </c>
      <c r="B802" s="97" t="s">
        <v>3332</v>
      </c>
      <c r="C802" s="97" t="s">
        <v>3298</v>
      </c>
      <c r="D802" s="97" t="s">
        <v>3332</v>
      </c>
      <c r="E802" s="97" t="s">
        <v>2840</v>
      </c>
      <c r="F802" s="97" t="s">
        <v>3537</v>
      </c>
      <c r="G802" s="98" t="s">
        <v>2453</v>
      </c>
      <c r="H802" s="98" t="s">
        <v>3299</v>
      </c>
      <c r="I802" s="99">
        <v>5306529000</v>
      </c>
      <c r="J802" s="97" t="s">
        <v>2486</v>
      </c>
    </row>
    <row r="803" spans="1:10" x14ac:dyDescent="0.2">
      <c r="A803" s="96">
        <v>196</v>
      </c>
      <c r="B803" s="97" t="s">
        <v>3326</v>
      </c>
      <c r="C803" s="97" t="s">
        <v>3298</v>
      </c>
      <c r="D803" s="97" t="s">
        <v>3299</v>
      </c>
      <c r="E803" s="97" t="s">
        <v>2843</v>
      </c>
      <c r="F803" s="97" t="s">
        <v>3538</v>
      </c>
      <c r="G803" s="98" t="s">
        <v>2453</v>
      </c>
      <c r="H803" s="98" t="s">
        <v>3299</v>
      </c>
      <c r="I803" s="99">
        <v>5000000000</v>
      </c>
      <c r="J803" s="97" t="s">
        <v>2455</v>
      </c>
    </row>
    <row r="804" spans="1:10" x14ac:dyDescent="0.2">
      <c r="A804" s="96">
        <v>197</v>
      </c>
      <c r="B804" s="97" t="s">
        <v>3326</v>
      </c>
      <c r="C804" s="97" t="s">
        <v>3298</v>
      </c>
      <c r="D804" s="97" t="s">
        <v>3299</v>
      </c>
      <c r="E804" s="97" t="s">
        <v>2843</v>
      </c>
      <c r="F804" s="97" t="s">
        <v>3539</v>
      </c>
      <c r="G804" s="98" t="s">
        <v>2453</v>
      </c>
      <c r="H804" s="98" t="s">
        <v>3299</v>
      </c>
      <c r="I804" s="99">
        <v>1240000000</v>
      </c>
      <c r="J804" s="97" t="s">
        <v>2455</v>
      </c>
    </row>
    <row r="805" spans="1:10" x14ac:dyDescent="0.2">
      <c r="A805" s="96">
        <v>1</v>
      </c>
      <c r="B805" s="97" t="s">
        <v>3540</v>
      </c>
      <c r="C805" s="97" t="s">
        <v>3541</v>
      </c>
      <c r="D805" s="97" t="s">
        <v>3542</v>
      </c>
      <c r="E805" s="97" t="s">
        <v>2451</v>
      </c>
      <c r="F805" s="97" t="s">
        <v>3543</v>
      </c>
      <c r="G805" s="98" t="s">
        <v>2453</v>
      </c>
      <c r="H805" s="98" t="s">
        <v>3544</v>
      </c>
      <c r="I805" s="99">
        <v>9868000</v>
      </c>
      <c r="J805" s="97" t="s">
        <v>2460</v>
      </c>
    </row>
    <row r="806" spans="1:10" x14ac:dyDescent="0.2">
      <c r="A806" s="96">
        <v>2</v>
      </c>
      <c r="B806" s="97" t="s">
        <v>3545</v>
      </c>
      <c r="C806" s="97" t="s">
        <v>3546</v>
      </c>
      <c r="D806" s="97" t="s">
        <v>3545</v>
      </c>
      <c r="E806" s="97" t="s">
        <v>2451</v>
      </c>
      <c r="F806" s="97" t="s">
        <v>3547</v>
      </c>
      <c r="G806" s="98" t="s">
        <v>2453</v>
      </c>
      <c r="H806" s="98" t="s">
        <v>3544</v>
      </c>
      <c r="I806" s="99">
        <v>44794000</v>
      </c>
      <c r="J806" s="97" t="s">
        <v>2455</v>
      </c>
    </row>
    <row r="807" spans="1:10" x14ac:dyDescent="0.2">
      <c r="A807" s="96">
        <v>3</v>
      </c>
      <c r="B807" s="97" t="s">
        <v>3545</v>
      </c>
      <c r="C807" s="97" t="s">
        <v>3546</v>
      </c>
      <c r="D807" s="97" t="s">
        <v>3545</v>
      </c>
      <c r="E807" s="97" t="s">
        <v>2451</v>
      </c>
      <c r="F807" s="97" t="s">
        <v>3547</v>
      </c>
      <c r="G807" s="98" t="s">
        <v>2453</v>
      </c>
      <c r="H807" s="98" t="s">
        <v>3544</v>
      </c>
      <c r="I807" s="99">
        <v>44794000</v>
      </c>
      <c r="J807" s="97" t="s">
        <v>2455</v>
      </c>
    </row>
    <row r="808" spans="1:10" x14ac:dyDescent="0.2">
      <c r="A808" s="96">
        <v>4</v>
      </c>
      <c r="B808" s="97" t="s">
        <v>3548</v>
      </c>
      <c r="C808" s="97" t="s">
        <v>3549</v>
      </c>
      <c r="D808" s="97" t="s">
        <v>3542</v>
      </c>
      <c r="E808" s="97" t="s">
        <v>2451</v>
      </c>
      <c r="F808" s="97" t="s">
        <v>3550</v>
      </c>
      <c r="G808" s="98" t="s">
        <v>2453</v>
      </c>
      <c r="H808" s="98" t="s">
        <v>3544</v>
      </c>
      <c r="I808" s="99">
        <v>58370000</v>
      </c>
      <c r="J808" s="97" t="s">
        <v>2460</v>
      </c>
    </row>
    <row r="809" spans="1:10" x14ac:dyDescent="0.2">
      <c r="A809" s="96">
        <v>5</v>
      </c>
      <c r="B809" s="97" t="s">
        <v>3540</v>
      </c>
      <c r="C809" s="97" t="s">
        <v>3541</v>
      </c>
      <c r="D809" s="97" t="s">
        <v>3542</v>
      </c>
      <c r="E809" s="97" t="s">
        <v>2451</v>
      </c>
      <c r="F809" s="97" t="s">
        <v>3551</v>
      </c>
      <c r="G809" s="98" t="s">
        <v>2453</v>
      </c>
      <c r="H809" s="98" t="s">
        <v>3544</v>
      </c>
      <c r="I809" s="99">
        <v>4444000</v>
      </c>
      <c r="J809" s="97" t="s">
        <v>2460</v>
      </c>
    </row>
    <row r="810" spans="1:10" x14ac:dyDescent="0.2">
      <c r="A810" s="96">
        <v>6</v>
      </c>
      <c r="B810" s="97" t="s">
        <v>3552</v>
      </c>
      <c r="C810" s="97" t="s">
        <v>3541</v>
      </c>
      <c r="D810" s="97" t="s">
        <v>2450</v>
      </c>
      <c r="E810" s="97" t="s">
        <v>2451</v>
      </c>
      <c r="F810" s="97" t="s">
        <v>3553</v>
      </c>
      <c r="G810" s="98" t="s">
        <v>2453</v>
      </c>
      <c r="H810" s="98" t="s">
        <v>3544</v>
      </c>
      <c r="I810" s="99">
        <v>63058000</v>
      </c>
      <c r="J810" s="97" t="s">
        <v>2455</v>
      </c>
    </row>
    <row r="811" spans="1:10" x14ac:dyDescent="0.2">
      <c r="A811" s="96">
        <v>7</v>
      </c>
      <c r="B811" s="97" t="s">
        <v>3544</v>
      </c>
      <c r="C811" s="97" t="s">
        <v>3554</v>
      </c>
      <c r="D811" s="97" t="s">
        <v>3544</v>
      </c>
      <c r="E811" s="97" t="s">
        <v>2451</v>
      </c>
      <c r="F811" s="97" t="s">
        <v>3555</v>
      </c>
      <c r="G811" s="98" t="s">
        <v>2453</v>
      </c>
      <c r="H811" s="98" t="s">
        <v>3544</v>
      </c>
      <c r="I811" s="99">
        <v>35189000</v>
      </c>
      <c r="J811" s="97" t="s">
        <v>2455</v>
      </c>
    </row>
    <row r="812" spans="1:10" x14ac:dyDescent="0.2">
      <c r="A812" s="96">
        <v>8</v>
      </c>
      <c r="B812" s="97" t="s">
        <v>3556</v>
      </c>
      <c r="C812" s="97" t="s">
        <v>3557</v>
      </c>
      <c r="D812" s="97" t="s">
        <v>3542</v>
      </c>
      <c r="E812" s="97" t="s">
        <v>2451</v>
      </c>
      <c r="F812" s="97" t="s">
        <v>3558</v>
      </c>
      <c r="G812" s="98" t="s">
        <v>2453</v>
      </c>
      <c r="H812" s="98" t="s">
        <v>3544</v>
      </c>
      <c r="I812" s="99">
        <v>95964000</v>
      </c>
      <c r="J812" s="97" t="s">
        <v>2455</v>
      </c>
    </row>
    <row r="813" spans="1:10" x14ac:dyDescent="0.2">
      <c r="A813" s="96">
        <v>9</v>
      </c>
      <c r="B813" s="97" t="s">
        <v>3559</v>
      </c>
      <c r="C813" s="97" t="s">
        <v>3554</v>
      </c>
      <c r="D813" s="97" t="s">
        <v>3544</v>
      </c>
      <c r="E813" s="97" t="s">
        <v>2451</v>
      </c>
      <c r="F813" s="97" t="s">
        <v>3560</v>
      </c>
      <c r="G813" s="98" t="s">
        <v>2453</v>
      </c>
      <c r="H813" s="98" t="s">
        <v>3544</v>
      </c>
      <c r="I813" s="99">
        <v>3311035000</v>
      </c>
      <c r="J813" s="97" t="s">
        <v>2486</v>
      </c>
    </row>
    <row r="814" spans="1:10" x14ac:dyDescent="0.2">
      <c r="A814" s="96">
        <v>10</v>
      </c>
      <c r="B814" s="97" t="s">
        <v>3559</v>
      </c>
      <c r="C814" s="97" t="s">
        <v>3554</v>
      </c>
      <c r="D814" s="97" t="s">
        <v>3544</v>
      </c>
      <c r="E814" s="97" t="s">
        <v>2451</v>
      </c>
      <c r="F814" s="97" t="s">
        <v>3561</v>
      </c>
      <c r="G814" s="98" t="s">
        <v>2453</v>
      </c>
      <c r="H814" s="98" t="s">
        <v>3544</v>
      </c>
      <c r="I814" s="99">
        <v>53362000</v>
      </c>
      <c r="J814" s="97" t="s">
        <v>2455</v>
      </c>
    </row>
    <row r="815" spans="1:10" x14ac:dyDescent="0.2">
      <c r="A815" s="96">
        <v>11</v>
      </c>
      <c r="B815" s="97" t="s">
        <v>3544</v>
      </c>
      <c r="C815" s="97" t="s">
        <v>3554</v>
      </c>
      <c r="D815" s="97" t="s">
        <v>3544</v>
      </c>
      <c r="E815" s="97" t="s">
        <v>2451</v>
      </c>
      <c r="F815" s="97" t="s">
        <v>3562</v>
      </c>
      <c r="G815" s="98" t="s">
        <v>2453</v>
      </c>
      <c r="H815" s="98" t="s">
        <v>3544</v>
      </c>
      <c r="I815" s="99">
        <v>2070090000</v>
      </c>
      <c r="J815" s="97" t="s">
        <v>2486</v>
      </c>
    </row>
    <row r="816" spans="1:10" x14ac:dyDescent="0.2">
      <c r="A816" s="96">
        <v>12</v>
      </c>
      <c r="B816" s="97" t="s">
        <v>3563</v>
      </c>
      <c r="C816" s="97" t="s">
        <v>3549</v>
      </c>
      <c r="D816" s="97" t="s">
        <v>3542</v>
      </c>
      <c r="E816" s="97" t="s">
        <v>2451</v>
      </c>
      <c r="F816" s="97" t="s">
        <v>3564</v>
      </c>
      <c r="G816" s="98" t="s">
        <v>2453</v>
      </c>
      <c r="H816" s="98" t="s">
        <v>3544</v>
      </c>
      <c r="I816" s="99">
        <v>76641000</v>
      </c>
      <c r="J816" s="97" t="s">
        <v>2455</v>
      </c>
    </row>
    <row r="817" spans="1:10" x14ac:dyDescent="0.2">
      <c r="A817" s="96">
        <v>13</v>
      </c>
      <c r="B817" s="97" t="s">
        <v>3545</v>
      </c>
      <c r="C817" s="97" t="s">
        <v>3546</v>
      </c>
      <c r="D817" s="97" t="s">
        <v>3545</v>
      </c>
      <c r="E817" s="97" t="s">
        <v>2451</v>
      </c>
      <c r="F817" s="97" t="s">
        <v>3565</v>
      </c>
      <c r="G817" s="98" t="s">
        <v>2453</v>
      </c>
      <c r="H817" s="98" t="s">
        <v>3544</v>
      </c>
      <c r="I817" s="99">
        <v>41725000</v>
      </c>
      <c r="J817" s="97" t="s">
        <v>2455</v>
      </c>
    </row>
    <row r="818" spans="1:10" x14ac:dyDescent="0.2">
      <c r="A818" s="96">
        <v>14</v>
      </c>
      <c r="B818" s="97" t="s">
        <v>3566</v>
      </c>
      <c r="C818" s="97" t="s">
        <v>3549</v>
      </c>
      <c r="D818" s="97" t="s">
        <v>3542</v>
      </c>
      <c r="E818" s="97" t="s">
        <v>2451</v>
      </c>
      <c r="F818" s="97" t="s">
        <v>3567</v>
      </c>
      <c r="G818" s="98" t="s">
        <v>2453</v>
      </c>
      <c r="H818" s="98" t="s">
        <v>3544</v>
      </c>
      <c r="I818" s="99">
        <v>52140000</v>
      </c>
      <c r="J818" s="97" t="s">
        <v>2455</v>
      </c>
    </row>
    <row r="819" spans="1:10" x14ac:dyDescent="0.2">
      <c r="A819" s="96">
        <v>15</v>
      </c>
      <c r="B819" s="97" t="s">
        <v>3549</v>
      </c>
      <c r="C819" s="97" t="s">
        <v>3549</v>
      </c>
      <c r="D819" s="97" t="s">
        <v>3544</v>
      </c>
      <c r="E819" s="97" t="s">
        <v>2451</v>
      </c>
      <c r="F819" s="97" t="s">
        <v>3568</v>
      </c>
      <c r="G819" s="98" t="s">
        <v>2453</v>
      </c>
      <c r="H819" s="98" t="s">
        <v>3544</v>
      </c>
      <c r="I819" s="99">
        <v>60000000</v>
      </c>
      <c r="J819" s="97" t="s">
        <v>2455</v>
      </c>
    </row>
    <row r="820" spans="1:10" x14ac:dyDescent="0.2">
      <c r="A820" s="96">
        <v>16</v>
      </c>
      <c r="B820" s="97" t="s">
        <v>3549</v>
      </c>
      <c r="C820" s="97" t="s">
        <v>3549</v>
      </c>
      <c r="D820" s="97" t="s">
        <v>3544</v>
      </c>
      <c r="E820" s="97" t="s">
        <v>2451</v>
      </c>
      <c r="F820" s="97" t="s">
        <v>3569</v>
      </c>
      <c r="G820" s="98" t="s">
        <v>2453</v>
      </c>
      <c r="H820" s="98" t="s">
        <v>3544</v>
      </c>
      <c r="I820" s="99">
        <v>60000000</v>
      </c>
      <c r="J820" s="97" t="s">
        <v>2455</v>
      </c>
    </row>
    <row r="821" spans="1:10" ht="24" x14ac:dyDescent="0.2">
      <c r="A821" s="96">
        <v>17</v>
      </c>
      <c r="B821" s="106" t="s">
        <v>3570</v>
      </c>
      <c r="C821" s="97" t="s">
        <v>3546</v>
      </c>
      <c r="D821" s="97" t="s">
        <v>3542</v>
      </c>
      <c r="E821" s="97" t="s">
        <v>2451</v>
      </c>
      <c r="F821" s="97" t="s">
        <v>3571</v>
      </c>
      <c r="G821" s="98" t="s">
        <v>2453</v>
      </c>
      <c r="H821" s="98" t="s">
        <v>3544</v>
      </c>
      <c r="I821" s="99">
        <v>105225000</v>
      </c>
      <c r="J821" s="97" t="s">
        <v>2455</v>
      </c>
    </row>
    <row r="822" spans="1:10" x14ac:dyDescent="0.2">
      <c r="A822" s="96">
        <v>18</v>
      </c>
      <c r="B822" s="97" t="s">
        <v>3549</v>
      </c>
      <c r="C822" s="97" t="s">
        <v>3549</v>
      </c>
      <c r="D822" s="97" t="s">
        <v>3544</v>
      </c>
      <c r="E822" s="97" t="s">
        <v>2451</v>
      </c>
      <c r="F822" s="97" t="s">
        <v>3572</v>
      </c>
      <c r="G822" s="98" t="s">
        <v>2453</v>
      </c>
      <c r="H822" s="98" t="s">
        <v>3544</v>
      </c>
      <c r="I822" s="99">
        <v>60000000</v>
      </c>
      <c r="J822" s="97" t="s">
        <v>2455</v>
      </c>
    </row>
    <row r="823" spans="1:10" x14ac:dyDescent="0.2">
      <c r="A823" s="96">
        <v>19</v>
      </c>
      <c r="B823" s="97" t="s">
        <v>3573</v>
      </c>
      <c r="C823" s="97" t="s">
        <v>3541</v>
      </c>
      <c r="D823" s="97" t="s">
        <v>3542</v>
      </c>
      <c r="E823" s="97" t="s">
        <v>2451</v>
      </c>
      <c r="F823" s="97" t="s">
        <v>3574</v>
      </c>
      <c r="G823" s="98" t="s">
        <v>2453</v>
      </c>
      <c r="H823" s="98" t="s">
        <v>3544</v>
      </c>
      <c r="I823" s="99">
        <v>39919000</v>
      </c>
      <c r="J823" s="97" t="s">
        <v>2460</v>
      </c>
    </row>
    <row r="824" spans="1:10" x14ac:dyDescent="0.2">
      <c r="A824" s="96">
        <v>20</v>
      </c>
      <c r="B824" s="97" t="s">
        <v>3575</v>
      </c>
      <c r="C824" s="97" t="s">
        <v>3541</v>
      </c>
      <c r="D824" s="97" t="s">
        <v>3542</v>
      </c>
      <c r="E824" s="97" t="s">
        <v>2451</v>
      </c>
      <c r="F824" s="97" t="s">
        <v>3576</v>
      </c>
      <c r="G824" s="98" t="s">
        <v>2453</v>
      </c>
      <c r="H824" s="98" t="s">
        <v>3544</v>
      </c>
      <c r="I824" s="99">
        <v>39170000</v>
      </c>
      <c r="J824" s="97" t="s">
        <v>2455</v>
      </c>
    </row>
    <row r="825" spans="1:10" x14ac:dyDescent="0.2">
      <c r="A825" s="96">
        <v>21</v>
      </c>
      <c r="B825" s="97" t="s">
        <v>3540</v>
      </c>
      <c r="C825" s="97" t="s">
        <v>3541</v>
      </c>
      <c r="D825" s="97" t="s">
        <v>3542</v>
      </c>
      <c r="E825" s="97" t="s">
        <v>2451</v>
      </c>
      <c r="F825" s="97" t="s">
        <v>3577</v>
      </c>
      <c r="G825" s="98" t="s">
        <v>2453</v>
      </c>
      <c r="H825" s="98" t="s">
        <v>3544</v>
      </c>
      <c r="I825" s="99">
        <v>6589000</v>
      </c>
      <c r="J825" s="97" t="s">
        <v>2460</v>
      </c>
    </row>
    <row r="826" spans="1:10" x14ac:dyDescent="0.2">
      <c r="A826" s="96">
        <v>22</v>
      </c>
      <c r="B826" s="97" t="s">
        <v>3578</v>
      </c>
      <c r="C826" s="97" t="s">
        <v>3557</v>
      </c>
      <c r="D826" s="97" t="s">
        <v>3542</v>
      </c>
      <c r="E826" s="97" t="s">
        <v>2451</v>
      </c>
      <c r="F826" s="97" t="s">
        <v>3579</v>
      </c>
      <c r="G826" s="98" t="s">
        <v>2453</v>
      </c>
      <c r="H826" s="98" t="s">
        <v>3544</v>
      </c>
      <c r="I826" s="99">
        <v>39941000</v>
      </c>
      <c r="J826" s="100" t="s">
        <v>2455</v>
      </c>
    </row>
    <row r="827" spans="1:10" x14ac:dyDescent="0.3">
      <c r="A827" s="96">
        <v>23</v>
      </c>
      <c r="B827" s="97" t="s">
        <v>2810</v>
      </c>
      <c r="C827" s="103" t="s">
        <v>3580</v>
      </c>
      <c r="D827" s="97" t="s">
        <v>2810</v>
      </c>
      <c r="E827" s="97" t="s">
        <v>2451</v>
      </c>
      <c r="F827" s="103" t="s">
        <v>3581</v>
      </c>
      <c r="G827" s="104" t="s">
        <v>2453</v>
      </c>
      <c r="H827" s="98" t="s">
        <v>3582</v>
      </c>
      <c r="I827" s="105">
        <v>72000000</v>
      </c>
      <c r="J827" s="103" t="s">
        <v>2455</v>
      </c>
    </row>
    <row r="828" spans="1:10" x14ac:dyDescent="0.2">
      <c r="A828" s="96">
        <v>24</v>
      </c>
      <c r="B828" s="97" t="s">
        <v>3541</v>
      </c>
      <c r="C828" s="97" t="s">
        <v>3541</v>
      </c>
      <c r="D828" s="97" t="s">
        <v>3544</v>
      </c>
      <c r="E828" s="97" t="s">
        <v>2678</v>
      </c>
      <c r="F828" s="97" t="s">
        <v>3583</v>
      </c>
      <c r="G828" s="98" t="s">
        <v>2453</v>
      </c>
      <c r="H828" s="98" t="s">
        <v>3544</v>
      </c>
      <c r="I828" s="99">
        <v>477657000</v>
      </c>
      <c r="J828" s="97" t="s">
        <v>2455</v>
      </c>
    </row>
    <row r="829" spans="1:10" x14ac:dyDescent="0.2">
      <c r="A829" s="96">
        <v>25</v>
      </c>
      <c r="B829" s="97" t="s">
        <v>3584</v>
      </c>
      <c r="C829" s="97" t="s">
        <v>3554</v>
      </c>
      <c r="D829" s="97" t="s">
        <v>3544</v>
      </c>
      <c r="E829" s="97" t="s">
        <v>2678</v>
      </c>
      <c r="F829" s="97" t="s">
        <v>3585</v>
      </c>
      <c r="G829" s="98" t="s">
        <v>2453</v>
      </c>
      <c r="H829" s="98" t="s">
        <v>3544</v>
      </c>
      <c r="I829" s="99">
        <v>45000000</v>
      </c>
      <c r="J829" s="97" t="s">
        <v>2460</v>
      </c>
    </row>
    <row r="830" spans="1:10" x14ac:dyDescent="0.2">
      <c r="A830" s="96">
        <v>26</v>
      </c>
      <c r="B830" s="97" t="s">
        <v>3584</v>
      </c>
      <c r="C830" s="97" t="s">
        <v>3554</v>
      </c>
      <c r="D830" s="97" t="s">
        <v>3544</v>
      </c>
      <c r="E830" s="97" t="s">
        <v>2678</v>
      </c>
      <c r="F830" s="97" t="s">
        <v>3586</v>
      </c>
      <c r="G830" s="98" t="s">
        <v>2453</v>
      </c>
      <c r="H830" s="98" t="s">
        <v>3544</v>
      </c>
      <c r="I830" s="99">
        <v>21175000</v>
      </c>
      <c r="J830" s="97" t="s">
        <v>2460</v>
      </c>
    </row>
    <row r="831" spans="1:10" x14ac:dyDescent="0.2">
      <c r="A831" s="96">
        <v>27</v>
      </c>
      <c r="B831" s="97" t="s">
        <v>3584</v>
      </c>
      <c r="C831" s="97" t="s">
        <v>3554</v>
      </c>
      <c r="D831" s="97" t="s">
        <v>3544</v>
      </c>
      <c r="E831" s="97" t="s">
        <v>2678</v>
      </c>
      <c r="F831" s="97" t="s">
        <v>3587</v>
      </c>
      <c r="G831" s="98" t="s">
        <v>2453</v>
      </c>
      <c r="H831" s="98" t="s">
        <v>3544</v>
      </c>
      <c r="I831" s="99">
        <v>57200000</v>
      </c>
      <c r="J831" s="97" t="s">
        <v>2455</v>
      </c>
    </row>
    <row r="832" spans="1:10" x14ac:dyDescent="0.2">
      <c r="A832" s="96">
        <v>28</v>
      </c>
      <c r="B832" s="97" t="s">
        <v>3584</v>
      </c>
      <c r="C832" s="97" t="s">
        <v>3554</v>
      </c>
      <c r="D832" s="97" t="s">
        <v>3544</v>
      </c>
      <c r="E832" s="97" t="s">
        <v>2678</v>
      </c>
      <c r="F832" s="97" t="s">
        <v>3588</v>
      </c>
      <c r="G832" s="98" t="s">
        <v>2453</v>
      </c>
      <c r="H832" s="98" t="s">
        <v>3544</v>
      </c>
      <c r="I832" s="99">
        <v>49781000</v>
      </c>
      <c r="J832" s="97" t="s">
        <v>2460</v>
      </c>
    </row>
    <row r="833" spans="1:10" x14ac:dyDescent="0.2">
      <c r="A833" s="96">
        <v>29</v>
      </c>
      <c r="B833" s="97" t="s">
        <v>3589</v>
      </c>
      <c r="C833" s="97" t="s">
        <v>3554</v>
      </c>
      <c r="D833" s="97" t="s">
        <v>3542</v>
      </c>
      <c r="E833" s="97" t="s">
        <v>2678</v>
      </c>
      <c r="F833" s="97" t="s">
        <v>3590</v>
      </c>
      <c r="G833" s="98" t="s">
        <v>2453</v>
      </c>
      <c r="H833" s="98" t="s">
        <v>3544</v>
      </c>
      <c r="I833" s="99">
        <v>21725000</v>
      </c>
      <c r="J833" s="97" t="s">
        <v>2460</v>
      </c>
    </row>
    <row r="834" spans="1:10" x14ac:dyDescent="0.2">
      <c r="A834" s="96">
        <v>30</v>
      </c>
      <c r="B834" s="97" t="s">
        <v>3545</v>
      </c>
      <c r="C834" s="97" t="s">
        <v>3546</v>
      </c>
      <c r="D834" s="97" t="s">
        <v>3545</v>
      </c>
      <c r="E834" s="97" t="s">
        <v>2678</v>
      </c>
      <c r="F834" s="97" t="s">
        <v>3547</v>
      </c>
      <c r="G834" s="98" t="s">
        <v>2453</v>
      </c>
      <c r="H834" s="98" t="s">
        <v>3544</v>
      </c>
      <c r="I834" s="99">
        <v>41725000</v>
      </c>
      <c r="J834" s="97" t="s">
        <v>2455</v>
      </c>
    </row>
    <row r="835" spans="1:10" x14ac:dyDescent="0.2">
      <c r="A835" s="96">
        <v>31</v>
      </c>
      <c r="B835" s="97" t="s">
        <v>3591</v>
      </c>
      <c r="C835" s="97" t="s">
        <v>3557</v>
      </c>
      <c r="D835" s="97" t="s">
        <v>3542</v>
      </c>
      <c r="E835" s="97" t="s">
        <v>2678</v>
      </c>
      <c r="F835" s="97" t="s">
        <v>3592</v>
      </c>
      <c r="G835" s="98" t="s">
        <v>2453</v>
      </c>
      <c r="H835" s="98" t="s">
        <v>3544</v>
      </c>
      <c r="I835" s="99">
        <v>48180000</v>
      </c>
      <c r="J835" s="97" t="s">
        <v>2455</v>
      </c>
    </row>
    <row r="836" spans="1:10" x14ac:dyDescent="0.2">
      <c r="A836" s="96">
        <v>32</v>
      </c>
      <c r="B836" s="97" t="s">
        <v>3541</v>
      </c>
      <c r="C836" s="97" t="s">
        <v>3541</v>
      </c>
      <c r="D836" s="97" t="s">
        <v>3544</v>
      </c>
      <c r="E836" s="97" t="s">
        <v>2678</v>
      </c>
      <c r="F836" s="97" t="s">
        <v>3593</v>
      </c>
      <c r="G836" s="98" t="s">
        <v>2453</v>
      </c>
      <c r="H836" s="98" t="s">
        <v>3544</v>
      </c>
      <c r="I836" s="99">
        <v>436128000</v>
      </c>
      <c r="J836" s="97" t="s">
        <v>2455</v>
      </c>
    </row>
    <row r="837" spans="1:10" x14ac:dyDescent="0.2">
      <c r="A837" s="96">
        <v>33</v>
      </c>
      <c r="B837" s="97" t="s">
        <v>3594</v>
      </c>
      <c r="C837" s="97" t="s">
        <v>3554</v>
      </c>
      <c r="D837" s="97" t="s">
        <v>3542</v>
      </c>
      <c r="E837" s="97" t="s">
        <v>2678</v>
      </c>
      <c r="F837" s="97" t="s">
        <v>3595</v>
      </c>
      <c r="G837" s="98" t="s">
        <v>2453</v>
      </c>
      <c r="H837" s="98" t="s">
        <v>3544</v>
      </c>
      <c r="I837" s="99">
        <v>366652000</v>
      </c>
      <c r="J837" s="97" t="s">
        <v>2455</v>
      </c>
    </row>
    <row r="838" spans="1:10" x14ac:dyDescent="0.2">
      <c r="A838" s="96">
        <v>34</v>
      </c>
      <c r="B838" s="97" t="s">
        <v>3596</v>
      </c>
      <c r="C838" s="97" t="s">
        <v>3554</v>
      </c>
      <c r="D838" s="97" t="s">
        <v>3544</v>
      </c>
      <c r="E838" s="97" t="s">
        <v>2678</v>
      </c>
      <c r="F838" s="97" t="s">
        <v>3597</v>
      </c>
      <c r="G838" s="98" t="s">
        <v>2453</v>
      </c>
      <c r="H838" s="98" t="s">
        <v>3544</v>
      </c>
      <c r="I838" s="99">
        <v>8269000</v>
      </c>
      <c r="J838" s="97" t="s">
        <v>2460</v>
      </c>
    </row>
    <row r="839" spans="1:10" x14ac:dyDescent="0.2">
      <c r="A839" s="96">
        <v>35</v>
      </c>
      <c r="B839" s="97" t="s">
        <v>3544</v>
      </c>
      <c r="C839" s="97" t="s">
        <v>3554</v>
      </c>
      <c r="D839" s="97" t="s">
        <v>3544</v>
      </c>
      <c r="E839" s="97" t="s">
        <v>2678</v>
      </c>
      <c r="F839" s="97" t="s">
        <v>3598</v>
      </c>
      <c r="G839" s="98" t="s">
        <v>2453</v>
      </c>
      <c r="H839" s="98" t="s">
        <v>3544</v>
      </c>
      <c r="I839" s="99">
        <v>295251000</v>
      </c>
      <c r="J839" s="97" t="s">
        <v>2455</v>
      </c>
    </row>
    <row r="840" spans="1:10" x14ac:dyDescent="0.2">
      <c r="A840" s="96">
        <v>36</v>
      </c>
      <c r="B840" s="97" t="s">
        <v>3544</v>
      </c>
      <c r="C840" s="97" t="s">
        <v>3554</v>
      </c>
      <c r="D840" s="97" t="s">
        <v>3544</v>
      </c>
      <c r="E840" s="97" t="s">
        <v>2678</v>
      </c>
      <c r="F840" s="97" t="s">
        <v>3599</v>
      </c>
      <c r="G840" s="98" t="s">
        <v>2453</v>
      </c>
      <c r="H840" s="98" t="s">
        <v>3544</v>
      </c>
      <c r="I840" s="99">
        <v>344366000</v>
      </c>
      <c r="J840" s="97" t="s">
        <v>2455</v>
      </c>
    </row>
    <row r="841" spans="1:10" x14ac:dyDescent="0.2">
      <c r="A841" s="96">
        <v>37</v>
      </c>
      <c r="B841" s="97" t="s">
        <v>3600</v>
      </c>
      <c r="C841" s="97" t="s">
        <v>3541</v>
      </c>
      <c r="D841" s="97" t="s">
        <v>3542</v>
      </c>
      <c r="E841" s="97" t="s">
        <v>2678</v>
      </c>
      <c r="F841" s="97" t="s">
        <v>3601</v>
      </c>
      <c r="G841" s="98" t="s">
        <v>2453</v>
      </c>
      <c r="H841" s="98" t="s">
        <v>3544</v>
      </c>
      <c r="I841" s="99">
        <v>31448000</v>
      </c>
      <c r="J841" s="97" t="s">
        <v>2460</v>
      </c>
    </row>
    <row r="842" spans="1:10" x14ac:dyDescent="0.2">
      <c r="A842" s="96">
        <v>38</v>
      </c>
      <c r="B842" s="97" t="s">
        <v>3544</v>
      </c>
      <c r="C842" s="97" t="s">
        <v>3554</v>
      </c>
      <c r="D842" s="97" t="s">
        <v>3544</v>
      </c>
      <c r="E842" s="97" t="s">
        <v>2678</v>
      </c>
      <c r="F842" s="97" t="s">
        <v>3602</v>
      </c>
      <c r="G842" s="98" t="s">
        <v>2453</v>
      </c>
      <c r="H842" s="98" t="s">
        <v>3544</v>
      </c>
      <c r="I842" s="99">
        <v>358303000</v>
      </c>
      <c r="J842" s="97" t="s">
        <v>2455</v>
      </c>
    </row>
    <row r="843" spans="1:10" x14ac:dyDescent="0.2">
      <c r="A843" s="96">
        <v>39</v>
      </c>
      <c r="B843" s="97" t="s">
        <v>3544</v>
      </c>
      <c r="C843" s="97" t="s">
        <v>3554</v>
      </c>
      <c r="D843" s="97" t="s">
        <v>3544</v>
      </c>
      <c r="E843" s="97" t="s">
        <v>2678</v>
      </c>
      <c r="F843" s="97" t="s">
        <v>3603</v>
      </c>
      <c r="G843" s="98" t="s">
        <v>2453</v>
      </c>
      <c r="H843" s="98" t="s">
        <v>3544</v>
      </c>
      <c r="I843" s="99">
        <v>355707000</v>
      </c>
      <c r="J843" s="97" t="s">
        <v>2455</v>
      </c>
    </row>
    <row r="844" spans="1:10" x14ac:dyDescent="0.2">
      <c r="A844" s="96">
        <v>40</v>
      </c>
      <c r="B844" s="97" t="s">
        <v>3544</v>
      </c>
      <c r="C844" s="97" t="s">
        <v>3554</v>
      </c>
      <c r="D844" s="97" t="s">
        <v>3544</v>
      </c>
      <c r="E844" s="97" t="s">
        <v>2678</v>
      </c>
      <c r="F844" s="97" t="s">
        <v>3604</v>
      </c>
      <c r="G844" s="98" t="s">
        <v>2453</v>
      </c>
      <c r="H844" s="98" t="s">
        <v>3544</v>
      </c>
      <c r="I844" s="99">
        <v>500000000</v>
      </c>
      <c r="J844" s="97" t="s">
        <v>2486</v>
      </c>
    </row>
    <row r="845" spans="1:10" x14ac:dyDescent="0.2">
      <c r="A845" s="96">
        <v>41</v>
      </c>
      <c r="B845" s="97" t="s">
        <v>3544</v>
      </c>
      <c r="C845" s="97" t="s">
        <v>3554</v>
      </c>
      <c r="D845" s="97" t="s">
        <v>3544</v>
      </c>
      <c r="E845" s="97" t="s">
        <v>2678</v>
      </c>
      <c r="F845" s="97" t="s">
        <v>3605</v>
      </c>
      <c r="G845" s="98" t="s">
        <v>2453</v>
      </c>
      <c r="H845" s="98" t="s">
        <v>3544</v>
      </c>
      <c r="I845" s="99">
        <v>500000000</v>
      </c>
      <c r="J845" s="97" t="s">
        <v>2486</v>
      </c>
    </row>
    <row r="846" spans="1:10" x14ac:dyDescent="0.2">
      <c r="A846" s="96">
        <v>42</v>
      </c>
      <c r="B846" s="97" t="s">
        <v>3544</v>
      </c>
      <c r="C846" s="97" t="s">
        <v>3554</v>
      </c>
      <c r="D846" s="97" t="s">
        <v>3544</v>
      </c>
      <c r="E846" s="97" t="s">
        <v>2678</v>
      </c>
      <c r="F846" s="97" t="s">
        <v>3606</v>
      </c>
      <c r="G846" s="98" t="s">
        <v>2453</v>
      </c>
      <c r="H846" s="98" t="s">
        <v>3544</v>
      </c>
      <c r="I846" s="99">
        <v>500000000</v>
      </c>
      <c r="J846" s="97" t="s">
        <v>2486</v>
      </c>
    </row>
    <row r="847" spans="1:10" x14ac:dyDescent="0.2">
      <c r="A847" s="96">
        <v>43</v>
      </c>
      <c r="B847" s="97" t="s">
        <v>3544</v>
      </c>
      <c r="C847" s="97" t="s">
        <v>3554</v>
      </c>
      <c r="D847" s="97" t="s">
        <v>3544</v>
      </c>
      <c r="E847" s="97" t="s">
        <v>2678</v>
      </c>
      <c r="F847" s="97" t="s">
        <v>3607</v>
      </c>
      <c r="G847" s="98" t="s">
        <v>2453</v>
      </c>
      <c r="H847" s="98" t="s">
        <v>3544</v>
      </c>
      <c r="I847" s="99">
        <v>500000000</v>
      </c>
      <c r="J847" s="97" t="s">
        <v>2486</v>
      </c>
    </row>
    <row r="848" spans="1:10" x14ac:dyDescent="0.2">
      <c r="A848" s="96">
        <v>44</v>
      </c>
      <c r="B848" s="97" t="s">
        <v>3544</v>
      </c>
      <c r="C848" s="97" t="s">
        <v>3554</v>
      </c>
      <c r="D848" s="97" t="s">
        <v>3544</v>
      </c>
      <c r="E848" s="97" t="s">
        <v>2678</v>
      </c>
      <c r="F848" s="97" t="s">
        <v>3608</v>
      </c>
      <c r="G848" s="98" t="s">
        <v>2453</v>
      </c>
      <c r="H848" s="98" t="s">
        <v>3544</v>
      </c>
      <c r="I848" s="99">
        <v>730950000</v>
      </c>
      <c r="J848" s="97" t="s">
        <v>2486</v>
      </c>
    </row>
    <row r="849" spans="1:10" x14ac:dyDescent="0.2">
      <c r="A849" s="96">
        <v>45</v>
      </c>
      <c r="B849" s="97" t="s">
        <v>3544</v>
      </c>
      <c r="C849" s="97" t="s">
        <v>3554</v>
      </c>
      <c r="D849" s="97" t="s">
        <v>3544</v>
      </c>
      <c r="E849" s="97" t="s">
        <v>2678</v>
      </c>
      <c r="F849" s="97" t="s">
        <v>3609</v>
      </c>
      <c r="G849" s="98" t="s">
        <v>2453</v>
      </c>
      <c r="H849" s="98" t="s">
        <v>3544</v>
      </c>
      <c r="I849" s="99">
        <v>333860000</v>
      </c>
      <c r="J849" s="100" t="s">
        <v>2455</v>
      </c>
    </row>
    <row r="850" spans="1:10" x14ac:dyDescent="0.2">
      <c r="A850" s="96">
        <v>46</v>
      </c>
      <c r="B850" s="97" t="s">
        <v>3610</v>
      </c>
      <c r="C850" s="97" t="s">
        <v>3554</v>
      </c>
      <c r="D850" s="97" t="s">
        <v>3544</v>
      </c>
      <c r="E850" s="97" t="s">
        <v>2678</v>
      </c>
      <c r="F850" s="97" t="s">
        <v>3611</v>
      </c>
      <c r="G850" s="98" t="s">
        <v>2453</v>
      </c>
      <c r="H850" s="98" t="s">
        <v>3544</v>
      </c>
      <c r="I850" s="99">
        <v>88085000</v>
      </c>
      <c r="J850" s="100" t="s">
        <v>2460</v>
      </c>
    </row>
    <row r="851" spans="1:10" x14ac:dyDescent="0.2">
      <c r="A851" s="96">
        <v>47</v>
      </c>
      <c r="B851" s="97" t="s">
        <v>3541</v>
      </c>
      <c r="C851" s="97" t="s">
        <v>3541</v>
      </c>
      <c r="D851" s="97" t="s">
        <v>3544</v>
      </c>
      <c r="E851" s="97" t="s">
        <v>2786</v>
      </c>
      <c r="F851" s="97" t="s">
        <v>3612</v>
      </c>
      <c r="G851" s="98" t="s">
        <v>2453</v>
      </c>
      <c r="H851" s="98" t="s">
        <v>3544</v>
      </c>
      <c r="I851" s="99">
        <v>30000000</v>
      </c>
      <c r="J851" s="97" t="s">
        <v>2455</v>
      </c>
    </row>
    <row r="852" spans="1:10" x14ac:dyDescent="0.2">
      <c r="A852" s="96">
        <v>48</v>
      </c>
      <c r="B852" s="97" t="s">
        <v>3542</v>
      </c>
      <c r="C852" s="97" t="s">
        <v>3554</v>
      </c>
      <c r="D852" s="97" t="s">
        <v>3542</v>
      </c>
      <c r="E852" s="97" t="s">
        <v>2786</v>
      </c>
      <c r="F852" s="97" t="s">
        <v>3613</v>
      </c>
      <c r="G852" s="98" t="s">
        <v>2453</v>
      </c>
      <c r="H852" s="98" t="s">
        <v>3544</v>
      </c>
      <c r="I852" s="99">
        <v>135000000</v>
      </c>
      <c r="J852" s="97" t="s">
        <v>2486</v>
      </c>
    </row>
    <row r="853" spans="1:10" x14ac:dyDescent="0.2">
      <c r="A853" s="96">
        <v>49</v>
      </c>
      <c r="B853" s="97" t="s">
        <v>3542</v>
      </c>
      <c r="C853" s="97" t="s">
        <v>3554</v>
      </c>
      <c r="D853" s="97" t="s">
        <v>3542</v>
      </c>
      <c r="E853" s="97" t="s">
        <v>2786</v>
      </c>
      <c r="F853" s="97" t="s">
        <v>3613</v>
      </c>
      <c r="G853" s="98" t="s">
        <v>2453</v>
      </c>
      <c r="H853" s="98" t="s">
        <v>3544</v>
      </c>
      <c r="I853" s="99">
        <v>135000000</v>
      </c>
      <c r="J853" s="97" t="s">
        <v>2486</v>
      </c>
    </row>
    <row r="854" spans="1:10" x14ac:dyDescent="0.2">
      <c r="A854" s="96">
        <v>50</v>
      </c>
      <c r="B854" s="97" t="s">
        <v>2494</v>
      </c>
      <c r="C854" s="97" t="s">
        <v>2495</v>
      </c>
      <c r="D854" s="97" t="s">
        <v>2494</v>
      </c>
      <c r="E854" s="97" t="s">
        <v>2786</v>
      </c>
      <c r="F854" s="97" t="s">
        <v>3614</v>
      </c>
      <c r="G854" s="98" t="s">
        <v>2453</v>
      </c>
      <c r="H854" s="98" t="s">
        <v>3544</v>
      </c>
      <c r="I854" s="99">
        <v>40000000</v>
      </c>
      <c r="J854" s="97" t="s">
        <v>2486</v>
      </c>
    </row>
    <row r="855" spans="1:10" x14ac:dyDescent="0.2">
      <c r="A855" s="96">
        <v>51</v>
      </c>
      <c r="B855" s="97" t="s">
        <v>3541</v>
      </c>
      <c r="C855" s="97" t="s">
        <v>3541</v>
      </c>
      <c r="D855" s="97" t="s">
        <v>3544</v>
      </c>
      <c r="E855" s="97" t="s">
        <v>2793</v>
      </c>
      <c r="F855" s="97" t="s">
        <v>3615</v>
      </c>
      <c r="G855" s="98" t="s">
        <v>2453</v>
      </c>
      <c r="H855" s="98" t="s">
        <v>3544</v>
      </c>
      <c r="I855" s="99">
        <v>100000000</v>
      </c>
      <c r="J855" s="97" t="s">
        <v>2455</v>
      </c>
    </row>
    <row r="856" spans="1:10" x14ac:dyDescent="0.2">
      <c r="A856" s="96">
        <v>52</v>
      </c>
      <c r="B856" s="97" t="s">
        <v>3541</v>
      </c>
      <c r="C856" s="97" t="s">
        <v>3541</v>
      </c>
      <c r="D856" s="97" t="s">
        <v>3544</v>
      </c>
      <c r="E856" s="97" t="s">
        <v>2793</v>
      </c>
      <c r="F856" s="97" t="s">
        <v>3616</v>
      </c>
      <c r="G856" s="98" t="s">
        <v>2453</v>
      </c>
      <c r="H856" s="98" t="s">
        <v>3544</v>
      </c>
      <c r="I856" s="99">
        <v>292710000</v>
      </c>
      <c r="J856" s="97" t="s">
        <v>2455</v>
      </c>
    </row>
    <row r="857" spans="1:10" x14ac:dyDescent="0.2">
      <c r="A857" s="96">
        <v>53</v>
      </c>
      <c r="B857" s="97" t="s">
        <v>3540</v>
      </c>
      <c r="C857" s="97" t="s">
        <v>3541</v>
      </c>
      <c r="D857" s="97" t="s">
        <v>3542</v>
      </c>
      <c r="E857" s="97" t="s">
        <v>2793</v>
      </c>
      <c r="F857" s="97" t="s">
        <v>3617</v>
      </c>
      <c r="G857" s="98" t="s">
        <v>2453</v>
      </c>
      <c r="H857" s="98" t="s">
        <v>3544</v>
      </c>
      <c r="I857" s="99">
        <v>60000000</v>
      </c>
      <c r="J857" s="97" t="s">
        <v>2460</v>
      </c>
    </row>
    <row r="858" spans="1:10" x14ac:dyDescent="0.2">
      <c r="A858" s="96">
        <v>54</v>
      </c>
      <c r="B858" s="97" t="s">
        <v>3540</v>
      </c>
      <c r="C858" s="97" t="s">
        <v>3541</v>
      </c>
      <c r="D858" s="97" t="s">
        <v>3542</v>
      </c>
      <c r="E858" s="97" t="s">
        <v>2793</v>
      </c>
      <c r="F858" s="97" t="s">
        <v>3618</v>
      </c>
      <c r="G858" s="98" t="s">
        <v>2453</v>
      </c>
      <c r="H858" s="98" t="s">
        <v>3544</v>
      </c>
      <c r="I858" s="99">
        <v>60000000</v>
      </c>
      <c r="J858" s="97" t="s">
        <v>2460</v>
      </c>
    </row>
    <row r="859" spans="1:10" x14ac:dyDescent="0.2">
      <c r="A859" s="96">
        <v>55</v>
      </c>
      <c r="B859" s="97" t="s">
        <v>3540</v>
      </c>
      <c r="C859" s="97" t="s">
        <v>3541</v>
      </c>
      <c r="D859" s="97" t="s">
        <v>3542</v>
      </c>
      <c r="E859" s="97" t="s">
        <v>2793</v>
      </c>
      <c r="F859" s="97" t="s">
        <v>3619</v>
      </c>
      <c r="G859" s="98" t="s">
        <v>2453</v>
      </c>
      <c r="H859" s="98" t="s">
        <v>3544</v>
      </c>
      <c r="I859" s="99">
        <v>60000000</v>
      </c>
      <c r="J859" s="97" t="s">
        <v>2460</v>
      </c>
    </row>
    <row r="860" spans="1:10" x14ac:dyDescent="0.2">
      <c r="A860" s="96">
        <v>56</v>
      </c>
      <c r="B860" s="97" t="s">
        <v>3540</v>
      </c>
      <c r="C860" s="97" t="s">
        <v>3541</v>
      </c>
      <c r="D860" s="97" t="s">
        <v>3542</v>
      </c>
      <c r="E860" s="97" t="s">
        <v>2793</v>
      </c>
      <c r="F860" s="97" t="s">
        <v>3620</v>
      </c>
      <c r="G860" s="98" t="s">
        <v>2453</v>
      </c>
      <c r="H860" s="98" t="s">
        <v>3544</v>
      </c>
      <c r="I860" s="99">
        <v>60000000</v>
      </c>
      <c r="J860" s="97" t="s">
        <v>2460</v>
      </c>
    </row>
    <row r="861" spans="1:10" x14ac:dyDescent="0.2">
      <c r="A861" s="96">
        <v>57</v>
      </c>
      <c r="B861" s="97" t="s">
        <v>3540</v>
      </c>
      <c r="C861" s="97" t="s">
        <v>3541</v>
      </c>
      <c r="D861" s="97" t="s">
        <v>3542</v>
      </c>
      <c r="E861" s="97" t="s">
        <v>2793</v>
      </c>
      <c r="F861" s="97" t="s">
        <v>3621</v>
      </c>
      <c r="G861" s="98" t="s">
        <v>2453</v>
      </c>
      <c r="H861" s="98" t="s">
        <v>3544</v>
      </c>
      <c r="I861" s="99">
        <v>60000000</v>
      </c>
      <c r="J861" s="97" t="s">
        <v>2460</v>
      </c>
    </row>
    <row r="862" spans="1:10" x14ac:dyDescent="0.2">
      <c r="A862" s="96">
        <v>58</v>
      </c>
      <c r="B862" s="97" t="s">
        <v>3540</v>
      </c>
      <c r="C862" s="97" t="s">
        <v>3541</v>
      </c>
      <c r="D862" s="97" t="s">
        <v>3542</v>
      </c>
      <c r="E862" s="97" t="s">
        <v>2793</v>
      </c>
      <c r="F862" s="97" t="s">
        <v>3622</v>
      </c>
      <c r="G862" s="98" t="s">
        <v>2453</v>
      </c>
      <c r="H862" s="98" t="s">
        <v>3544</v>
      </c>
      <c r="I862" s="99">
        <v>60000000</v>
      </c>
      <c r="J862" s="97" t="s">
        <v>2460</v>
      </c>
    </row>
    <row r="863" spans="1:10" x14ac:dyDescent="0.2">
      <c r="A863" s="96">
        <v>59</v>
      </c>
      <c r="B863" s="97" t="s">
        <v>3540</v>
      </c>
      <c r="C863" s="97" t="s">
        <v>3541</v>
      </c>
      <c r="D863" s="97" t="s">
        <v>3542</v>
      </c>
      <c r="E863" s="97" t="s">
        <v>2793</v>
      </c>
      <c r="F863" s="97" t="s">
        <v>3623</v>
      </c>
      <c r="G863" s="98" t="s">
        <v>2453</v>
      </c>
      <c r="H863" s="98" t="s">
        <v>3544</v>
      </c>
      <c r="I863" s="99">
        <v>60000000</v>
      </c>
      <c r="J863" s="97" t="s">
        <v>2460</v>
      </c>
    </row>
    <row r="864" spans="1:10" x14ac:dyDescent="0.2">
      <c r="A864" s="96">
        <v>60</v>
      </c>
      <c r="B864" s="97" t="s">
        <v>3540</v>
      </c>
      <c r="C864" s="97" t="s">
        <v>3541</v>
      </c>
      <c r="D864" s="97" t="s">
        <v>3542</v>
      </c>
      <c r="E864" s="97" t="s">
        <v>2793</v>
      </c>
      <c r="F864" s="97" t="s">
        <v>3621</v>
      </c>
      <c r="G864" s="98" t="s">
        <v>2453</v>
      </c>
      <c r="H864" s="98" t="s">
        <v>3544</v>
      </c>
      <c r="I864" s="99">
        <v>60000000</v>
      </c>
      <c r="J864" s="97" t="s">
        <v>2460</v>
      </c>
    </row>
    <row r="865" spans="1:10" x14ac:dyDescent="0.2">
      <c r="A865" s="96">
        <v>61</v>
      </c>
      <c r="B865" s="97" t="s">
        <v>3540</v>
      </c>
      <c r="C865" s="97" t="s">
        <v>3541</v>
      </c>
      <c r="D865" s="97" t="s">
        <v>3542</v>
      </c>
      <c r="E865" s="97" t="s">
        <v>2793</v>
      </c>
      <c r="F865" s="97" t="s">
        <v>3622</v>
      </c>
      <c r="G865" s="98" t="s">
        <v>2453</v>
      </c>
      <c r="H865" s="98" t="s">
        <v>3544</v>
      </c>
      <c r="I865" s="99">
        <v>60000000</v>
      </c>
      <c r="J865" s="97" t="s">
        <v>2460</v>
      </c>
    </row>
    <row r="866" spans="1:10" x14ac:dyDescent="0.2">
      <c r="A866" s="96">
        <v>62</v>
      </c>
      <c r="B866" s="97" t="s">
        <v>3540</v>
      </c>
      <c r="C866" s="97" t="s">
        <v>3541</v>
      </c>
      <c r="D866" s="97" t="s">
        <v>3542</v>
      </c>
      <c r="E866" s="97" t="s">
        <v>2793</v>
      </c>
      <c r="F866" s="97" t="s">
        <v>3623</v>
      </c>
      <c r="G866" s="98" t="s">
        <v>2453</v>
      </c>
      <c r="H866" s="98" t="s">
        <v>3544</v>
      </c>
      <c r="I866" s="99">
        <v>60000000</v>
      </c>
      <c r="J866" s="97" t="s">
        <v>2460</v>
      </c>
    </row>
    <row r="867" spans="1:10" x14ac:dyDescent="0.2">
      <c r="A867" s="96">
        <v>63</v>
      </c>
      <c r="B867" s="97" t="s">
        <v>3540</v>
      </c>
      <c r="C867" s="97" t="s">
        <v>3541</v>
      </c>
      <c r="D867" s="97" t="s">
        <v>3542</v>
      </c>
      <c r="E867" s="97" t="s">
        <v>2793</v>
      </c>
      <c r="F867" s="97" t="s">
        <v>3617</v>
      </c>
      <c r="G867" s="98" t="s">
        <v>2453</v>
      </c>
      <c r="H867" s="98" t="s">
        <v>3544</v>
      </c>
      <c r="I867" s="99">
        <v>60000000</v>
      </c>
      <c r="J867" s="97" t="s">
        <v>2460</v>
      </c>
    </row>
    <row r="868" spans="1:10" x14ac:dyDescent="0.2">
      <c r="A868" s="96">
        <v>64</v>
      </c>
      <c r="B868" s="97" t="s">
        <v>3540</v>
      </c>
      <c r="C868" s="97" t="s">
        <v>3541</v>
      </c>
      <c r="D868" s="97" t="s">
        <v>3542</v>
      </c>
      <c r="E868" s="97" t="s">
        <v>2793</v>
      </c>
      <c r="F868" s="97" t="s">
        <v>3618</v>
      </c>
      <c r="G868" s="98" t="s">
        <v>2453</v>
      </c>
      <c r="H868" s="98" t="s">
        <v>3544</v>
      </c>
      <c r="I868" s="99">
        <v>60000000</v>
      </c>
      <c r="J868" s="97" t="s">
        <v>2460</v>
      </c>
    </row>
    <row r="869" spans="1:10" x14ac:dyDescent="0.2">
      <c r="A869" s="96">
        <v>65</v>
      </c>
      <c r="B869" s="97" t="s">
        <v>3540</v>
      </c>
      <c r="C869" s="97" t="s">
        <v>3541</v>
      </c>
      <c r="D869" s="97" t="s">
        <v>3542</v>
      </c>
      <c r="E869" s="97" t="s">
        <v>2793</v>
      </c>
      <c r="F869" s="97" t="s">
        <v>3619</v>
      </c>
      <c r="G869" s="98" t="s">
        <v>2453</v>
      </c>
      <c r="H869" s="98" t="s">
        <v>3544</v>
      </c>
      <c r="I869" s="99">
        <v>60000000</v>
      </c>
      <c r="J869" s="97" t="s">
        <v>2460</v>
      </c>
    </row>
    <row r="870" spans="1:10" x14ac:dyDescent="0.2">
      <c r="A870" s="96">
        <v>66</v>
      </c>
      <c r="B870" s="97" t="s">
        <v>3540</v>
      </c>
      <c r="C870" s="97" t="s">
        <v>3541</v>
      </c>
      <c r="D870" s="97" t="s">
        <v>3542</v>
      </c>
      <c r="E870" s="97" t="s">
        <v>2793</v>
      </c>
      <c r="F870" s="97" t="s">
        <v>3620</v>
      </c>
      <c r="G870" s="98" t="s">
        <v>2453</v>
      </c>
      <c r="H870" s="98" t="s">
        <v>3544</v>
      </c>
      <c r="I870" s="99">
        <v>60000000</v>
      </c>
      <c r="J870" s="97" t="s">
        <v>2460</v>
      </c>
    </row>
    <row r="871" spans="1:10" x14ac:dyDescent="0.2">
      <c r="A871" s="96">
        <v>67</v>
      </c>
      <c r="B871" s="97" t="s">
        <v>3624</v>
      </c>
      <c r="C871" s="97" t="s">
        <v>3549</v>
      </c>
      <c r="D871" s="97" t="s">
        <v>2622</v>
      </c>
      <c r="E871" s="97" t="s">
        <v>2793</v>
      </c>
      <c r="F871" s="97" t="s">
        <v>3625</v>
      </c>
      <c r="G871" s="98" t="s">
        <v>2453</v>
      </c>
      <c r="H871" s="98" t="s">
        <v>3544</v>
      </c>
      <c r="I871" s="99">
        <v>75000000</v>
      </c>
      <c r="J871" s="97" t="s">
        <v>2455</v>
      </c>
    </row>
    <row r="872" spans="1:10" x14ac:dyDescent="0.2">
      <c r="A872" s="96">
        <v>68</v>
      </c>
      <c r="B872" s="97" t="s">
        <v>3540</v>
      </c>
      <c r="C872" s="97" t="s">
        <v>3541</v>
      </c>
      <c r="D872" s="97" t="s">
        <v>3542</v>
      </c>
      <c r="E872" s="97" t="s">
        <v>2802</v>
      </c>
      <c r="F872" s="97" t="s">
        <v>3626</v>
      </c>
      <c r="G872" s="98" t="s">
        <v>2453</v>
      </c>
      <c r="H872" s="98" t="s">
        <v>3544</v>
      </c>
      <c r="I872" s="99">
        <v>250000000</v>
      </c>
      <c r="J872" s="97" t="s">
        <v>2455</v>
      </c>
    </row>
    <row r="873" spans="1:10" x14ac:dyDescent="0.2">
      <c r="A873" s="96">
        <v>69</v>
      </c>
      <c r="B873" s="97" t="s">
        <v>3540</v>
      </c>
      <c r="C873" s="97" t="s">
        <v>3541</v>
      </c>
      <c r="D873" s="97" t="s">
        <v>3542</v>
      </c>
      <c r="E873" s="97" t="s">
        <v>2802</v>
      </c>
      <c r="F873" s="97" t="s">
        <v>3627</v>
      </c>
      <c r="G873" s="98" t="s">
        <v>2453</v>
      </c>
      <c r="H873" s="98" t="s">
        <v>3544</v>
      </c>
      <c r="I873" s="99">
        <v>95000000</v>
      </c>
      <c r="J873" s="97" t="s">
        <v>2460</v>
      </c>
    </row>
    <row r="874" spans="1:10" x14ac:dyDescent="0.2">
      <c r="A874" s="96">
        <v>70</v>
      </c>
      <c r="B874" s="97" t="s">
        <v>3540</v>
      </c>
      <c r="C874" s="97" t="s">
        <v>3541</v>
      </c>
      <c r="D874" s="97" t="s">
        <v>3542</v>
      </c>
      <c r="E874" s="97" t="s">
        <v>2802</v>
      </c>
      <c r="F874" s="97" t="s">
        <v>3626</v>
      </c>
      <c r="G874" s="98" t="s">
        <v>2453</v>
      </c>
      <c r="H874" s="98" t="s">
        <v>3544</v>
      </c>
      <c r="I874" s="99">
        <v>250000000</v>
      </c>
      <c r="J874" s="97" t="s">
        <v>2455</v>
      </c>
    </row>
    <row r="875" spans="1:10" x14ac:dyDescent="0.2">
      <c r="A875" s="96">
        <v>71</v>
      </c>
      <c r="B875" s="97" t="s">
        <v>3540</v>
      </c>
      <c r="C875" s="97" t="s">
        <v>3541</v>
      </c>
      <c r="D875" s="97" t="s">
        <v>3542</v>
      </c>
      <c r="E875" s="97" t="s">
        <v>2802</v>
      </c>
      <c r="F875" s="97" t="s">
        <v>3627</v>
      </c>
      <c r="G875" s="98" t="s">
        <v>2453</v>
      </c>
      <c r="H875" s="98" t="s">
        <v>3544</v>
      </c>
      <c r="I875" s="99">
        <v>95000000</v>
      </c>
      <c r="J875" s="97" t="s">
        <v>2460</v>
      </c>
    </row>
    <row r="876" spans="1:10" x14ac:dyDescent="0.2">
      <c r="A876" s="96">
        <v>72</v>
      </c>
      <c r="B876" s="97" t="s">
        <v>3541</v>
      </c>
      <c r="C876" s="97" t="s">
        <v>3541</v>
      </c>
      <c r="D876" s="97" t="s">
        <v>3544</v>
      </c>
      <c r="E876" s="97" t="s">
        <v>2819</v>
      </c>
      <c r="F876" s="97" t="s">
        <v>3628</v>
      </c>
      <c r="G876" s="98" t="s">
        <v>2453</v>
      </c>
      <c r="H876" s="98" t="s">
        <v>3544</v>
      </c>
      <c r="I876" s="99">
        <v>36000000</v>
      </c>
      <c r="J876" s="97" t="s">
        <v>2455</v>
      </c>
    </row>
    <row r="877" spans="1:10" x14ac:dyDescent="0.2">
      <c r="A877" s="96">
        <v>73</v>
      </c>
      <c r="B877" s="97" t="s">
        <v>3544</v>
      </c>
      <c r="C877" s="97" t="s">
        <v>3554</v>
      </c>
      <c r="D877" s="97" t="s">
        <v>3544</v>
      </c>
      <c r="E877" s="97" t="s">
        <v>2819</v>
      </c>
      <c r="F877" s="97" t="s">
        <v>3629</v>
      </c>
      <c r="G877" s="98" t="s">
        <v>2453</v>
      </c>
      <c r="H877" s="98" t="s">
        <v>3544</v>
      </c>
      <c r="I877" s="99">
        <v>500000000</v>
      </c>
      <c r="J877" s="97" t="s">
        <v>2486</v>
      </c>
    </row>
    <row r="878" spans="1:10" x14ac:dyDescent="0.2">
      <c r="A878" s="96">
        <v>74</v>
      </c>
      <c r="B878" s="97" t="s">
        <v>3541</v>
      </c>
      <c r="C878" s="97" t="s">
        <v>3541</v>
      </c>
      <c r="D878" s="97" t="s">
        <v>3544</v>
      </c>
      <c r="E878" s="97" t="s">
        <v>2823</v>
      </c>
      <c r="F878" s="97" t="s">
        <v>3630</v>
      </c>
      <c r="G878" s="98" t="s">
        <v>2453</v>
      </c>
      <c r="H878" s="98" t="s">
        <v>3544</v>
      </c>
      <c r="I878" s="99">
        <v>881013000</v>
      </c>
      <c r="J878" s="97" t="s">
        <v>2455</v>
      </c>
    </row>
    <row r="879" spans="1:10" x14ac:dyDescent="0.2">
      <c r="A879" s="96">
        <v>75</v>
      </c>
      <c r="B879" s="97" t="s">
        <v>3584</v>
      </c>
      <c r="C879" s="97" t="s">
        <v>3554</v>
      </c>
      <c r="D879" s="97" t="s">
        <v>3544</v>
      </c>
      <c r="E879" s="97" t="s">
        <v>2827</v>
      </c>
      <c r="F879" s="97" t="s">
        <v>3631</v>
      </c>
      <c r="G879" s="98" t="s">
        <v>2453</v>
      </c>
      <c r="H879" s="98" t="s">
        <v>3544</v>
      </c>
      <c r="I879" s="99">
        <v>20394000</v>
      </c>
      <c r="J879" s="97" t="s">
        <v>2460</v>
      </c>
    </row>
    <row r="880" spans="1:10" x14ac:dyDescent="0.2">
      <c r="A880" s="96">
        <v>76</v>
      </c>
      <c r="B880" s="97" t="s">
        <v>2494</v>
      </c>
      <c r="C880" s="97" t="s">
        <v>2495</v>
      </c>
      <c r="D880" s="97" t="s">
        <v>2494</v>
      </c>
      <c r="E880" s="97" t="s">
        <v>3126</v>
      </c>
      <c r="F880" s="97" t="s">
        <v>3632</v>
      </c>
      <c r="G880" s="98" t="s">
        <v>2453</v>
      </c>
      <c r="H880" s="98" t="s">
        <v>3544</v>
      </c>
      <c r="I880" s="99">
        <v>25000000</v>
      </c>
      <c r="J880" s="97" t="s">
        <v>2455</v>
      </c>
    </row>
    <row r="881" spans="1:10" x14ac:dyDescent="0.2">
      <c r="A881" s="96">
        <f t="shared" ref="A881:A944" si="8">ROW()-1</f>
        <v>880</v>
      </c>
      <c r="B881" s="97" t="s">
        <v>3633</v>
      </c>
      <c r="C881" s="97" t="s">
        <v>3634</v>
      </c>
      <c r="D881" s="97" t="s">
        <v>3633</v>
      </c>
      <c r="E881" s="97" t="s">
        <v>2451</v>
      </c>
      <c r="F881" s="97" t="s">
        <v>3635</v>
      </c>
      <c r="G881" s="98" t="s">
        <v>2453</v>
      </c>
      <c r="H881" s="98" t="s">
        <v>3636</v>
      </c>
      <c r="I881" s="99">
        <v>75256200</v>
      </c>
      <c r="J881" s="97" t="s">
        <v>2455</v>
      </c>
    </row>
    <row r="882" spans="1:10" x14ac:dyDescent="0.2">
      <c r="A882" s="96">
        <f t="shared" si="8"/>
        <v>881</v>
      </c>
      <c r="B882" s="97" t="s">
        <v>3637</v>
      </c>
      <c r="C882" s="97" t="s">
        <v>3634</v>
      </c>
      <c r="D882" s="97" t="s">
        <v>3633</v>
      </c>
      <c r="E882" s="97" t="s">
        <v>2451</v>
      </c>
      <c r="F882" s="97" t="s">
        <v>3638</v>
      </c>
      <c r="G882" s="98" t="s">
        <v>2453</v>
      </c>
      <c r="H882" s="98" t="s">
        <v>3636</v>
      </c>
      <c r="I882" s="99">
        <v>11165000</v>
      </c>
      <c r="J882" s="97" t="s">
        <v>2460</v>
      </c>
    </row>
    <row r="883" spans="1:10" x14ac:dyDescent="0.2">
      <c r="A883" s="96">
        <f t="shared" si="8"/>
        <v>882</v>
      </c>
      <c r="B883" s="97" t="s">
        <v>3634</v>
      </c>
      <c r="C883" s="97" t="s">
        <v>3634</v>
      </c>
      <c r="D883" s="97" t="s">
        <v>3636</v>
      </c>
      <c r="E883" s="97" t="s">
        <v>2451</v>
      </c>
      <c r="F883" s="97" t="s">
        <v>3639</v>
      </c>
      <c r="G883" s="98" t="s">
        <v>2453</v>
      </c>
      <c r="H883" s="98" t="s">
        <v>3636</v>
      </c>
      <c r="I883" s="99">
        <v>223420000</v>
      </c>
      <c r="J883" s="97" t="s">
        <v>2455</v>
      </c>
    </row>
    <row r="884" spans="1:10" ht="24" x14ac:dyDescent="0.2">
      <c r="A884" s="96">
        <f t="shared" si="8"/>
        <v>883</v>
      </c>
      <c r="B884" s="106" t="s">
        <v>3640</v>
      </c>
      <c r="C884" s="97" t="s">
        <v>3641</v>
      </c>
      <c r="D884" s="97" t="s">
        <v>3633</v>
      </c>
      <c r="E884" s="97" t="s">
        <v>2451</v>
      </c>
      <c r="F884" s="97" t="s">
        <v>3642</v>
      </c>
      <c r="G884" s="98" t="s">
        <v>2453</v>
      </c>
      <c r="H884" s="98" t="s">
        <v>3636</v>
      </c>
      <c r="I884" s="99">
        <v>16951000</v>
      </c>
      <c r="J884" s="97" t="s">
        <v>2455</v>
      </c>
    </row>
    <row r="885" spans="1:10" ht="24" x14ac:dyDescent="0.2">
      <c r="A885" s="96">
        <f t="shared" si="8"/>
        <v>884</v>
      </c>
      <c r="B885" s="106" t="s">
        <v>3643</v>
      </c>
      <c r="C885" s="97" t="s">
        <v>2806</v>
      </c>
      <c r="D885" s="97" t="s">
        <v>3633</v>
      </c>
      <c r="E885" s="97" t="s">
        <v>2451</v>
      </c>
      <c r="F885" s="97" t="s">
        <v>3644</v>
      </c>
      <c r="G885" s="98" t="s">
        <v>2453</v>
      </c>
      <c r="H885" s="98" t="s">
        <v>3636</v>
      </c>
      <c r="I885" s="99">
        <v>14451690</v>
      </c>
      <c r="J885" s="97" t="s">
        <v>2460</v>
      </c>
    </row>
    <row r="886" spans="1:10" x14ac:dyDescent="0.2">
      <c r="A886" s="96">
        <f t="shared" si="8"/>
        <v>885</v>
      </c>
      <c r="B886" s="97" t="s">
        <v>3645</v>
      </c>
      <c r="C886" s="97" t="s">
        <v>2806</v>
      </c>
      <c r="D886" s="97" t="s">
        <v>2484</v>
      </c>
      <c r="E886" s="97" t="s">
        <v>2451</v>
      </c>
      <c r="F886" s="97" t="s">
        <v>3646</v>
      </c>
      <c r="G886" s="98" t="s">
        <v>2453</v>
      </c>
      <c r="H886" s="98" t="s">
        <v>3636</v>
      </c>
      <c r="I886" s="99">
        <v>90000000</v>
      </c>
      <c r="J886" s="97" t="s">
        <v>2455</v>
      </c>
    </row>
    <row r="887" spans="1:10" x14ac:dyDescent="0.2">
      <c r="A887" s="96">
        <f t="shared" si="8"/>
        <v>886</v>
      </c>
      <c r="B887" s="97" t="s">
        <v>3647</v>
      </c>
      <c r="C887" s="97" t="s">
        <v>2806</v>
      </c>
      <c r="D887" s="97" t="s">
        <v>2484</v>
      </c>
      <c r="E887" s="97" t="s">
        <v>2451</v>
      </c>
      <c r="F887" s="97" t="s">
        <v>3648</v>
      </c>
      <c r="G887" s="98" t="s">
        <v>2453</v>
      </c>
      <c r="H887" s="98" t="s">
        <v>3636</v>
      </c>
      <c r="I887" s="99">
        <v>65760000</v>
      </c>
      <c r="J887" s="97" t="s">
        <v>2455</v>
      </c>
    </row>
    <row r="888" spans="1:10" x14ac:dyDescent="0.2">
      <c r="A888" s="96">
        <f t="shared" si="8"/>
        <v>887</v>
      </c>
      <c r="B888" s="97" t="s">
        <v>3649</v>
      </c>
      <c r="C888" s="97" t="s">
        <v>3650</v>
      </c>
      <c r="D888" s="97" t="s">
        <v>3636</v>
      </c>
      <c r="E888" s="97" t="s">
        <v>2451</v>
      </c>
      <c r="F888" s="97" t="s">
        <v>3651</v>
      </c>
      <c r="G888" s="98" t="s">
        <v>2453</v>
      </c>
      <c r="H888" s="98" t="s">
        <v>3636</v>
      </c>
      <c r="I888" s="99">
        <v>173700000</v>
      </c>
      <c r="J888" s="97" t="s">
        <v>2455</v>
      </c>
    </row>
    <row r="889" spans="1:10" x14ac:dyDescent="0.2">
      <c r="A889" s="96">
        <f t="shared" si="8"/>
        <v>888</v>
      </c>
      <c r="B889" s="97" t="s">
        <v>3652</v>
      </c>
      <c r="C889" s="97" t="s">
        <v>3652</v>
      </c>
      <c r="D889" s="97" t="s">
        <v>3636</v>
      </c>
      <c r="E889" s="97" t="s">
        <v>2451</v>
      </c>
      <c r="F889" s="97" t="s">
        <v>3653</v>
      </c>
      <c r="G889" s="98" t="s">
        <v>2453</v>
      </c>
      <c r="H889" s="98" t="s">
        <v>3636</v>
      </c>
      <c r="I889" s="99">
        <v>70990000</v>
      </c>
      <c r="J889" s="97" t="s">
        <v>2460</v>
      </c>
    </row>
    <row r="890" spans="1:10" x14ac:dyDescent="0.2">
      <c r="A890" s="96">
        <f t="shared" si="8"/>
        <v>889</v>
      </c>
      <c r="B890" s="97" t="s">
        <v>3654</v>
      </c>
      <c r="C890" s="97" t="s">
        <v>2806</v>
      </c>
      <c r="D890" s="97" t="s">
        <v>2484</v>
      </c>
      <c r="E890" s="97" t="s">
        <v>2451</v>
      </c>
      <c r="F890" s="97" t="s">
        <v>3655</v>
      </c>
      <c r="G890" s="98" t="s">
        <v>2453</v>
      </c>
      <c r="H890" s="98" t="s">
        <v>3636</v>
      </c>
      <c r="I890" s="99">
        <v>53339000</v>
      </c>
      <c r="J890" s="97" t="s">
        <v>2455</v>
      </c>
    </row>
    <row r="891" spans="1:10" x14ac:dyDescent="0.2">
      <c r="A891" s="96">
        <f t="shared" si="8"/>
        <v>890</v>
      </c>
      <c r="B891" s="97" t="s">
        <v>2806</v>
      </c>
      <c r="C891" s="97" t="s">
        <v>2806</v>
      </c>
      <c r="D891" s="97" t="s">
        <v>3636</v>
      </c>
      <c r="E891" s="97" t="s">
        <v>2451</v>
      </c>
      <c r="F891" s="97" t="s">
        <v>3656</v>
      </c>
      <c r="G891" s="98" t="s">
        <v>2453</v>
      </c>
      <c r="H891" s="98" t="s">
        <v>3636</v>
      </c>
      <c r="I891" s="99">
        <v>80000000</v>
      </c>
      <c r="J891" s="97" t="s">
        <v>2460</v>
      </c>
    </row>
    <row r="892" spans="1:10" x14ac:dyDescent="0.2">
      <c r="A892" s="96">
        <f t="shared" si="8"/>
        <v>891</v>
      </c>
      <c r="B892" s="97" t="s">
        <v>3650</v>
      </c>
      <c r="C892" s="97" t="s">
        <v>3650</v>
      </c>
      <c r="D892" s="97" t="s">
        <v>3636</v>
      </c>
      <c r="E892" s="97" t="s">
        <v>2451</v>
      </c>
      <c r="F892" s="97" t="s">
        <v>3657</v>
      </c>
      <c r="G892" s="98" t="s">
        <v>2453</v>
      </c>
      <c r="H892" s="98" t="s">
        <v>3636</v>
      </c>
      <c r="I892" s="99">
        <v>75071000</v>
      </c>
      <c r="J892" s="97" t="s">
        <v>2460</v>
      </c>
    </row>
    <row r="893" spans="1:10" x14ac:dyDescent="0.2">
      <c r="A893" s="96">
        <f t="shared" si="8"/>
        <v>892</v>
      </c>
      <c r="B893" s="97" t="s">
        <v>3658</v>
      </c>
      <c r="C893" s="97" t="s">
        <v>3634</v>
      </c>
      <c r="D893" s="97" t="s">
        <v>3636</v>
      </c>
      <c r="E893" s="97" t="s">
        <v>2451</v>
      </c>
      <c r="F893" s="97" t="s">
        <v>3659</v>
      </c>
      <c r="G893" s="98" t="s">
        <v>2453</v>
      </c>
      <c r="H893" s="98" t="s">
        <v>3636</v>
      </c>
      <c r="I893" s="99">
        <v>19123000</v>
      </c>
      <c r="J893" s="97" t="s">
        <v>2460</v>
      </c>
    </row>
    <row r="894" spans="1:10" x14ac:dyDescent="0.2">
      <c r="A894" s="96">
        <f t="shared" si="8"/>
        <v>893</v>
      </c>
      <c r="B894" s="97" t="s">
        <v>3636</v>
      </c>
      <c r="C894" s="97" t="s">
        <v>3634</v>
      </c>
      <c r="D894" s="97" t="s">
        <v>3636</v>
      </c>
      <c r="E894" s="97" t="s">
        <v>2451</v>
      </c>
      <c r="F894" s="97" t="s">
        <v>3660</v>
      </c>
      <c r="G894" s="98" t="s">
        <v>2453</v>
      </c>
      <c r="H894" s="98" t="s">
        <v>3636</v>
      </c>
      <c r="I894" s="99">
        <v>364768000</v>
      </c>
      <c r="J894" s="97" t="s">
        <v>2455</v>
      </c>
    </row>
    <row r="895" spans="1:10" x14ac:dyDescent="0.2">
      <c r="A895" s="96">
        <f t="shared" si="8"/>
        <v>894</v>
      </c>
      <c r="B895" s="97" t="s">
        <v>3661</v>
      </c>
      <c r="C895" s="97" t="s">
        <v>3634</v>
      </c>
      <c r="D895" s="97" t="s">
        <v>3633</v>
      </c>
      <c r="E895" s="97" t="s">
        <v>2451</v>
      </c>
      <c r="F895" s="97" t="s">
        <v>3662</v>
      </c>
      <c r="G895" s="98" t="s">
        <v>2453</v>
      </c>
      <c r="H895" s="98" t="s">
        <v>3636</v>
      </c>
      <c r="I895" s="99">
        <v>508784000</v>
      </c>
      <c r="J895" s="97" t="s">
        <v>2455</v>
      </c>
    </row>
    <row r="896" spans="1:10" ht="24" x14ac:dyDescent="0.2">
      <c r="A896" s="96">
        <f t="shared" si="8"/>
        <v>895</v>
      </c>
      <c r="B896" s="106" t="s">
        <v>3663</v>
      </c>
      <c r="C896" s="97" t="s">
        <v>3634</v>
      </c>
      <c r="D896" s="97" t="s">
        <v>3633</v>
      </c>
      <c r="E896" s="97" t="s">
        <v>2451</v>
      </c>
      <c r="F896" s="97" t="s">
        <v>3664</v>
      </c>
      <c r="G896" s="98" t="s">
        <v>2453</v>
      </c>
      <c r="H896" s="98" t="s">
        <v>3636</v>
      </c>
      <c r="I896" s="99">
        <v>32285000</v>
      </c>
      <c r="J896" s="97" t="s">
        <v>2460</v>
      </c>
    </row>
    <row r="897" spans="1:10" x14ac:dyDescent="0.2">
      <c r="A897" s="96">
        <f t="shared" si="8"/>
        <v>896</v>
      </c>
      <c r="B897" s="97" t="s">
        <v>3665</v>
      </c>
      <c r="C897" s="97" t="s">
        <v>3634</v>
      </c>
      <c r="D897" s="97" t="s">
        <v>3633</v>
      </c>
      <c r="E897" s="97" t="s">
        <v>2451</v>
      </c>
      <c r="F897" s="97" t="s">
        <v>3666</v>
      </c>
      <c r="G897" s="98" t="s">
        <v>2453</v>
      </c>
      <c r="H897" s="98" t="s">
        <v>3636</v>
      </c>
      <c r="I897" s="99">
        <v>11149000</v>
      </c>
      <c r="J897" s="97" t="s">
        <v>2460</v>
      </c>
    </row>
    <row r="898" spans="1:10" x14ac:dyDescent="0.2">
      <c r="A898" s="96">
        <f t="shared" si="8"/>
        <v>897</v>
      </c>
      <c r="B898" s="97" t="s">
        <v>3636</v>
      </c>
      <c r="C898" s="97" t="s">
        <v>3634</v>
      </c>
      <c r="D898" s="97" t="s">
        <v>3636</v>
      </c>
      <c r="E898" s="97" t="s">
        <v>2451</v>
      </c>
      <c r="F898" s="97" t="s">
        <v>3667</v>
      </c>
      <c r="G898" s="98" t="s">
        <v>2453</v>
      </c>
      <c r="H898" s="98" t="s">
        <v>3636</v>
      </c>
      <c r="I898" s="99">
        <v>521940000</v>
      </c>
      <c r="J898" s="97" t="s">
        <v>2455</v>
      </c>
    </row>
    <row r="899" spans="1:10" x14ac:dyDescent="0.2">
      <c r="A899" s="96">
        <f t="shared" si="8"/>
        <v>898</v>
      </c>
      <c r="B899" s="97" t="s">
        <v>2865</v>
      </c>
      <c r="C899" s="97" t="s">
        <v>2600</v>
      </c>
      <c r="D899" s="97" t="s">
        <v>2484</v>
      </c>
      <c r="E899" s="97" t="s">
        <v>2451</v>
      </c>
      <c r="F899" s="97" t="s">
        <v>3668</v>
      </c>
      <c r="G899" s="98" t="s">
        <v>2453</v>
      </c>
      <c r="H899" s="98" t="s">
        <v>3636</v>
      </c>
      <c r="I899" s="99">
        <v>7600000</v>
      </c>
      <c r="J899" s="97" t="s">
        <v>2460</v>
      </c>
    </row>
    <row r="900" spans="1:10" x14ac:dyDescent="0.2">
      <c r="A900" s="96">
        <f t="shared" si="8"/>
        <v>899</v>
      </c>
      <c r="B900" s="97" t="s">
        <v>3669</v>
      </c>
      <c r="C900" s="97" t="s">
        <v>2806</v>
      </c>
      <c r="D900" s="97" t="s">
        <v>2450</v>
      </c>
      <c r="E900" s="97" t="s">
        <v>2451</v>
      </c>
      <c r="F900" s="97" t="s">
        <v>3670</v>
      </c>
      <c r="G900" s="98" t="s">
        <v>2453</v>
      </c>
      <c r="H900" s="98" t="s">
        <v>3636</v>
      </c>
      <c r="I900" s="99">
        <v>23750000</v>
      </c>
      <c r="J900" s="97" t="s">
        <v>2460</v>
      </c>
    </row>
    <row r="901" spans="1:10" x14ac:dyDescent="0.2">
      <c r="A901" s="96">
        <f t="shared" si="8"/>
        <v>900</v>
      </c>
      <c r="B901" s="97" t="s">
        <v>3671</v>
      </c>
      <c r="C901" s="97" t="s">
        <v>2806</v>
      </c>
      <c r="D901" s="97" t="s">
        <v>3672</v>
      </c>
      <c r="E901" s="97" t="s">
        <v>2451</v>
      </c>
      <c r="F901" s="97" t="s">
        <v>3673</v>
      </c>
      <c r="G901" s="98" t="s">
        <v>2453</v>
      </c>
      <c r="H901" s="98" t="s">
        <v>3636</v>
      </c>
      <c r="I901" s="99">
        <v>70000000</v>
      </c>
      <c r="J901" s="97" t="s">
        <v>2455</v>
      </c>
    </row>
    <row r="902" spans="1:10" ht="24" x14ac:dyDescent="0.2">
      <c r="A902" s="96">
        <f t="shared" si="8"/>
        <v>901</v>
      </c>
      <c r="B902" s="106" t="s">
        <v>3674</v>
      </c>
      <c r="C902" s="97" t="s">
        <v>2806</v>
      </c>
      <c r="D902" s="97" t="s">
        <v>3633</v>
      </c>
      <c r="E902" s="97" t="s">
        <v>2451</v>
      </c>
      <c r="F902" s="97" t="s">
        <v>3675</v>
      </c>
      <c r="G902" s="98" t="s">
        <v>2453</v>
      </c>
      <c r="H902" s="98" t="s">
        <v>3636</v>
      </c>
      <c r="I902" s="99">
        <v>11847000</v>
      </c>
      <c r="J902" s="97" t="s">
        <v>2460</v>
      </c>
    </row>
    <row r="903" spans="1:10" x14ac:dyDescent="0.2">
      <c r="A903" s="96">
        <f t="shared" si="8"/>
        <v>902</v>
      </c>
      <c r="B903" s="97" t="s">
        <v>3676</v>
      </c>
      <c r="C903" s="97" t="s">
        <v>3641</v>
      </c>
      <c r="D903" s="97" t="s">
        <v>3633</v>
      </c>
      <c r="E903" s="97" t="s">
        <v>2451</v>
      </c>
      <c r="F903" s="97" t="s">
        <v>3677</v>
      </c>
      <c r="G903" s="98" t="s">
        <v>2453</v>
      </c>
      <c r="H903" s="98" t="s">
        <v>3636</v>
      </c>
      <c r="I903" s="99">
        <v>14564000</v>
      </c>
      <c r="J903" s="97" t="s">
        <v>2460</v>
      </c>
    </row>
    <row r="904" spans="1:10" x14ac:dyDescent="0.3">
      <c r="A904" s="96">
        <f t="shared" si="8"/>
        <v>903</v>
      </c>
      <c r="B904" s="97" t="s">
        <v>3669</v>
      </c>
      <c r="C904" s="97" t="s">
        <v>2806</v>
      </c>
      <c r="D904" s="97" t="s">
        <v>2450</v>
      </c>
      <c r="E904" s="97" t="s">
        <v>2451</v>
      </c>
      <c r="F904" s="97" t="s">
        <v>3678</v>
      </c>
      <c r="G904" s="98" t="s">
        <v>2453</v>
      </c>
      <c r="H904" s="98" t="s">
        <v>3636</v>
      </c>
      <c r="I904" s="97" t="s">
        <v>2670</v>
      </c>
      <c r="J904" s="97" t="s">
        <v>2670</v>
      </c>
    </row>
    <row r="905" spans="1:10" x14ac:dyDescent="0.3">
      <c r="A905" s="96">
        <f t="shared" si="8"/>
        <v>904</v>
      </c>
      <c r="B905" s="97" t="s">
        <v>3679</v>
      </c>
      <c r="C905" s="97" t="s">
        <v>2806</v>
      </c>
      <c r="D905" s="97" t="s">
        <v>2484</v>
      </c>
      <c r="E905" s="97" t="s">
        <v>2451</v>
      </c>
      <c r="F905" s="97" t="s">
        <v>3680</v>
      </c>
      <c r="G905" s="98" t="s">
        <v>2453</v>
      </c>
      <c r="H905" s="98" t="s">
        <v>3636</v>
      </c>
      <c r="I905" s="97" t="s">
        <v>2670</v>
      </c>
      <c r="J905" s="97" t="s">
        <v>2670</v>
      </c>
    </row>
    <row r="906" spans="1:10" x14ac:dyDescent="0.2">
      <c r="A906" s="96">
        <f t="shared" si="8"/>
        <v>905</v>
      </c>
      <c r="B906" s="97" t="s">
        <v>3650</v>
      </c>
      <c r="C906" s="97" t="s">
        <v>3650</v>
      </c>
      <c r="D906" s="97" t="s">
        <v>3636</v>
      </c>
      <c r="E906" s="97" t="s">
        <v>2678</v>
      </c>
      <c r="F906" s="97" t="s">
        <v>3681</v>
      </c>
      <c r="G906" s="98" t="s">
        <v>2453</v>
      </c>
      <c r="H906" s="98" t="s">
        <v>3636</v>
      </c>
      <c r="I906" s="99">
        <v>100000000</v>
      </c>
      <c r="J906" s="97" t="s">
        <v>2460</v>
      </c>
    </row>
    <row r="907" spans="1:10" x14ac:dyDescent="0.2">
      <c r="A907" s="96">
        <f t="shared" si="8"/>
        <v>906</v>
      </c>
      <c r="B907" s="97" t="s">
        <v>3650</v>
      </c>
      <c r="C907" s="97" t="s">
        <v>3650</v>
      </c>
      <c r="D907" s="97" t="s">
        <v>3636</v>
      </c>
      <c r="E907" s="97" t="s">
        <v>2678</v>
      </c>
      <c r="F907" s="97" t="s">
        <v>3682</v>
      </c>
      <c r="G907" s="98" t="s">
        <v>2453</v>
      </c>
      <c r="H907" s="98" t="s">
        <v>3636</v>
      </c>
      <c r="I907" s="99">
        <v>98000000</v>
      </c>
      <c r="J907" s="97" t="s">
        <v>2460</v>
      </c>
    </row>
    <row r="908" spans="1:10" x14ac:dyDescent="0.2">
      <c r="A908" s="96">
        <f t="shared" si="8"/>
        <v>907</v>
      </c>
      <c r="B908" s="97" t="s">
        <v>3650</v>
      </c>
      <c r="C908" s="97" t="s">
        <v>3650</v>
      </c>
      <c r="D908" s="97" t="s">
        <v>3636</v>
      </c>
      <c r="E908" s="97" t="s">
        <v>2678</v>
      </c>
      <c r="F908" s="97" t="s">
        <v>3683</v>
      </c>
      <c r="G908" s="98" t="s">
        <v>2453</v>
      </c>
      <c r="H908" s="98" t="s">
        <v>3636</v>
      </c>
      <c r="I908" s="99">
        <v>58000000</v>
      </c>
      <c r="J908" s="97" t="s">
        <v>2460</v>
      </c>
    </row>
    <row r="909" spans="1:10" x14ac:dyDescent="0.2">
      <c r="A909" s="96">
        <f t="shared" si="8"/>
        <v>908</v>
      </c>
      <c r="B909" s="97" t="s">
        <v>3650</v>
      </c>
      <c r="C909" s="97" t="s">
        <v>3650</v>
      </c>
      <c r="D909" s="97" t="s">
        <v>3636</v>
      </c>
      <c r="E909" s="97" t="s">
        <v>2678</v>
      </c>
      <c r="F909" s="97" t="s">
        <v>3684</v>
      </c>
      <c r="G909" s="98" t="s">
        <v>2453</v>
      </c>
      <c r="H909" s="98" t="s">
        <v>3636</v>
      </c>
      <c r="I909" s="99">
        <v>58000000</v>
      </c>
      <c r="J909" s="97" t="s">
        <v>2460</v>
      </c>
    </row>
    <row r="910" spans="1:10" x14ac:dyDescent="0.2">
      <c r="A910" s="96">
        <f t="shared" si="8"/>
        <v>909</v>
      </c>
      <c r="B910" s="97" t="s">
        <v>3650</v>
      </c>
      <c r="C910" s="97" t="s">
        <v>3650</v>
      </c>
      <c r="D910" s="97" t="s">
        <v>3636</v>
      </c>
      <c r="E910" s="97" t="s">
        <v>2678</v>
      </c>
      <c r="F910" s="97" t="s">
        <v>3685</v>
      </c>
      <c r="G910" s="98" t="s">
        <v>2453</v>
      </c>
      <c r="H910" s="98" t="s">
        <v>3636</v>
      </c>
      <c r="I910" s="99">
        <v>148000000</v>
      </c>
      <c r="J910" s="97" t="s">
        <v>2460</v>
      </c>
    </row>
    <row r="911" spans="1:10" x14ac:dyDescent="0.2">
      <c r="A911" s="96">
        <f t="shared" si="8"/>
        <v>910</v>
      </c>
      <c r="B911" s="97" t="s">
        <v>3686</v>
      </c>
      <c r="C911" s="97" t="s">
        <v>2806</v>
      </c>
      <c r="D911" s="97" t="s">
        <v>2450</v>
      </c>
      <c r="E911" s="97" t="s">
        <v>2678</v>
      </c>
      <c r="F911" s="97" t="s">
        <v>3687</v>
      </c>
      <c r="G911" s="98" t="s">
        <v>2453</v>
      </c>
      <c r="H911" s="98" t="s">
        <v>3636</v>
      </c>
      <c r="I911" s="99">
        <v>111000000</v>
      </c>
      <c r="J911" s="97" t="s">
        <v>2455</v>
      </c>
    </row>
    <row r="912" spans="1:10" x14ac:dyDescent="0.2">
      <c r="A912" s="96">
        <f t="shared" si="8"/>
        <v>911</v>
      </c>
      <c r="B912" s="97" t="s">
        <v>3688</v>
      </c>
      <c r="C912" s="97" t="s">
        <v>2806</v>
      </c>
      <c r="D912" s="97" t="s">
        <v>3689</v>
      </c>
      <c r="E912" s="97" t="s">
        <v>2678</v>
      </c>
      <c r="F912" s="97" t="s">
        <v>3690</v>
      </c>
      <c r="G912" s="98" t="s">
        <v>2453</v>
      </c>
      <c r="H912" s="98" t="s">
        <v>3636</v>
      </c>
      <c r="I912" s="99">
        <v>11000000</v>
      </c>
      <c r="J912" s="97" t="s">
        <v>2460</v>
      </c>
    </row>
    <row r="913" spans="1:10" x14ac:dyDescent="0.2">
      <c r="A913" s="96">
        <f t="shared" si="8"/>
        <v>912</v>
      </c>
      <c r="B913" s="97" t="s">
        <v>3641</v>
      </c>
      <c r="C913" s="97" t="s">
        <v>3641</v>
      </c>
      <c r="D913" s="97" t="s">
        <v>3636</v>
      </c>
      <c r="E913" s="97" t="s">
        <v>2678</v>
      </c>
      <c r="F913" s="97" t="s">
        <v>3691</v>
      </c>
      <c r="G913" s="98" t="s">
        <v>2453</v>
      </c>
      <c r="H913" s="98" t="s">
        <v>3636</v>
      </c>
      <c r="I913" s="99">
        <v>95447900</v>
      </c>
      <c r="J913" s="97" t="s">
        <v>2460</v>
      </c>
    </row>
    <row r="914" spans="1:10" x14ac:dyDescent="0.3">
      <c r="A914" s="96">
        <f t="shared" si="8"/>
        <v>913</v>
      </c>
      <c r="B914" s="97" t="s">
        <v>3669</v>
      </c>
      <c r="C914" s="97" t="s">
        <v>2806</v>
      </c>
      <c r="D914" s="97" t="s">
        <v>2450</v>
      </c>
      <c r="E914" s="97" t="s">
        <v>2678</v>
      </c>
      <c r="F914" s="97" t="s">
        <v>3692</v>
      </c>
      <c r="G914" s="98" t="s">
        <v>2453</v>
      </c>
      <c r="H914" s="98" t="s">
        <v>3693</v>
      </c>
      <c r="I914" s="97" t="s">
        <v>2670</v>
      </c>
      <c r="J914" s="97" t="s">
        <v>2670</v>
      </c>
    </row>
    <row r="915" spans="1:10" x14ac:dyDescent="0.2">
      <c r="A915" s="96">
        <f t="shared" si="8"/>
        <v>914</v>
      </c>
      <c r="B915" s="97" t="s">
        <v>3636</v>
      </c>
      <c r="C915" s="97" t="s">
        <v>3634</v>
      </c>
      <c r="D915" s="97" t="s">
        <v>3636</v>
      </c>
      <c r="E915" s="97" t="s">
        <v>2678</v>
      </c>
      <c r="F915" s="97" t="s">
        <v>3694</v>
      </c>
      <c r="G915" s="98" t="s">
        <v>2453</v>
      </c>
      <c r="H915" s="98" t="s">
        <v>3636</v>
      </c>
      <c r="I915" s="99">
        <v>295000000</v>
      </c>
      <c r="J915" s="97" t="s">
        <v>2486</v>
      </c>
    </row>
    <row r="916" spans="1:10" x14ac:dyDescent="0.2">
      <c r="A916" s="96">
        <f t="shared" si="8"/>
        <v>915</v>
      </c>
      <c r="B916" s="97" t="s">
        <v>3636</v>
      </c>
      <c r="C916" s="97" t="s">
        <v>3634</v>
      </c>
      <c r="D916" s="97" t="s">
        <v>3636</v>
      </c>
      <c r="E916" s="97" t="s">
        <v>2678</v>
      </c>
      <c r="F916" s="97" t="s">
        <v>3695</v>
      </c>
      <c r="G916" s="98" t="s">
        <v>2453</v>
      </c>
      <c r="H916" s="98" t="s">
        <v>3636</v>
      </c>
      <c r="I916" s="99">
        <v>174000000</v>
      </c>
      <c r="J916" s="97" t="s">
        <v>2486</v>
      </c>
    </row>
    <row r="917" spans="1:10" x14ac:dyDescent="0.2">
      <c r="A917" s="96">
        <f t="shared" si="8"/>
        <v>916</v>
      </c>
      <c r="B917" s="97" t="s">
        <v>3650</v>
      </c>
      <c r="C917" s="97" t="s">
        <v>3650</v>
      </c>
      <c r="D917" s="97" t="s">
        <v>3636</v>
      </c>
      <c r="E917" s="97" t="s">
        <v>2678</v>
      </c>
      <c r="F917" s="97" t="s">
        <v>3696</v>
      </c>
      <c r="G917" s="98" t="s">
        <v>2453</v>
      </c>
      <c r="H917" s="98" t="s">
        <v>3636</v>
      </c>
      <c r="I917" s="99">
        <v>74450000</v>
      </c>
      <c r="J917" s="97" t="s">
        <v>2460</v>
      </c>
    </row>
    <row r="918" spans="1:10" x14ac:dyDescent="0.2">
      <c r="A918" s="96">
        <f t="shared" si="8"/>
        <v>917</v>
      </c>
      <c r="B918" s="97" t="s">
        <v>3636</v>
      </c>
      <c r="C918" s="97" t="s">
        <v>3634</v>
      </c>
      <c r="D918" s="97" t="s">
        <v>3636</v>
      </c>
      <c r="E918" s="97" t="s">
        <v>2678</v>
      </c>
      <c r="F918" s="97" t="s">
        <v>3697</v>
      </c>
      <c r="G918" s="98" t="s">
        <v>2453</v>
      </c>
      <c r="H918" s="98" t="s">
        <v>3636</v>
      </c>
      <c r="I918" s="99">
        <v>157985000</v>
      </c>
      <c r="J918" s="97" t="s">
        <v>2486</v>
      </c>
    </row>
    <row r="919" spans="1:10" x14ac:dyDescent="0.2">
      <c r="A919" s="96">
        <f t="shared" si="8"/>
        <v>918</v>
      </c>
      <c r="B919" s="97" t="s">
        <v>3636</v>
      </c>
      <c r="C919" s="97" t="s">
        <v>3634</v>
      </c>
      <c r="D919" s="97" t="s">
        <v>3636</v>
      </c>
      <c r="E919" s="97" t="s">
        <v>2678</v>
      </c>
      <c r="F919" s="97" t="s">
        <v>3660</v>
      </c>
      <c r="G919" s="98" t="s">
        <v>2453</v>
      </c>
      <c r="H919" s="98" t="s">
        <v>3636</v>
      </c>
      <c r="I919" s="99">
        <v>367000000</v>
      </c>
      <c r="J919" s="97" t="s">
        <v>2486</v>
      </c>
    </row>
    <row r="920" spans="1:10" x14ac:dyDescent="0.2">
      <c r="A920" s="96">
        <f t="shared" si="8"/>
        <v>919</v>
      </c>
      <c r="B920" s="97" t="s">
        <v>3636</v>
      </c>
      <c r="C920" s="97" t="s">
        <v>3634</v>
      </c>
      <c r="D920" s="97" t="s">
        <v>3636</v>
      </c>
      <c r="E920" s="97" t="s">
        <v>2678</v>
      </c>
      <c r="F920" s="97" t="s">
        <v>3698</v>
      </c>
      <c r="G920" s="98" t="s">
        <v>2453</v>
      </c>
      <c r="H920" s="98" t="s">
        <v>3636</v>
      </c>
      <c r="I920" s="99">
        <v>189000000</v>
      </c>
      <c r="J920" s="97" t="s">
        <v>2486</v>
      </c>
    </row>
    <row r="921" spans="1:10" x14ac:dyDescent="0.2">
      <c r="A921" s="96">
        <f t="shared" si="8"/>
        <v>920</v>
      </c>
      <c r="B921" s="97" t="s">
        <v>3636</v>
      </c>
      <c r="C921" s="97" t="s">
        <v>3634</v>
      </c>
      <c r="D921" s="97" t="s">
        <v>3636</v>
      </c>
      <c r="E921" s="97" t="s">
        <v>2678</v>
      </c>
      <c r="F921" s="97" t="s">
        <v>3699</v>
      </c>
      <c r="G921" s="98" t="s">
        <v>2453</v>
      </c>
      <c r="H921" s="98" t="s">
        <v>3636</v>
      </c>
      <c r="I921" s="99">
        <v>1132067000</v>
      </c>
      <c r="J921" s="97" t="s">
        <v>2455</v>
      </c>
    </row>
    <row r="922" spans="1:10" x14ac:dyDescent="0.2">
      <c r="A922" s="96">
        <f t="shared" si="8"/>
        <v>921</v>
      </c>
      <c r="B922" s="97" t="s">
        <v>3636</v>
      </c>
      <c r="C922" s="97" t="s">
        <v>3634</v>
      </c>
      <c r="D922" s="97" t="s">
        <v>3636</v>
      </c>
      <c r="E922" s="97" t="s">
        <v>2678</v>
      </c>
      <c r="F922" s="97" t="s">
        <v>3700</v>
      </c>
      <c r="G922" s="98" t="s">
        <v>2453</v>
      </c>
      <c r="H922" s="98" t="s">
        <v>3636</v>
      </c>
      <c r="I922" s="99">
        <v>399817000</v>
      </c>
      <c r="J922" s="97" t="s">
        <v>2460</v>
      </c>
    </row>
    <row r="923" spans="1:10" x14ac:dyDescent="0.2">
      <c r="A923" s="96">
        <f t="shared" si="8"/>
        <v>922</v>
      </c>
      <c r="B923" s="97" t="s">
        <v>3701</v>
      </c>
      <c r="C923" s="97" t="s">
        <v>3634</v>
      </c>
      <c r="D923" s="97" t="s">
        <v>2550</v>
      </c>
      <c r="E923" s="97" t="s">
        <v>2678</v>
      </c>
      <c r="F923" s="97" t="s">
        <v>3702</v>
      </c>
      <c r="G923" s="98" t="s">
        <v>2453</v>
      </c>
      <c r="H923" s="98" t="s">
        <v>3636</v>
      </c>
      <c r="I923" s="99">
        <v>77788000</v>
      </c>
      <c r="J923" s="97" t="s">
        <v>2486</v>
      </c>
    </row>
    <row r="924" spans="1:10" x14ac:dyDescent="0.2">
      <c r="A924" s="96">
        <f t="shared" si="8"/>
        <v>923</v>
      </c>
      <c r="B924" s="97" t="s">
        <v>3652</v>
      </c>
      <c r="C924" s="97" t="s">
        <v>3652</v>
      </c>
      <c r="D924" s="97" t="s">
        <v>3636</v>
      </c>
      <c r="E924" s="97" t="s">
        <v>2678</v>
      </c>
      <c r="F924" s="97" t="s">
        <v>3703</v>
      </c>
      <c r="G924" s="98" t="s">
        <v>2453</v>
      </c>
      <c r="H924" s="98" t="s">
        <v>3636</v>
      </c>
      <c r="I924" s="99">
        <v>26554000</v>
      </c>
      <c r="J924" s="97" t="s">
        <v>2460</v>
      </c>
    </row>
    <row r="925" spans="1:10" x14ac:dyDescent="0.2">
      <c r="A925" s="96">
        <f t="shared" si="8"/>
        <v>924</v>
      </c>
      <c r="B925" s="97" t="s">
        <v>3652</v>
      </c>
      <c r="C925" s="97" t="s">
        <v>3652</v>
      </c>
      <c r="D925" s="97" t="s">
        <v>3636</v>
      </c>
      <c r="E925" s="97" t="s">
        <v>2678</v>
      </c>
      <c r="F925" s="97" t="s">
        <v>3704</v>
      </c>
      <c r="G925" s="98" t="s">
        <v>2453</v>
      </c>
      <c r="H925" s="98" t="s">
        <v>3636</v>
      </c>
      <c r="I925" s="99">
        <v>80000000</v>
      </c>
      <c r="J925" s="97" t="s">
        <v>2460</v>
      </c>
    </row>
    <row r="926" spans="1:10" x14ac:dyDescent="0.2">
      <c r="A926" s="96">
        <f t="shared" si="8"/>
        <v>925</v>
      </c>
      <c r="B926" s="97" t="s">
        <v>3652</v>
      </c>
      <c r="C926" s="97" t="s">
        <v>3652</v>
      </c>
      <c r="D926" s="97" t="s">
        <v>3636</v>
      </c>
      <c r="E926" s="97" t="s">
        <v>2678</v>
      </c>
      <c r="F926" s="97" t="s">
        <v>3705</v>
      </c>
      <c r="G926" s="98" t="s">
        <v>2453</v>
      </c>
      <c r="H926" s="98" t="s">
        <v>3636</v>
      </c>
      <c r="I926" s="99">
        <v>500000000</v>
      </c>
      <c r="J926" s="97" t="s">
        <v>2460</v>
      </c>
    </row>
    <row r="927" spans="1:10" x14ac:dyDescent="0.2">
      <c r="A927" s="96">
        <f t="shared" si="8"/>
        <v>926</v>
      </c>
      <c r="B927" s="97" t="s">
        <v>3652</v>
      </c>
      <c r="C927" s="97" t="s">
        <v>3652</v>
      </c>
      <c r="D927" s="97" t="s">
        <v>3636</v>
      </c>
      <c r="E927" s="97" t="s">
        <v>2678</v>
      </c>
      <c r="F927" s="97" t="s">
        <v>3706</v>
      </c>
      <c r="G927" s="98" t="s">
        <v>2453</v>
      </c>
      <c r="H927" s="98" t="s">
        <v>3636</v>
      </c>
      <c r="I927" s="99">
        <v>400000000</v>
      </c>
      <c r="J927" s="97" t="s">
        <v>2455</v>
      </c>
    </row>
    <row r="928" spans="1:10" x14ac:dyDescent="0.2">
      <c r="A928" s="96">
        <f t="shared" si="8"/>
        <v>927</v>
      </c>
      <c r="B928" s="97" t="s">
        <v>3641</v>
      </c>
      <c r="C928" s="97" t="s">
        <v>3641</v>
      </c>
      <c r="D928" s="97" t="s">
        <v>3636</v>
      </c>
      <c r="E928" s="97" t="s">
        <v>2678</v>
      </c>
      <c r="F928" s="97" t="s">
        <v>3707</v>
      </c>
      <c r="G928" s="98" t="s">
        <v>2453</v>
      </c>
      <c r="H928" s="98" t="s">
        <v>3636</v>
      </c>
      <c r="I928" s="99">
        <v>79000000</v>
      </c>
      <c r="J928" s="97" t="s">
        <v>2460</v>
      </c>
    </row>
    <row r="929" spans="1:10" x14ac:dyDescent="0.2">
      <c r="A929" s="96">
        <f t="shared" si="8"/>
        <v>928</v>
      </c>
      <c r="B929" s="97" t="s">
        <v>3652</v>
      </c>
      <c r="C929" s="97" t="s">
        <v>3652</v>
      </c>
      <c r="D929" s="97" t="s">
        <v>3636</v>
      </c>
      <c r="E929" s="97" t="s">
        <v>2678</v>
      </c>
      <c r="F929" s="97" t="s">
        <v>3705</v>
      </c>
      <c r="G929" s="98" t="s">
        <v>2453</v>
      </c>
      <c r="H929" s="98" t="s">
        <v>3636</v>
      </c>
      <c r="I929" s="99">
        <v>500000000</v>
      </c>
      <c r="J929" s="97" t="s">
        <v>2460</v>
      </c>
    </row>
    <row r="930" spans="1:10" x14ac:dyDescent="0.2">
      <c r="A930" s="96">
        <f t="shared" si="8"/>
        <v>929</v>
      </c>
      <c r="B930" s="97" t="s">
        <v>3652</v>
      </c>
      <c r="C930" s="97" t="s">
        <v>3652</v>
      </c>
      <c r="D930" s="97" t="s">
        <v>3636</v>
      </c>
      <c r="E930" s="97" t="s">
        <v>2678</v>
      </c>
      <c r="F930" s="97" t="s">
        <v>3706</v>
      </c>
      <c r="G930" s="98" t="s">
        <v>2453</v>
      </c>
      <c r="H930" s="98" t="s">
        <v>3636</v>
      </c>
      <c r="I930" s="99">
        <v>400000000</v>
      </c>
      <c r="J930" s="97" t="s">
        <v>2455</v>
      </c>
    </row>
    <row r="931" spans="1:10" x14ac:dyDescent="0.2">
      <c r="A931" s="96">
        <f t="shared" si="8"/>
        <v>930</v>
      </c>
      <c r="B931" s="97" t="s">
        <v>3652</v>
      </c>
      <c r="C931" s="97" t="s">
        <v>3652</v>
      </c>
      <c r="D931" s="97" t="s">
        <v>3636</v>
      </c>
      <c r="E931" s="97" t="s">
        <v>2678</v>
      </c>
      <c r="F931" s="97" t="s">
        <v>3704</v>
      </c>
      <c r="G931" s="98" t="s">
        <v>2453</v>
      </c>
      <c r="H931" s="98" t="s">
        <v>3636</v>
      </c>
      <c r="I931" s="99">
        <v>80000000</v>
      </c>
      <c r="J931" s="97" t="s">
        <v>2460</v>
      </c>
    </row>
    <row r="932" spans="1:10" x14ac:dyDescent="0.3">
      <c r="A932" s="96">
        <f t="shared" si="8"/>
        <v>931</v>
      </c>
      <c r="B932" s="97" t="s">
        <v>3686</v>
      </c>
      <c r="C932" s="97" t="s">
        <v>2806</v>
      </c>
      <c r="D932" s="97" t="s">
        <v>2450</v>
      </c>
      <c r="E932" s="97" t="s">
        <v>2678</v>
      </c>
      <c r="F932" s="97" t="s">
        <v>3708</v>
      </c>
      <c r="G932" s="98" t="s">
        <v>2453</v>
      </c>
      <c r="H932" s="98" t="s">
        <v>3693</v>
      </c>
      <c r="I932" s="97" t="s">
        <v>2670</v>
      </c>
      <c r="J932" s="97" t="s">
        <v>2670</v>
      </c>
    </row>
    <row r="933" spans="1:10" x14ac:dyDescent="0.3">
      <c r="A933" s="96">
        <f t="shared" si="8"/>
        <v>932</v>
      </c>
      <c r="B933" s="97" t="s">
        <v>3669</v>
      </c>
      <c r="C933" s="97" t="s">
        <v>2806</v>
      </c>
      <c r="D933" s="97" t="s">
        <v>2450</v>
      </c>
      <c r="E933" s="97" t="s">
        <v>2678</v>
      </c>
      <c r="F933" s="97" t="s">
        <v>3709</v>
      </c>
      <c r="G933" s="98" t="s">
        <v>2453</v>
      </c>
      <c r="H933" s="98" t="s">
        <v>3693</v>
      </c>
      <c r="I933" s="97" t="s">
        <v>2670</v>
      </c>
      <c r="J933" s="100" t="s">
        <v>2670</v>
      </c>
    </row>
    <row r="934" spans="1:10" x14ac:dyDescent="0.2">
      <c r="A934" s="96">
        <f t="shared" si="8"/>
        <v>933</v>
      </c>
      <c r="B934" s="97" t="s">
        <v>3686</v>
      </c>
      <c r="C934" s="97" t="s">
        <v>2806</v>
      </c>
      <c r="D934" s="97" t="s">
        <v>2450</v>
      </c>
      <c r="E934" s="97" t="s">
        <v>2678</v>
      </c>
      <c r="F934" s="97" t="s">
        <v>3710</v>
      </c>
      <c r="G934" s="98" t="s">
        <v>2453</v>
      </c>
      <c r="H934" s="98" t="s">
        <v>3636</v>
      </c>
      <c r="I934" s="99">
        <v>111000000</v>
      </c>
      <c r="J934" s="100" t="s">
        <v>2486</v>
      </c>
    </row>
    <row r="935" spans="1:10" x14ac:dyDescent="0.3">
      <c r="A935" s="96">
        <f t="shared" si="8"/>
        <v>934</v>
      </c>
      <c r="B935" s="97" t="s">
        <v>2810</v>
      </c>
      <c r="C935" s="103" t="s">
        <v>3711</v>
      </c>
      <c r="D935" s="97" t="s">
        <v>2810</v>
      </c>
      <c r="E935" s="97" t="s">
        <v>2678</v>
      </c>
      <c r="F935" s="103" t="s">
        <v>3712</v>
      </c>
      <c r="G935" s="104" t="s">
        <v>2453</v>
      </c>
      <c r="H935" s="98" t="s">
        <v>3693</v>
      </c>
      <c r="I935" s="105">
        <v>208000000</v>
      </c>
      <c r="J935" s="103" t="s">
        <v>2455</v>
      </c>
    </row>
    <row r="936" spans="1:10" x14ac:dyDescent="0.3">
      <c r="A936" s="96">
        <f t="shared" si="8"/>
        <v>935</v>
      </c>
      <c r="B936" s="97" t="s">
        <v>2810</v>
      </c>
      <c r="C936" s="103" t="s">
        <v>3713</v>
      </c>
      <c r="D936" s="97" t="s">
        <v>2810</v>
      </c>
      <c r="E936" s="97" t="s">
        <v>2678</v>
      </c>
      <c r="F936" s="103" t="s">
        <v>3714</v>
      </c>
      <c r="G936" s="104" t="s">
        <v>2453</v>
      </c>
      <c r="H936" s="98" t="s">
        <v>3693</v>
      </c>
      <c r="I936" s="105">
        <v>600000000</v>
      </c>
      <c r="J936" s="103" t="s">
        <v>2455</v>
      </c>
    </row>
    <row r="937" spans="1:10" x14ac:dyDescent="0.3">
      <c r="A937" s="96">
        <f t="shared" si="8"/>
        <v>936</v>
      </c>
      <c r="B937" s="97" t="s">
        <v>2810</v>
      </c>
      <c r="C937" s="103" t="s">
        <v>3713</v>
      </c>
      <c r="D937" s="97" t="s">
        <v>2810</v>
      </c>
      <c r="E937" s="97" t="s">
        <v>2678</v>
      </c>
      <c r="F937" s="103" t="s">
        <v>3715</v>
      </c>
      <c r="G937" s="104" t="s">
        <v>2453</v>
      </c>
      <c r="H937" s="98" t="s">
        <v>3693</v>
      </c>
      <c r="I937" s="105">
        <v>150000000</v>
      </c>
      <c r="J937" s="103" t="s">
        <v>2455</v>
      </c>
    </row>
    <row r="938" spans="1:10" x14ac:dyDescent="0.2">
      <c r="A938" s="96">
        <f t="shared" si="8"/>
        <v>937</v>
      </c>
      <c r="B938" s="97" t="s">
        <v>3669</v>
      </c>
      <c r="C938" s="97" t="s">
        <v>2806</v>
      </c>
      <c r="D938" s="97" t="s">
        <v>2450</v>
      </c>
      <c r="E938" s="97" t="s">
        <v>2786</v>
      </c>
      <c r="F938" s="97" t="s">
        <v>3716</v>
      </c>
      <c r="G938" s="98" t="s">
        <v>2453</v>
      </c>
      <c r="H938" s="98" t="s">
        <v>3636</v>
      </c>
      <c r="I938" s="99">
        <v>200000000</v>
      </c>
      <c r="J938" s="97" t="s">
        <v>2486</v>
      </c>
    </row>
    <row r="939" spans="1:10" x14ac:dyDescent="0.2">
      <c r="A939" s="96">
        <f t="shared" si="8"/>
        <v>938</v>
      </c>
      <c r="B939" s="97" t="s">
        <v>3647</v>
      </c>
      <c r="C939" s="97" t="s">
        <v>2806</v>
      </c>
      <c r="D939" s="97" t="s">
        <v>2484</v>
      </c>
      <c r="E939" s="97" t="s">
        <v>2786</v>
      </c>
      <c r="F939" s="97" t="s">
        <v>3717</v>
      </c>
      <c r="G939" s="98" t="s">
        <v>2453</v>
      </c>
      <c r="H939" s="98" t="s">
        <v>3636</v>
      </c>
      <c r="I939" s="99">
        <v>3000000000</v>
      </c>
      <c r="J939" s="97" t="s">
        <v>2455</v>
      </c>
    </row>
    <row r="940" spans="1:10" x14ac:dyDescent="0.2">
      <c r="A940" s="96">
        <f t="shared" si="8"/>
        <v>939</v>
      </c>
      <c r="B940" s="97" t="s">
        <v>3633</v>
      </c>
      <c r="C940" s="97" t="s">
        <v>3634</v>
      </c>
      <c r="D940" s="97" t="s">
        <v>3633</v>
      </c>
      <c r="E940" s="97" t="s">
        <v>2786</v>
      </c>
      <c r="F940" s="97" t="s">
        <v>3718</v>
      </c>
      <c r="G940" s="98" t="s">
        <v>2453</v>
      </c>
      <c r="H940" s="98" t="s">
        <v>3636</v>
      </c>
      <c r="I940" s="99">
        <v>260760000</v>
      </c>
      <c r="J940" s="97" t="s">
        <v>2455</v>
      </c>
    </row>
    <row r="941" spans="1:10" x14ac:dyDescent="0.2">
      <c r="A941" s="96">
        <f t="shared" si="8"/>
        <v>940</v>
      </c>
      <c r="B941" s="97" t="s">
        <v>3658</v>
      </c>
      <c r="C941" s="97" t="s">
        <v>3634</v>
      </c>
      <c r="D941" s="97" t="s">
        <v>3636</v>
      </c>
      <c r="E941" s="97" t="s">
        <v>2786</v>
      </c>
      <c r="F941" s="97" t="s">
        <v>3719</v>
      </c>
      <c r="G941" s="98" t="s">
        <v>2453</v>
      </c>
      <c r="H941" s="98" t="s">
        <v>3636</v>
      </c>
      <c r="I941" s="99">
        <v>200000000</v>
      </c>
      <c r="J941" s="97" t="s">
        <v>2455</v>
      </c>
    </row>
    <row r="942" spans="1:10" x14ac:dyDescent="0.2">
      <c r="A942" s="96">
        <f t="shared" si="8"/>
        <v>941</v>
      </c>
      <c r="B942" s="97" t="s">
        <v>3658</v>
      </c>
      <c r="C942" s="97" t="s">
        <v>3634</v>
      </c>
      <c r="D942" s="97" t="s">
        <v>3636</v>
      </c>
      <c r="E942" s="97" t="s">
        <v>2786</v>
      </c>
      <c r="F942" s="97" t="s">
        <v>3720</v>
      </c>
      <c r="G942" s="98" t="s">
        <v>2453</v>
      </c>
      <c r="H942" s="98" t="s">
        <v>3636</v>
      </c>
      <c r="I942" s="99">
        <v>75000000</v>
      </c>
      <c r="J942" s="97" t="s">
        <v>2455</v>
      </c>
    </row>
    <row r="943" spans="1:10" x14ac:dyDescent="0.2">
      <c r="A943" s="96">
        <f t="shared" si="8"/>
        <v>942</v>
      </c>
      <c r="B943" s="97" t="s">
        <v>3636</v>
      </c>
      <c r="C943" s="97" t="s">
        <v>3634</v>
      </c>
      <c r="D943" s="97" t="s">
        <v>3636</v>
      </c>
      <c r="E943" s="97" t="s">
        <v>2786</v>
      </c>
      <c r="F943" s="97" t="s">
        <v>3721</v>
      </c>
      <c r="G943" s="98" t="s">
        <v>2453</v>
      </c>
      <c r="H943" s="98" t="s">
        <v>3636</v>
      </c>
      <c r="I943" s="99">
        <v>191083000</v>
      </c>
      <c r="J943" s="97" t="s">
        <v>2486</v>
      </c>
    </row>
    <row r="944" spans="1:10" x14ac:dyDescent="0.2">
      <c r="A944" s="96">
        <f t="shared" si="8"/>
        <v>943</v>
      </c>
      <c r="B944" s="97" t="s">
        <v>3636</v>
      </c>
      <c r="C944" s="97" t="s">
        <v>3634</v>
      </c>
      <c r="D944" s="97" t="s">
        <v>3636</v>
      </c>
      <c r="E944" s="97" t="s">
        <v>2786</v>
      </c>
      <c r="F944" s="97" t="s">
        <v>3722</v>
      </c>
      <c r="G944" s="98" t="s">
        <v>2453</v>
      </c>
      <c r="H944" s="98" t="s">
        <v>3636</v>
      </c>
      <c r="I944" s="99">
        <v>20000000</v>
      </c>
      <c r="J944" s="97" t="s">
        <v>2460</v>
      </c>
    </row>
    <row r="945" spans="1:10" x14ac:dyDescent="0.2">
      <c r="A945" s="96">
        <f t="shared" ref="A945:A1008" si="9">ROW()-1</f>
        <v>944</v>
      </c>
      <c r="B945" s="97" t="s">
        <v>3636</v>
      </c>
      <c r="C945" s="97" t="s">
        <v>3634</v>
      </c>
      <c r="D945" s="97" t="s">
        <v>3636</v>
      </c>
      <c r="E945" s="97" t="s">
        <v>2786</v>
      </c>
      <c r="F945" s="97" t="s">
        <v>3723</v>
      </c>
      <c r="G945" s="98" t="s">
        <v>2453</v>
      </c>
      <c r="H945" s="98" t="s">
        <v>3636</v>
      </c>
      <c r="I945" s="99">
        <v>512589000</v>
      </c>
      <c r="J945" s="97" t="s">
        <v>2486</v>
      </c>
    </row>
    <row r="946" spans="1:10" x14ac:dyDescent="0.2">
      <c r="A946" s="96">
        <f t="shared" si="9"/>
        <v>945</v>
      </c>
      <c r="B946" s="97" t="s">
        <v>3636</v>
      </c>
      <c r="C946" s="97" t="s">
        <v>3634</v>
      </c>
      <c r="D946" s="97" t="s">
        <v>3636</v>
      </c>
      <c r="E946" s="97" t="s">
        <v>2786</v>
      </c>
      <c r="F946" s="97" t="s">
        <v>3724</v>
      </c>
      <c r="G946" s="98" t="s">
        <v>2453</v>
      </c>
      <c r="H946" s="98" t="s">
        <v>3636</v>
      </c>
      <c r="I946" s="99">
        <v>292790000</v>
      </c>
      <c r="J946" s="97" t="s">
        <v>2486</v>
      </c>
    </row>
    <row r="947" spans="1:10" x14ac:dyDescent="0.2">
      <c r="A947" s="96">
        <f t="shared" si="9"/>
        <v>946</v>
      </c>
      <c r="B947" s="97" t="s">
        <v>3636</v>
      </c>
      <c r="C947" s="97" t="s">
        <v>3634</v>
      </c>
      <c r="D947" s="97" t="s">
        <v>3636</v>
      </c>
      <c r="E947" s="97" t="s">
        <v>2786</v>
      </c>
      <c r="F947" s="97" t="s">
        <v>3725</v>
      </c>
      <c r="G947" s="98" t="s">
        <v>2453</v>
      </c>
      <c r="H947" s="98" t="s">
        <v>3636</v>
      </c>
      <c r="I947" s="99">
        <v>450000000</v>
      </c>
      <c r="J947" s="97" t="s">
        <v>2486</v>
      </c>
    </row>
    <row r="948" spans="1:10" x14ac:dyDescent="0.2">
      <c r="A948" s="96">
        <f t="shared" si="9"/>
        <v>947</v>
      </c>
      <c r="B948" s="97" t="s">
        <v>3636</v>
      </c>
      <c r="C948" s="97" t="s">
        <v>3634</v>
      </c>
      <c r="D948" s="97" t="s">
        <v>3636</v>
      </c>
      <c r="E948" s="97" t="s">
        <v>2786</v>
      </c>
      <c r="F948" s="97" t="s">
        <v>3726</v>
      </c>
      <c r="G948" s="98" t="s">
        <v>2453</v>
      </c>
      <c r="H948" s="98" t="s">
        <v>3636</v>
      </c>
      <c r="I948" s="99">
        <v>521781000</v>
      </c>
      <c r="J948" s="97" t="s">
        <v>2486</v>
      </c>
    </row>
    <row r="949" spans="1:10" x14ac:dyDescent="0.2">
      <c r="A949" s="96">
        <f t="shared" si="9"/>
        <v>948</v>
      </c>
      <c r="B949" s="97" t="s">
        <v>3636</v>
      </c>
      <c r="C949" s="97" t="s">
        <v>3634</v>
      </c>
      <c r="D949" s="97" t="s">
        <v>3636</v>
      </c>
      <c r="E949" s="97" t="s">
        <v>2786</v>
      </c>
      <c r="F949" s="97" t="s">
        <v>3727</v>
      </c>
      <c r="G949" s="98" t="s">
        <v>2453</v>
      </c>
      <c r="H949" s="98" t="s">
        <v>3636</v>
      </c>
      <c r="I949" s="99">
        <v>854041000</v>
      </c>
      <c r="J949" s="97" t="s">
        <v>2486</v>
      </c>
    </row>
    <row r="950" spans="1:10" x14ac:dyDescent="0.2">
      <c r="A950" s="96">
        <f t="shared" si="9"/>
        <v>949</v>
      </c>
      <c r="B950" s="97" t="s">
        <v>3636</v>
      </c>
      <c r="C950" s="97" t="s">
        <v>3634</v>
      </c>
      <c r="D950" s="97" t="s">
        <v>3636</v>
      </c>
      <c r="E950" s="97" t="s">
        <v>2786</v>
      </c>
      <c r="F950" s="97" t="s">
        <v>3728</v>
      </c>
      <c r="G950" s="98" t="s">
        <v>2453</v>
      </c>
      <c r="H950" s="98" t="s">
        <v>3636</v>
      </c>
      <c r="I950" s="99">
        <v>409377000</v>
      </c>
      <c r="J950" s="97" t="s">
        <v>2486</v>
      </c>
    </row>
    <row r="951" spans="1:10" x14ac:dyDescent="0.2">
      <c r="A951" s="96">
        <f t="shared" si="9"/>
        <v>950</v>
      </c>
      <c r="B951" s="97" t="s">
        <v>3652</v>
      </c>
      <c r="C951" s="97" t="s">
        <v>3652</v>
      </c>
      <c r="D951" s="97" t="s">
        <v>3636</v>
      </c>
      <c r="E951" s="97" t="s">
        <v>2786</v>
      </c>
      <c r="F951" s="97" t="s">
        <v>3729</v>
      </c>
      <c r="G951" s="98" t="s">
        <v>2453</v>
      </c>
      <c r="H951" s="98" t="s">
        <v>3636</v>
      </c>
      <c r="I951" s="99">
        <v>184891000</v>
      </c>
      <c r="J951" s="97" t="s">
        <v>2460</v>
      </c>
    </row>
    <row r="952" spans="1:10" x14ac:dyDescent="0.2">
      <c r="A952" s="96">
        <f t="shared" si="9"/>
        <v>951</v>
      </c>
      <c r="B952" s="97" t="s">
        <v>3652</v>
      </c>
      <c r="C952" s="97" t="s">
        <v>3652</v>
      </c>
      <c r="D952" s="97" t="s">
        <v>3636</v>
      </c>
      <c r="E952" s="97" t="s">
        <v>2786</v>
      </c>
      <c r="F952" s="97" t="s">
        <v>3730</v>
      </c>
      <c r="G952" s="98" t="s">
        <v>2453</v>
      </c>
      <c r="H952" s="98" t="s">
        <v>3636</v>
      </c>
      <c r="I952" s="99">
        <v>210000000</v>
      </c>
      <c r="J952" s="97" t="s">
        <v>2460</v>
      </c>
    </row>
    <row r="953" spans="1:10" x14ac:dyDescent="0.2">
      <c r="A953" s="96">
        <f t="shared" si="9"/>
        <v>952</v>
      </c>
      <c r="B953" s="97" t="s">
        <v>3652</v>
      </c>
      <c r="C953" s="97" t="s">
        <v>3652</v>
      </c>
      <c r="D953" s="97" t="s">
        <v>3636</v>
      </c>
      <c r="E953" s="97" t="s">
        <v>2786</v>
      </c>
      <c r="F953" s="97" t="s">
        <v>3731</v>
      </c>
      <c r="G953" s="98" t="s">
        <v>2453</v>
      </c>
      <c r="H953" s="98" t="s">
        <v>3636</v>
      </c>
      <c r="I953" s="99">
        <v>200000000</v>
      </c>
      <c r="J953" s="97" t="s">
        <v>2460</v>
      </c>
    </row>
    <row r="954" spans="1:10" x14ac:dyDescent="0.2">
      <c r="A954" s="96">
        <f t="shared" si="9"/>
        <v>953</v>
      </c>
      <c r="B954" s="97" t="s">
        <v>2806</v>
      </c>
      <c r="C954" s="97" t="s">
        <v>2806</v>
      </c>
      <c r="D954" s="97" t="s">
        <v>3636</v>
      </c>
      <c r="E954" s="97" t="s">
        <v>2786</v>
      </c>
      <c r="F954" s="97" t="s">
        <v>3732</v>
      </c>
      <c r="G954" s="98" t="s">
        <v>2453</v>
      </c>
      <c r="H954" s="98" t="s">
        <v>3636</v>
      </c>
      <c r="I954" s="99">
        <v>100000000</v>
      </c>
      <c r="J954" s="97" t="s">
        <v>2455</v>
      </c>
    </row>
    <row r="955" spans="1:10" x14ac:dyDescent="0.2">
      <c r="A955" s="96">
        <f t="shared" si="9"/>
        <v>954</v>
      </c>
      <c r="B955" s="97" t="s">
        <v>2806</v>
      </c>
      <c r="C955" s="97" t="s">
        <v>2806</v>
      </c>
      <c r="D955" s="97" t="s">
        <v>3636</v>
      </c>
      <c r="E955" s="97" t="s">
        <v>2786</v>
      </c>
      <c r="F955" s="97" t="s">
        <v>3733</v>
      </c>
      <c r="G955" s="98" t="s">
        <v>2453</v>
      </c>
      <c r="H955" s="98" t="s">
        <v>3636</v>
      </c>
      <c r="I955" s="99">
        <v>200000000</v>
      </c>
      <c r="J955" s="97" t="s">
        <v>2455</v>
      </c>
    </row>
    <row r="956" spans="1:10" x14ac:dyDescent="0.2">
      <c r="A956" s="96">
        <f t="shared" si="9"/>
        <v>955</v>
      </c>
      <c r="B956" s="97" t="s">
        <v>2806</v>
      </c>
      <c r="C956" s="97" t="s">
        <v>2806</v>
      </c>
      <c r="D956" s="97" t="s">
        <v>3636</v>
      </c>
      <c r="E956" s="97" t="s">
        <v>2786</v>
      </c>
      <c r="F956" s="97" t="s">
        <v>3734</v>
      </c>
      <c r="G956" s="98" t="s">
        <v>2453</v>
      </c>
      <c r="H956" s="98" t="s">
        <v>3636</v>
      </c>
      <c r="I956" s="99">
        <v>658315810</v>
      </c>
      <c r="J956" s="97" t="s">
        <v>2486</v>
      </c>
    </row>
    <row r="957" spans="1:10" x14ac:dyDescent="0.2">
      <c r="A957" s="96">
        <f t="shared" si="9"/>
        <v>956</v>
      </c>
      <c r="B957" s="97" t="s">
        <v>3641</v>
      </c>
      <c r="C957" s="97" t="s">
        <v>3641</v>
      </c>
      <c r="D957" s="97" t="s">
        <v>3636</v>
      </c>
      <c r="E957" s="97" t="s">
        <v>2786</v>
      </c>
      <c r="F957" s="97" t="s">
        <v>3735</v>
      </c>
      <c r="G957" s="98" t="s">
        <v>2453</v>
      </c>
      <c r="H957" s="98" t="s">
        <v>3636</v>
      </c>
      <c r="I957" s="99">
        <v>262000000</v>
      </c>
      <c r="J957" s="97" t="s">
        <v>2455</v>
      </c>
    </row>
    <row r="958" spans="1:10" x14ac:dyDescent="0.2">
      <c r="A958" s="96">
        <f t="shared" si="9"/>
        <v>957</v>
      </c>
      <c r="B958" s="97" t="s">
        <v>3641</v>
      </c>
      <c r="C958" s="97" t="s">
        <v>3641</v>
      </c>
      <c r="D958" s="97" t="s">
        <v>3636</v>
      </c>
      <c r="E958" s="97" t="s">
        <v>2786</v>
      </c>
      <c r="F958" s="97" t="s">
        <v>3736</v>
      </c>
      <c r="G958" s="98" t="s">
        <v>2453</v>
      </c>
      <c r="H958" s="98" t="s">
        <v>3636</v>
      </c>
      <c r="I958" s="99">
        <v>274000000</v>
      </c>
      <c r="J958" s="97" t="s">
        <v>2455</v>
      </c>
    </row>
    <row r="959" spans="1:10" x14ac:dyDescent="0.2">
      <c r="A959" s="96">
        <f t="shared" si="9"/>
        <v>958</v>
      </c>
      <c r="B959" s="97" t="s">
        <v>3641</v>
      </c>
      <c r="C959" s="97" t="s">
        <v>3641</v>
      </c>
      <c r="D959" s="97" t="s">
        <v>3636</v>
      </c>
      <c r="E959" s="97" t="s">
        <v>2786</v>
      </c>
      <c r="F959" s="97" t="s">
        <v>3737</v>
      </c>
      <c r="G959" s="98" t="s">
        <v>2453</v>
      </c>
      <c r="H959" s="98" t="s">
        <v>3636</v>
      </c>
      <c r="I959" s="99">
        <v>150000000</v>
      </c>
      <c r="J959" s="97" t="s">
        <v>2460</v>
      </c>
    </row>
    <row r="960" spans="1:10" x14ac:dyDescent="0.2">
      <c r="A960" s="96">
        <f t="shared" si="9"/>
        <v>959</v>
      </c>
      <c r="B960" s="97" t="s">
        <v>3652</v>
      </c>
      <c r="C960" s="97" t="s">
        <v>3652</v>
      </c>
      <c r="D960" s="97" t="s">
        <v>3636</v>
      </c>
      <c r="E960" s="97" t="s">
        <v>2786</v>
      </c>
      <c r="F960" s="97" t="s">
        <v>3730</v>
      </c>
      <c r="G960" s="98" t="s">
        <v>2453</v>
      </c>
      <c r="H960" s="98" t="s">
        <v>3636</v>
      </c>
      <c r="I960" s="99">
        <v>210000000</v>
      </c>
      <c r="J960" s="97" t="s">
        <v>2460</v>
      </c>
    </row>
    <row r="961" spans="1:10" x14ac:dyDescent="0.2">
      <c r="A961" s="96">
        <f t="shared" si="9"/>
        <v>960</v>
      </c>
      <c r="B961" s="97" t="s">
        <v>3652</v>
      </c>
      <c r="C961" s="97" t="s">
        <v>3652</v>
      </c>
      <c r="D961" s="97" t="s">
        <v>3636</v>
      </c>
      <c r="E961" s="97" t="s">
        <v>2786</v>
      </c>
      <c r="F961" s="97" t="s">
        <v>3731</v>
      </c>
      <c r="G961" s="98" t="s">
        <v>2453</v>
      </c>
      <c r="H961" s="98" t="s">
        <v>3636</v>
      </c>
      <c r="I961" s="99">
        <v>200000000</v>
      </c>
      <c r="J961" s="97" t="s">
        <v>2460</v>
      </c>
    </row>
    <row r="962" spans="1:10" x14ac:dyDescent="0.2">
      <c r="A962" s="96">
        <f t="shared" si="9"/>
        <v>961</v>
      </c>
      <c r="B962" s="97" t="s">
        <v>3652</v>
      </c>
      <c r="C962" s="97" t="s">
        <v>3652</v>
      </c>
      <c r="D962" s="97" t="s">
        <v>3636</v>
      </c>
      <c r="E962" s="97" t="s">
        <v>2786</v>
      </c>
      <c r="F962" s="97" t="s">
        <v>3729</v>
      </c>
      <c r="G962" s="98" t="s">
        <v>2453</v>
      </c>
      <c r="H962" s="98" t="s">
        <v>3636</v>
      </c>
      <c r="I962" s="99">
        <v>184891000</v>
      </c>
      <c r="J962" s="97" t="s">
        <v>2460</v>
      </c>
    </row>
    <row r="963" spans="1:10" x14ac:dyDescent="0.2">
      <c r="A963" s="96">
        <f t="shared" si="9"/>
        <v>962</v>
      </c>
      <c r="B963" s="97" t="s">
        <v>3671</v>
      </c>
      <c r="C963" s="97" t="s">
        <v>2806</v>
      </c>
      <c r="D963" s="97" t="s">
        <v>3672</v>
      </c>
      <c r="E963" s="97" t="s">
        <v>2786</v>
      </c>
      <c r="F963" s="97" t="s">
        <v>3738</v>
      </c>
      <c r="G963" s="98" t="s">
        <v>2453</v>
      </c>
      <c r="H963" s="98" t="s">
        <v>3636</v>
      </c>
      <c r="I963" s="99">
        <v>175000000</v>
      </c>
      <c r="J963" s="97" t="s">
        <v>2455</v>
      </c>
    </row>
    <row r="964" spans="1:10" x14ac:dyDescent="0.3">
      <c r="A964" s="96">
        <f t="shared" si="9"/>
        <v>963</v>
      </c>
      <c r="B964" s="97" t="s">
        <v>2810</v>
      </c>
      <c r="C964" s="103" t="s">
        <v>3713</v>
      </c>
      <c r="D964" s="97" t="s">
        <v>2810</v>
      </c>
      <c r="E964" s="97" t="s">
        <v>2786</v>
      </c>
      <c r="F964" s="103" t="s">
        <v>3739</v>
      </c>
      <c r="G964" s="104" t="s">
        <v>2453</v>
      </c>
      <c r="H964" s="98" t="s">
        <v>3693</v>
      </c>
      <c r="I964" s="105">
        <v>210000000</v>
      </c>
      <c r="J964" s="103" t="s">
        <v>2455</v>
      </c>
    </row>
    <row r="965" spans="1:10" x14ac:dyDescent="0.3">
      <c r="A965" s="96">
        <f t="shared" si="9"/>
        <v>964</v>
      </c>
      <c r="B965" s="97" t="s">
        <v>2810</v>
      </c>
      <c r="C965" s="103" t="s">
        <v>3713</v>
      </c>
      <c r="D965" s="97" t="s">
        <v>2810</v>
      </c>
      <c r="E965" s="97" t="s">
        <v>2786</v>
      </c>
      <c r="F965" s="103" t="s">
        <v>3740</v>
      </c>
      <c r="G965" s="104" t="s">
        <v>2453</v>
      </c>
      <c r="H965" s="98" t="s">
        <v>3693</v>
      </c>
      <c r="I965" s="105">
        <v>40000000</v>
      </c>
      <c r="J965" s="103" t="s">
        <v>2455</v>
      </c>
    </row>
    <row r="966" spans="1:10" x14ac:dyDescent="0.3">
      <c r="A966" s="96">
        <f t="shared" si="9"/>
        <v>965</v>
      </c>
      <c r="B966" s="97" t="s">
        <v>2810</v>
      </c>
      <c r="C966" s="103" t="s">
        <v>3713</v>
      </c>
      <c r="D966" s="97" t="s">
        <v>2810</v>
      </c>
      <c r="E966" s="97" t="s">
        <v>2786</v>
      </c>
      <c r="F966" s="103" t="s">
        <v>3741</v>
      </c>
      <c r="G966" s="104" t="s">
        <v>2453</v>
      </c>
      <c r="H966" s="98" t="s">
        <v>3693</v>
      </c>
      <c r="I966" s="105">
        <v>550000000</v>
      </c>
      <c r="J966" s="103" t="s">
        <v>2455</v>
      </c>
    </row>
    <row r="967" spans="1:10" x14ac:dyDescent="0.3">
      <c r="A967" s="96">
        <f t="shared" si="9"/>
        <v>966</v>
      </c>
      <c r="B967" s="97" t="s">
        <v>2810</v>
      </c>
      <c r="C967" s="103" t="s">
        <v>3713</v>
      </c>
      <c r="D967" s="97" t="s">
        <v>2810</v>
      </c>
      <c r="E967" s="97" t="s">
        <v>2786</v>
      </c>
      <c r="F967" s="103" t="s">
        <v>3742</v>
      </c>
      <c r="G967" s="104" t="s">
        <v>2453</v>
      </c>
      <c r="H967" s="98" t="s">
        <v>3693</v>
      </c>
      <c r="I967" s="105">
        <v>450000000</v>
      </c>
      <c r="J967" s="103" t="s">
        <v>2455</v>
      </c>
    </row>
    <row r="968" spans="1:10" x14ac:dyDescent="0.2">
      <c r="A968" s="96">
        <f t="shared" si="9"/>
        <v>967</v>
      </c>
      <c r="B968" s="97" t="s">
        <v>3633</v>
      </c>
      <c r="C968" s="97" t="s">
        <v>3634</v>
      </c>
      <c r="D968" s="97" t="s">
        <v>3633</v>
      </c>
      <c r="E968" s="97" t="s">
        <v>2793</v>
      </c>
      <c r="F968" s="97" t="s">
        <v>3743</v>
      </c>
      <c r="G968" s="98" t="s">
        <v>2453</v>
      </c>
      <c r="H968" s="98" t="s">
        <v>3636</v>
      </c>
      <c r="I968" s="99">
        <v>26050000</v>
      </c>
      <c r="J968" s="97" t="s">
        <v>2455</v>
      </c>
    </row>
    <row r="969" spans="1:10" x14ac:dyDescent="0.2">
      <c r="A969" s="96">
        <f t="shared" si="9"/>
        <v>968</v>
      </c>
      <c r="B969" s="97" t="s">
        <v>3744</v>
      </c>
      <c r="C969" s="97" t="s">
        <v>2806</v>
      </c>
      <c r="D969" s="97" t="s">
        <v>3633</v>
      </c>
      <c r="E969" s="97" t="s">
        <v>2793</v>
      </c>
      <c r="F969" s="97" t="s">
        <v>3745</v>
      </c>
      <c r="G969" s="98" t="s">
        <v>2453</v>
      </c>
      <c r="H969" s="98" t="s">
        <v>3636</v>
      </c>
      <c r="I969" s="99">
        <v>20000000</v>
      </c>
      <c r="J969" s="97" t="s">
        <v>2455</v>
      </c>
    </row>
    <row r="970" spans="1:10" x14ac:dyDescent="0.3">
      <c r="A970" s="96">
        <f t="shared" si="9"/>
        <v>969</v>
      </c>
      <c r="B970" s="97" t="s">
        <v>3746</v>
      </c>
      <c r="C970" s="97" t="s">
        <v>2806</v>
      </c>
      <c r="D970" s="97" t="s">
        <v>2791</v>
      </c>
      <c r="E970" s="97" t="s">
        <v>2793</v>
      </c>
      <c r="F970" s="97" t="s">
        <v>3747</v>
      </c>
      <c r="G970" s="98" t="s">
        <v>2453</v>
      </c>
      <c r="H970" s="98" t="s">
        <v>3693</v>
      </c>
      <c r="I970" s="97" t="s">
        <v>2670</v>
      </c>
      <c r="J970" s="97" t="s">
        <v>2670</v>
      </c>
    </row>
    <row r="971" spans="1:10" x14ac:dyDescent="0.2">
      <c r="A971" s="96">
        <f t="shared" si="9"/>
        <v>970</v>
      </c>
      <c r="B971" s="97" t="s">
        <v>3650</v>
      </c>
      <c r="C971" s="97" t="s">
        <v>3650</v>
      </c>
      <c r="D971" s="97" t="s">
        <v>3636</v>
      </c>
      <c r="E971" s="97" t="s">
        <v>2793</v>
      </c>
      <c r="F971" s="97" t="s">
        <v>3748</v>
      </c>
      <c r="G971" s="98" t="s">
        <v>2453</v>
      </c>
      <c r="H971" s="98" t="s">
        <v>3636</v>
      </c>
      <c r="I971" s="99">
        <v>477600000</v>
      </c>
      <c r="J971" s="97" t="s">
        <v>2455</v>
      </c>
    </row>
    <row r="972" spans="1:10" x14ac:dyDescent="0.2">
      <c r="A972" s="96">
        <f t="shared" si="9"/>
        <v>971</v>
      </c>
      <c r="B972" s="97" t="s">
        <v>3650</v>
      </c>
      <c r="C972" s="97" t="s">
        <v>3650</v>
      </c>
      <c r="D972" s="97" t="s">
        <v>3636</v>
      </c>
      <c r="E972" s="97" t="s">
        <v>2793</v>
      </c>
      <c r="F972" s="97" t="s">
        <v>3749</v>
      </c>
      <c r="G972" s="98" t="s">
        <v>2453</v>
      </c>
      <c r="H972" s="98" t="s">
        <v>3636</v>
      </c>
      <c r="I972" s="99">
        <v>68000000</v>
      </c>
      <c r="J972" s="97" t="s">
        <v>2460</v>
      </c>
    </row>
    <row r="973" spans="1:10" x14ac:dyDescent="0.2">
      <c r="A973" s="96">
        <f t="shared" si="9"/>
        <v>972</v>
      </c>
      <c r="B973" s="97" t="s">
        <v>3658</v>
      </c>
      <c r="C973" s="97" t="s">
        <v>3634</v>
      </c>
      <c r="D973" s="97" t="s">
        <v>3636</v>
      </c>
      <c r="E973" s="97" t="s">
        <v>2793</v>
      </c>
      <c r="F973" s="97" t="s">
        <v>3750</v>
      </c>
      <c r="G973" s="98" t="s">
        <v>2453</v>
      </c>
      <c r="H973" s="98" t="s">
        <v>3636</v>
      </c>
      <c r="I973" s="99">
        <v>30000000</v>
      </c>
      <c r="J973" s="97" t="s">
        <v>2455</v>
      </c>
    </row>
    <row r="974" spans="1:10" x14ac:dyDescent="0.2">
      <c r="A974" s="96">
        <f t="shared" si="9"/>
        <v>973</v>
      </c>
      <c r="B974" s="97" t="s">
        <v>3658</v>
      </c>
      <c r="C974" s="97" t="s">
        <v>3634</v>
      </c>
      <c r="D974" s="97" t="s">
        <v>3636</v>
      </c>
      <c r="E974" s="97" t="s">
        <v>2793</v>
      </c>
      <c r="F974" s="97" t="s">
        <v>3751</v>
      </c>
      <c r="G974" s="98" t="s">
        <v>2453</v>
      </c>
      <c r="H974" s="98" t="s">
        <v>3636</v>
      </c>
      <c r="I974" s="99">
        <v>21970150</v>
      </c>
      <c r="J974" s="97" t="s">
        <v>2460</v>
      </c>
    </row>
    <row r="975" spans="1:10" x14ac:dyDescent="0.2">
      <c r="A975" s="96">
        <f t="shared" si="9"/>
        <v>974</v>
      </c>
      <c r="B975" s="97" t="s">
        <v>3658</v>
      </c>
      <c r="C975" s="97" t="s">
        <v>3634</v>
      </c>
      <c r="D975" s="97" t="s">
        <v>3636</v>
      </c>
      <c r="E975" s="97" t="s">
        <v>2793</v>
      </c>
      <c r="F975" s="97" t="s">
        <v>3752</v>
      </c>
      <c r="G975" s="98" t="s">
        <v>2453</v>
      </c>
      <c r="H975" s="98" t="s">
        <v>3636</v>
      </c>
      <c r="I975" s="99">
        <v>30008000</v>
      </c>
      <c r="J975" s="97" t="s">
        <v>2460</v>
      </c>
    </row>
    <row r="976" spans="1:10" x14ac:dyDescent="0.2">
      <c r="A976" s="96">
        <f t="shared" si="9"/>
        <v>975</v>
      </c>
      <c r="B976" s="97" t="s">
        <v>3636</v>
      </c>
      <c r="C976" s="97" t="s">
        <v>3634</v>
      </c>
      <c r="D976" s="97" t="s">
        <v>3636</v>
      </c>
      <c r="E976" s="97" t="s">
        <v>2793</v>
      </c>
      <c r="F976" s="97" t="s">
        <v>3753</v>
      </c>
      <c r="G976" s="98" t="s">
        <v>2453</v>
      </c>
      <c r="H976" s="98" t="s">
        <v>3636</v>
      </c>
      <c r="I976" s="99">
        <v>304016000</v>
      </c>
      <c r="J976" s="97" t="s">
        <v>2486</v>
      </c>
    </row>
    <row r="977" spans="1:10" x14ac:dyDescent="0.2">
      <c r="A977" s="96">
        <f t="shared" si="9"/>
        <v>976</v>
      </c>
      <c r="B977" s="97" t="s">
        <v>3652</v>
      </c>
      <c r="C977" s="97" t="s">
        <v>3652</v>
      </c>
      <c r="D977" s="97" t="s">
        <v>3636</v>
      </c>
      <c r="E977" s="97" t="s">
        <v>2793</v>
      </c>
      <c r="F977" s="97" t="s">
        <v>3754</v>
      </c>
      <c r="G977" s="98" t="s">
        <v>2453</v>
      </c>
      <c r="H977" s="98" t="s">
        <v>3636</v>
      </c>
      <c r="I977" s="99">
        <v>70000000</v>
      </c>
      <c r="J977" s="97" t="s">
        <v>2460</v>
      </c>
    </row>
    <row r="978" spans="1:10" x14ac:dyDescent="0.2">
      <c r="A978" s="96">
        <f t="shared" si="9"/>
        <v>977</v>
      </c>
      <c r="B978" s="97" t="s">
        <v>3652</v>
      </c>
      <c r="C978" s="97" t="s">
        <v>3652</v>
      </c>
      <c r="D978" s="97" t="s">
        <v>3636</v>
      </c>
      <c r="E978" s="97" t="s">
        <v>2793</v>
      </c>
      <c r="F978" s="97" t="s">
        <v>3754</v>
      </c>
      <c r="G978" s="98" t="s">
        <v>2453</v>
      </c>
      <c r="H978" s="98" t="s">
        <v>3636</v>
      </c>
      <c r="I978" s="99">
        <v>70000000</v>
      </c>
      <c r="J978" s="97" t="s">
        <v>2460</v>
      </c>
    </row>
    <row r="979" spans="1:10" x14ac:dyDescent="0.2">
      <c r="A979" s="96">
        <f t="shared" si="9"/>
        <v>978</v>
      </c>
      <c r="B979" s="97" t="s">
        <v>2494</v>
      </c>
      <c r="C979" s="97" t="s">
        <v>2495</v>
      </c>
      <c r="D979" s="97" t="s">
        <v>2494</v>
      </c>
      <c r="E979" s="97" t="s">
        <v>2793</v>
      </c>
      <c r="F979" s="97" t="s">
        <v>3755</v>
      </c>
      <c r="G979" s="98" t="s">
        <v>2453</v>
      </c>
      <c r="H979" s="98" t="s">
        <v>3636</v>
      </c>
      <c r="I979" s="99">
        <v>60000000</v>
      </c>
      <c r="J979" s="100" t="s">
        <v>2455</v>
      </c>
    </row>
    <row r="980" spans="1:10" x14ac:dyDescent="0.3">
      <c r="A980" s="96">
        <f t="shared" si="9"/>
        <v>979</v>
      </c>
      <c r="B980" s="97" t="s">
        <v>2810</v>
      </c>
      <c r="C980" s="103" t="s">
        <v>3713</v>
      </c>
      <c r="D980" s="97" t="s">
        <v>2810</v>
      </c>
      <c r="E980" s="97" t="s">
        <v>2793</v>
      </c>
      <c r="F980" s="103" t="s">
        <v>3756</v>
      </c>
      <c r="G980" s="104" t="s">
        <v>2453</v>
      </c>
      <c r="H980" s="98" t="s">
        <v>3693</v>
      </c>
      <c r="I980" s="105">
        <v>300000000</v>
      </c>
      <c r="J980" s="103" t="s">
        <v>2455</v>
      </c>
    </row>
    <row r="981" spans="1:10" x14ac:dyDescent="0.2">
      <c r="A981" s="96">
        <f t="shared" si="9"/>
        <v>980</v>
      </c>
      <c r="B981" s="97" t="s">
        <v>3669</v>
      </c>
      <c r="C981" s="97" t="s">
        <v>2806</v>
      </c>
      <c r="D981" s="97" t="s">
        <v>2450</v>
      </c>
      <c r="E981" s="97" t="s">
        <v>2802</v>
      </c>
      <c r="F981" s="97" t="s">
        <v>3757</v>
      </c>
      <c r="G981" s="98" t="s">
        <v>2453</v>
      </c>
      <c r="H981" s="98" t="s">
        <v>3636</v>
      </c>
      <c r="I981" s="99">
        <v>150000000</v>
      </c>
      <c r="J981" s="97" t="s">
        <v>2486</v>
      </c>
    </row>
    <row r="982" spans="1:10" x14ac:dyDescent="0.2">
      <c r="A982" s="96">
        <f t="shared" si="9"/>
        <v>981</v>
      </c>
      <c r="B982" s="97" t="s">
        <v>3633</v>
      </c>
      <c r="C982" s="97" t="s">
        <v>3634</v>
      </c>
      <c r="D982" s="97" t="s">
        <v>3633</v>
      </c>
      <c r="E982" s="97" t="s">
        <v>2802</v>
      </c>
      <c r="F982" s="97" t="s">
        <v>3758</v>
      </c>
      <c r="G982" s="98" t="s">
        <v>2453</v>
      </c>
      <c r="H982" s="98" t="s">
        <v>3636</v>
      </c>
      <c r="I982" s="99">
        <v>210000000</v>
      </c>
      <c r="J982" s="97" t="s">
        <v>2455</v>
      </c>
    </row>
    <row r="983" spans="1:10" x14ac:dyDescent="0.2">
      <c r="A983" s="96">
        <f t="shared" si="9"/>
        <v>982</v>
      </c>
      <c r="B983" s="97" t="s">
        <v>3636</v>
      </c>
      <c r="C983" s="97" t="s">
        <v>3634</v>
      </c>
      <c r="D983" s="97" t="s">
        <v>3636</v>
      </c>
      <c r="E983" s="97" t="s">
        <v>2802</v>
      </c>
      <c r="F983" s="97" t="s">
        <v>3759</v>
      </c>
      <c r="G983" s="98" t="s">
        <v>2453</v>
      </c>
      <c r="H983" s="98" t="s">
        <v>3636</v>
      </c>
      <c r="I983" s="99">
        <v>131120000</v>
      </c>
      <c r="J983" s="97" t="s">
        <v>2486</v>
      </c>
    </row>
    <row r="984" spans="1:10" x14ac:dyDescent="0.2">
      <c r="A984" s="96">
        <f t="shared" si="9"/>
        <v>983</v>
      </c>
      <c r="B984" s="97" t="s">
        <v>3652</v>
      </c>
      <c r="C984" s="97" t="s">
        <v>3652</v>
      </c>
      <c r="D984" s="97" t="s">
        <v>3636</v>
      </c>
      <c r="E984" s="97" t="s">
        <v>2802</v>
      </c>
      <c r="F984" s="97" t="s">
        <v>3760</v>
      </c>
      <c r="G984" s="98" t="s">
        <v>2453</v>
      </c>
      <c r="H984" s="98" t="s">
        <v>3636</v>
      </c>
      <c r="I984" s="99">
        <v>35000000</v>
      </c>
      <c r="J984" s="97" t="s">
        <v>2460</v>
      </c>
    </row>
    <row r="985" spans="1:10" x14ac:dyDescent="0.2">
      <c r="A985" s="96">
        <f t="shared" si="9"/>
        <v>984</v>
      </c>
      <c r="B985" s="97" t="s">
        <v>3652</v>
      </c>
      <c r="C985" s="97" t="s">
        <v>3652</v>
      </c>
      <c r="D985" s="97" t="s">
        <v>3636</v>
      </c>
      <c r="E985" s="97" t="s">
        <v>2802</v>
      </c>
      <c r="F985" s="97" t="s">
        <v>3760</v>
      </c>
      <c r="G985" s="98" t="s">
        <v>2453</v>
      </c>
      <c r="H985" s="98" t="s">
        <v>3636</v>
      </c>
      <c r="I985" s="99">
        <v>35000000</v>
      </c>
      <c r="J985" s="97" t="s">
        <v>2460</v>
      </c>
    </row>
    <row r="986" spans="1:10" x14ac:dyDescent="0.2">
      <c r="A986" s="96">
        <f t="shared" si="9"/>
        <v>985</v>
      </c>
      <c r="B986" s="97" t="s">
        <v>3671</v>
      </c>
      <c r="C986" s="97" t="s">
        <v>2806</v>
      </c>
      <c r="D986" s="97" t="s">
        <v>3672</v>
      </c>
      <c r="E986" s="97" t="s">
        <v>2802</v>
      </c>
      <c r="F986" s="97" t="s">
        <v>3761</v>
      </c>
      <c r="G986" s="98" t="s">
        <v>2453</v>
      </c>
      <c r="H986" s="98" t="s">
        <v>3636</v>
      </c>
      <c r="I986" s="99">
        <v>50000000</v>
      </c>
      <c r="J986" s="97" t="s">
        <v>2460</v>
      </c>
    </row>
    <row r="987" spans="1:10" x14ac:dyDescent="0.2">
      <c r="A987" s="96">
        <f t="shared" si="9"/>
        <v>986</v>
      </c>
      <c r="B987" s="97" t="s">
        <v>3671</v>
      </c>
      <c r="C987" s="97" t="s">
        <v>2806</v>
      </c>
      <c r="D987" s="97" t="s">
        <v>3672</v>
      </c>
      <c r="E987" s="97" t="s">
        <v>2802</v>
      </c>
      <c r="F987" s="97" t="s">
        <v>3762</v>
      </c>
      <c r="G987" s="98" t="s">
        <v>2453</v>
      </c>
      <c r="H987" s="98" t="s">
        <v>3636</v>
      </c>
      <c r="I987" s="99">
        <v>100000000</v>
      </c>
      <c r="J987" s="97" t="s">
        <v>2455</v>
      </c>
    </row>
    <row r="988" spans="1:10" x14ac:dyDescent="0.3">
      <c r="A988" s="96">
        <f t="shared" si="9"/>
        <v>987</v>
      </c>
      <c r="B988" s="97" t="s">
        <v>2810</v>
      </c>
      <c r="C988" s="103" t="s">
        <v>3713</v>
      </c>
      <c r="D988" s="97" t="s">
        <v>2810</v>
      </c>
      <c r="E988" s="97" t="s">
        <v>2802</v>
      </c>
      <c r="F988" s="103" t="s">
        <v>3763</v>
      </c>
      <c r="G988" s="104" t="s">
        <v>2453</v>
      </c>
      <c r="H988" s="98" t="s">
        <v>3693</v>
      </c>
      <c r="I988" s="105">
        <v>45000000</v>
      </c>
      <c r="J988" s="103" t="s">
        <v>3281</v>
      </c>
    </row>
    <row r="989" spans="1:10" x14ac:dyDescent="0.3">
      <c r="A989" s="96">
        <f t="shared" si="9"/>
        <v>988</v>
      </c>
      <c r="B989" s="97" t="s">
        <v>2810</v>
      </c>
      <c r="C989" s="103" t="s">
        <v>3713</v>
      </c>
      <c r="D989" s="97" t="s">
        <v>2810</v>
      </c>
      <c r="E989" s="97" t="s">
        <v>2802</v>
      </c>
      <c r="F989" s="103" t="s">
        <v>3764</v>
      </c>
      <c r="G989" s="104" t="s">
        <v>2453</v>
      </c>
      <c r="H989" s="98" t="s">
        <v>3693</v>
      </c>
      <c r="I989" s="105">
        <v>480000000</v>
      </c>
      <c r="J989" s="103" t="s">
        <v>2455</v>
      </c>
    </row>
    <row r="990" spans="1:10" x14ac:dyDescent="0.3">
      <c r="A990" s="96">
        <f t="shared" si="9"/>
        <v>989</v>
      </c>
      <c r="B990" s="97" t="s">
        <v>3765</v>
      </c>
      <c r="C990" s="97" t="s">
        <v>3634</v>
      </c>
      <c r="D990" s="97" t="s">
        <v>3766</v>
      </c>
      <c r="E990" s="97" t="s">
        <v>2819</v>
      </c>
      <c r="F990" s="97" t="s">
        <v>3767</v>
      </c>
      <c r="G990" s="98" t="s">
        <v>2453</v>
      </c>
      <c r="H990" s="98" t="s">
        <v>3693</v>
      </c>
      <c r="I990" s="97" t="s">
        <v>2670</v>
      </c>
      <c r="J990" s="97" t="s">
        <v>2670</v>
      </c>
    </row>
    <row r="991" spans="1:10" x14ac:dyDescent="0.2">
      <c r="A991" s="96">
        <f t="shared" si="9"/>
        <v>990</v>
      </c>
      <c r="B991" s="97" t="s">
        <v>3633</v>
      </c>
      <c r="C991" s="97" t="s">
        <v>3634</v>
      </c>
      <c r="D991" s="97" t="s">
        <v>3633</v>
      </c>
      <c r="E991" s="97" t="s">
        <v>2819</v>
      </c>
      <c r="F991" s="97" t="s">
        <v>3768</v>
      </c>
      <c r="G991" s="98" t="s">
        <v>2453</v>
      </c>
      <c r="H991" s="98" t="s">
        <v>3636</v>
      </c>
      <c r="I991" s="99">
        <v>15600000</v>
      </c>
      <c r="J991" s="97" t="s">
        <v>2455</v>
      </c>
    </row>
    <row r="992" spans="1:10" x14ac:dyDescent="0.2">
      <c r="A992" s="96">
        <f t="shared" si="9"/>
        <v>991</v>
      </c>
      <c r="B992" s="97" t="s">
        <v>3688</v>
      </c>
      <c r="C992" s="97" t="s">
        <v>2806</v>
      </c>
      <c r="D992" s="97" t="s">
        <v>3689</v>
      </c>
      <c r="E992" s="97" t="s">
        <v>2819</v>
      </c>
      <c r="F992" s="97" t="s">
        <v>3769</v>
      </c>
      <c r="G992" s="98" t="s">
        <v>2453</v>
      </c>
      <c r="H992" s="98" t="s">
        <v>3636</v>
      </c>
      <c r="I992" s="99">
        <v>162500000</v>
      </c>
      <c r="J992" s="97" t="s">
        <v>2460</v>
      </c>
    </row>
    <row r="993" spans="1:10" x14ac:dyDescent="0.2">
      <c r="A993" s="96">
        <f t="shared" si="9"/>
        <v>992</v>
      </c>
      <c r="B993" s="97" t="s">
        <v>2805</v>
      </c>
      <c r="C993" s="97" t="s">
        <v>2806</v>
      </c>
      <c r="D993" s="97" t="s">
        <v>2805</v>
      </c>
      <c r="E993" s="97" t="s">
        <v>2819</v>
      </c>
      <c r="F993" s="97" t="s">
        <v>3770</v>
      </c>
      <c r="G993" s="98" t="s">
        <v>2453</v>
      </c>
      <c r="H993" s="98" t="s">
        <v>3636</v>
      </c>
      <c r="I993" s="99">
        <v>370000000</v>
      </c>
      <c r="J993" s="97" t="s">
        <v>2455</v>
      </c>
    </row>
    <row r="994" spans="1:10" x14ac:dyDescent="0.2">
      <c r="A994" s="96">
        <f t="shared" si="9"/>
        <v>993</v>
      </c>
      <c r="B994" s="97" t="s">
        <v>2805</v>
      </c>
      <c r="C994" s="97" t="s">
        <v>2806</v>
      </c>
      <c r="D994" s="97" t="s">
        <v>2805</v>
      </c>
      <c r="E994" s="97" t="s">
        <v>2819</v>
      </c>
      <c r="F994" s="97" t="s">
        <v>3771</v>
      </c>
      <c r="G994" s="98" t="s">
        <v>2453</v>
      </c>
      <c r="H994" s="98" t="s">
        <v>3636</v>
      </c>
      <c r="I994" s="99">
        <v>3145000000</v>
      </c>
      <c r="J994" s="97" t="s">
        <v>2455</v>
      </c>
    </row>
    <row r="995" spans="1:10" x14ac:dyDescent="0.2">
      <c r="A995" s="96">
        <f t="shared" si="9"/>
        <v>994</v>
      </c>
      <c r="B995" s="97" t="s">
        <v>3671</v>
      </c>
      <c r="C995" s="97" t="s">
        <v>2806</v>
      </c>
      <c r="D995" s="97" t="s">
        <v>3672</v>
      </c>
      <c r="E995" s="97" t="s">
        <v>2819</v>
      </c>
      <c r="F995" s="97" t="s">
        <v>3772</v>
      </c>
      <c r="G995" s="98" t="s">
        <v>2453</v>
      </c>
      <c r="H995" s="98" t="s">
        <v>3636</v>
      </c>
      <c r="I995" s="99">
        <v>60000000</v>
      </c>
      <c r="J995" s="97" t="s">
        <v>2460</v>
      </c>
    </row>
    <row r="996" spans="1:10" x14ac:dyDescent="0.3">
      <c r="A996" s="96">
        <f t="shared" si="9"/>
        <v>995</v>
      </c>
      <c r="B996" s="97" t="s">
        <v>2810</v>
      </c>
      <c r="C996" s="103" t="s">
        <v>3713</v>
      </c>
      <c r="D996" s="97" t="s">
        <v>2810</v>
      </c>
      <c r="E996" s="97" t="s">
        <v>2819</v>
      </c>
      <c r="F996" s="103" t="s">
        <v>3773</v>
      </c>
      <c r="G996" s="104" t="s">
        <v>2453</v>
      </c>
      <c r="H996" s="98" t="s">
        <v>3693</v>
      </c>
      <c r="I996" s="105">
        <v>160000000</v>
      </c>
      <c r="J996" s="103" t="s">
        <v>2455</v>
      </c>
    </row>
    <row r="997" spans="1:10" x14ac:dyDescent="0.2">
      <c r="A997" s="96">
        <f t="shared" si="9"/>
        <v>996</v>
      </c>
      <c r="B997" s="97" t="s">
        <v>2494</v>
      </c>
      <c r="C997" s="97" t="s">
        <v>2495</v>
      </c>
      <c r="D997" s="97" t="s">
        <v>2494</v>
      </c>
      <c r="E997" s="97" t="s">
        <v>2823</v>
      </c>
      <c r="F997" s="97" t="s">
        <v>3774</v>
      </c>
      <c r="G997" s="98" t="s">
        <v>2453</v>
      </c>
      <c r="H997" s="98" t="s">
        <v>3636</v>
      </c>
      <c r="I997" s="99">
        <v>40000000</v>
      </c>
      <c r="J997" s="97" t="s">
        <v>2455</v>
      </c>
    </row>
    <row r="998" spans="1:10" x14ac:dyDescent="0.3">
      <c r="A998" s="96">
        <f t="shared" si="9"/>
        <v>997</v>
      </c>
      <c r="B998" s="97" t="s">
        <v>2810</v>
      </c>
      <c r="C998" s="103" t="s">
        <v>3713</v>
      </c>
      <c r="D998" s="97" t="s">
        <v>2810</v>
      </c>
      <c r="E998" s="97" t="s">
        <v>2823</v>
      </c>
      <c r="F998" s="103" t="s">
        <v>3775</v>
      </c>
      <c r="G998" s="104" t="s">
        <v>2453</v>
      </c>
      <c r="H998" s="98" t="s">
        <v>3693</v>
      </c>
      <c r="I998" s="105">
        <v>30000000</v>
      </c>
      <c r="J998" s="103" t="s">
        <v>2455</v>
      </c>
    </row>
    <row r="999" spans="1:10" x14ac:dyDescent="0.2">
      <c r="A999" s="96">
        <f t="shared" si="9"/>
        <v>998</v>
      </c>
      <c r="B999" s="97" t="s">
        <v>3776</v>
      </c>
      <c r="C999" s="97" t="s">
        <v>2806</v>
      </c>
      <c r="D999" s="97" t="s">
        <v>2780</v>
      </c>
      <c r="E999" s="97" t="s">
        <v>2827</v>
      </c>
      <c r="F999" s="97" t="s">
        <v>3777</v>
      </c>
      <c r="G999" s="98" t="s">
        <v>2453</v>
      </c>
      <c r="H999" s="98" t="s">
        <v>3636</v>
      </c>
      <c r="I999" s="99">
        <v>140000000</v>
      </c>
      <c r="J999" s="97" t="s">
        <v>2486</v>
      </c>
    </row>
    <row r="1000" spans="1:10" x14ac:dyDescent="0.3">
      <c r="A1000" s="96">
        <f t="shared" si="9"/>
        <v>999</v>
      </c>
      <c r="B1000" s="97" t="s">
        <v>3778</v>
      </c>
      <c r="C1000" s="97" t="s">
        <v>2806</v>
      </c>
      <c r="D1000" s="97" t="s">
        <v>3779</v>
      </c>
      <c r="E1000" s="97" t="s">
        <v>2833</v>
      </c>
      <c r="F1000" s="97" t="s">
        <v>3780</v>
      </c>
      <c r="G1000" s="98" t="s">
        <v>2453</v>
      </c>
      <c r="H1000" s="98" t="s">
        <v>3693</v>
      </c>
      <c r="I1000" s="97" t="s">
        <v>2670</v>
      </c>
      <c r="J1000" s="97" t="s">
        <v>2670</v>
      </c>
    </row>
    <row r="1001" spans="1:10" x14ac:dyDescent="0.2">
      <c r="A1001" s="96">
        <f t="shared" si="9"/>
        <v>1000</v>
      </c>
      <c r="B1001" s="97" t="s">
        <v>3652</v>
      </c>
      <c r="C1001" s="97" t="s">
        <v>3652</v>
      </c>
      <c r="D1001" s="97" t="s">
        <v>3636</v>
      </c>
      <c r="E1001" s="97" t="s">
        <v>2833</v>
      </c>
      <c r="F1001" s="97" t="s">
        <v>3781</v>
      </c>
      <c r="G1001" s="98" t="s">
        <v>2453</v>
      </c>
      <c r="H1001" s="98" t="s">
        <v>3636</v>
      </c>
      <c r="I1001" s="99">
        <v>90000000</v>
      </c>
      <c r="J1001" s="97" t="s">
        <v>2460</v>
      </c>
    </row>
    <row r="1002" spans="1:10" x14ac:dyDescent="0.2">
      <c r="A1002" s="96">
        <f t="shared" si="9"/>
        <v>1001</v>
      </c>
      <c r="B1002" s="97" t="s">
        <v>3652</v>
      </c>
      <c r="C1002" s="97" t="s">
        <v>3652</v>
      </c>
      <c r="D1002" s="97" t="s">
        <v>3636</v>
      </c>
      <c r="E1002" s="97" t="s">
        <v>2833</v>
      </c>
      <c r="F1002" s="97" t="s">
        <v>3781</v>
      </c>
      <c r="G1002" s="98" t="s">
        <v>2453</v>
      </c>
      <c r="H1002" s="98" t="s">
        <v>3636</v>
      </c>
      <c r="I1002" s="99">
        <v>90000000</v>
      </c>
      <c r="J1002" s="97" t="s">
        <v>2460</v>
      </c>
    </row>
    <row r="1003" spans="1:10" x14ac:dyDescent="0.2">
      <c r="A1003" s="96">
        <f t="shared" si="9"/>
        <v>1002</v>
      </c>
      <c r="B1003" s="97" t="s">
        <v>3671</v>
      </c>
      <c r="C1003" s="97" t="s">
        <v>2806</v>
      </c>
      <c r="D1003" s="97" t="s">
        <v>3672</v>
      </c>
      <c r="E1003" s="97" t="s">
        <v>2833</v>
      </c>
      <c r="F1003" s="97" t="s">
        <v>3782</v>
      </c>
      <c r="G1003" s="98" t="s">
        <v>2453</v>
      </c>
      <c r="H1003" s="98" t="s">
        <v>3636</v>
      </c>
      <c r="I1003" s="99">
        <v>50000000</v>
      </c>
      <c r="J1003" s="97" t="s">
        <v>2455</v>
      </c>
    </row>
    <row r="1004" spans="1:10" x14ac:dyDescent="0.2">
      <c r="A1004" s="96">
        <f t="shared" si="9"/>
        <v>1003</v>
      </c>
      <c r="B1004" s="97" t="s">
        <v>3689</v>
      </c>
      <c r="C1004" s="97" t="s">
        <v>3634</v>
      </c>
      <c r="D1004" s="97" t="s">
        <v>3689</v>
      </c>
      <c r="E1004" s="97" t="s">
        <v>2833</v>
      </c>
      <c r="F1004" s="97" t="s">
        <v>3783</v>
      </c>
      <c r="G1004" s="98" t="s">
        <v>2453</v>
      </c>
      <c r="H1004" s="98" t="s">
        <v>3636</v>
      </c>
      <c r="I1004" s="99">
        <v>20000000</v>
      </c>
      <c r="J1004" s="97" t="s">
        <v>2460</v>
      </c>
    </row>
    <row r="1005" spans="1:10" x14ac:dyDescent="0.2">
      <c r="A1005" s="96">
        <f t="shared" si="9"/>
        <v>1004</v>
      </c>
      <c r="B1005" s="97" t="s">
        <v>3689</v>
      </c>
      <c r="C1005" s="97" t="s">
        <v>3634</v>
      </c>
      <c r="D1005" s="97" t="s">
        <v>3689</v>
      </c>
      <c r="E1005" s="97" t="s">
        <v>2833</v>
      </c>
      <c r="F1005" s="97" t="s">
        <v>3784</v>
      </c>
      <c r="G1005" s="98" t="s">
        <v>2453</v>
      </c>
      <c r="H1005" s="98" t="s">
        <v>3636</v>
      </c>
      <c r="I1005" s="99">
        <v>15000000</v>
      </c>
      <c r="J1005" s="97" t="s">
        <v>2460</v>
      </c>
    </row>
    <row r="1006" spans="1:10" x14ac:dyDescent="0.2">
      <c r="A1006" s="96">
        <f t="shared" si="9"/>
        <v>1005</v>
      </c>
      <c r="B1006" s="97" t="s">
        <v>3650</v>
      </c>
      <c r="C1006" s="97" t="s">
        <v>3650</v>
      </c>
      <c r="D1006" s="97" t="s">
        <v>3636</v>
      </c>
      <c r="E1006" s="97" t="s">
        <v>3126</v>
      </c>
      <c r="F1006" s="97" t="s">
        <v>3785</v>
      </c>
      <c r="G1006" s="98" t="s">
        <v>2453</v>
      </c>
      <c r="H1006" s="98" t="s">
        <v>3636</v>
      </c>
      <c r="I1006" s="99">
        <v>400000000</v>
      </c>
      <c r="J1006" s="97" t="s">
        <v>2455</v>
      </c>
    </row>
    <row r="1007" spans="1:10" x14ac:dyDescent="0.2">
      <c r="A1007" s="96">
        <f t="shared" si="9"/>
        <v>1006</v>
      </c>
      <c r="B1007" s="97" t="s">
        <v>3654</v>
      </c>
      <c r="C1007" s="97" t="s">
        <v>2806</v>
      </c>
      <c r="D1007" s="97" t="s">
        <v>2484</v>
      </c>
      <c r="E1007" s="97" t="s">
        <v>2840</v>
      </c>
      <c r="F1007" s="97" t="s">
        <v>3786</v>
      </c>
      <c r="G1007" s="98" t="s">
        <v>2453</v>
      </c>
      <c r="H1007" s="98" t="s">
        <v>3636</v>
      </c>
      <c r="I1007" s="99">
        <v>2033195000</v>
      </c>
      <c r="J1007" s="97" t="s">
        <v>2486</v>
      </c>
    </row>
    <row r="1008" spans="1:10" x14ac:dyDescent="0.3">
      <c r="A1008" s="96">
        <f t="shared" si="9"/>
        <v>1007</v>
      </c>
      <c r="B1008" s="97" t="s">
        <v>3787</v>
      </c>
      <c r="C1008" s="97" t="s">
        <v>3788</v>
      </c>
      <c r="D1008" s="97" t="s">
        <v>2550</v>
      </c>
      <c r="E1008" s="97" t="s">
        <v>2678</v>
      </c>
      <c r="F1008" s="97" t="s">
        <v>3789</v>
      </c>
      <c r="G1008" s="98" t="s">
        <v>2453</v>
      </c>
      <c r="H1008" s="98" t="s">
        <v>3788</v>
      </c>
      <c r="I1008" s="97" t="s">
        <v>2670</v>
      </c>
      <c r="J1008" s="97" t="s">
        <v>2670</v>
      </c>
    </row>
    <row r="1009" spans="1:10" x14ac:dyDescent="0.3">
      <c r="A1009" s="96">
        <f t="shared" ref="A1009:A1072" si="10">ROW()-1</f>
        <v>1008</v>
      </c>
      <c r="B1009" s="97" t="s">
        <v>3790</v>
      </c>
      <c r="C1009" s="97" t="s">
        <v>3788</v>
      </c>
      <c r="D1009" s="97" t="s">
        <v>3790</v>
      </c>
      <c r="E1009" s="97" t="s">
        <v>2678</v>
      </c>
      <c r="F1009" s="97" t="s">
        <v>3791</v>
      </c>
      <c r="G1009" s="98" t="s">
        <v>2453</v>
      </c>
      <c r="H1009" s="98" t="s">
        <v>3788</v>
      </c>
      <c r="I1009" s="97" t="s">
        <v>2670</v>
      </c>
      <c r="J1009" s="97" t="s">
        <v>2670</v>
      </c>
    </row>
    <row r="1010" spans="1:10" x14ac:dyDescent="0.3">
      <c r="A1010" s="96">
        <f t="shared" si="10"/>
        <v>1009</v>
      </c>
      <c r="B1010" s="97" t="s">
        <v>3790</v>
      </c>
      <c r="C1010" s="97" t="s">
        <v>3788</v>
      </c>
      <c r="D1010" s="97" t="s">
        <v>3790</v>
      </c>
      <c r="E1010" s="97" t="s">
        <v>2678</v>
      </c>
      <c r="F1010" s="97" t="s">
        <v>3792</v>
      </c>
      <c r="G1010" s="98" t="s">
        <v>2453</v>
      </c>
      <c r="H1010" s="98" t="s">
        <v>3788</v>
      </c>
      <c r="I1010" s="97" t="s">
        <v>2670</v>
      </c>
      <c r="J1010" s="97" t="s">
        <v>2670</v>
      </c>
    </row>
    <row r="1011" spans="1:10" x14ac:dyDescent="0.3">
      <c r="A1011" s="96">
        <f t="shared" si="10"/>
        <v>1010</v>
      </c>
      <c r="B1011" s="97" t="s">
        <v>3043</v>
      </c>
      <c r="C1011" s="97" t="s">
        <v>3788</v>
      </c>
      <c r="D1011" s="97" t="s">
        <v>3043</v>
      </c>
      <c r="E1011" s="97" t="s">
        <v>2786</v>
      </c>
      <c r="F1011" s="97" t="s">
        <v>3793</v>
      </c>
      <c r="G1011" s="98" t="s">
        <v>2453</v>
      </c>
      <c r="H1011" s="98" t="s">
        <v>3788</v>
      </c>
      <c r="I1011" s="97" t="s">
        <v>2670</v>
      </c>
      <c r="J1011" s="97" t="s">
        <v>2670</v>
      </c>
    </row>
    <row r="1012" spans="1:10" x14ac:dyDescent="0.3">
      <c r="A1012" s="96">
        <f t="shared" si="10"/>
        <v>1011</v>
      </c>
      <c r="B1012" s="97" t="s">
        <v>3790</v>
      </c>
      <c r="C1012" s="97" t="s">
        <v>3788</v>
      </c>
      <c r="D1012" s="97" t="s">
        <v>3790</v>
      </c>
      <c r="E1012" s="97" t="s">
        <v>2802</v>
      </c>
      <c r="F1012" s="97" t="s">
        <v>3794</v>
      </c>
      <c r="G1012" s="98" t="s">
        <v>2453</v>
      </c>
      <c r="H1012" s="98" t="s">
        <v>3788</v>
      </c>
      <c r="I1012" s="97" t="s">
        <v>2670</v>
      </c>
      <c r="J1012" s="97" t="s">
        <v>2670</v>
      </c>
    </row>
    <row r="1013" spans="1:10" x14ac:dyDescent="0.3">
      <c r="A1013" s="96">
        <f t="shared" si="10"/>
        <v>1012</v>
      </c>
      <c r="B1013" s="97" t="s">
        <v>3790</v>
      </c>
      <c r="C1013" s="97" t="s">
        <v>3788</v>
      </c>
      <c r="D1013" s="97" t="s">
        <v>3790</v>
      </c>
      <c r="E1013" s="97" t="s">
        <v>2802</v>
      </c>
      <c r="F1013" s="97" t="s">
        <v>3795</v>
      </c>
      <c r="G1013" s="98" t="s">
        <v>2453</v>
      </c>
      <c r="H1013" s="98" t="s">
        <v>3788</v>
      </c>
      <c r="I1013" s="97" t="s">
        <v>2670</v>
      </c>
      <c r="J1013" s="97" t="s">
        <v>2670</v>
      </c>
    </row>
    <row r="1014" spans="1:10" x14ac:dyDescent="0.2">
      <c r="A1014" s="96">
        <f t="shared" si="10"/>
        <v>1013</v>
      </c>
      <c r="B1014" s="97" t="s">
        <v>3788</v>
      </c>
      <c r="C1014" s="97" t="s">
        <v>3788</v>
      </c>
      <c r="D1014" s="97" t="s">
        <v>3788</v>
      </c>
      <c r="E1014" s="107">
        <v>43466</v>
      </c>
      <c r="F1014" s="97" t="s">
        <v>3796</v>
      </c>
      <c r="G1014" s="98" t="s">
        <v>2453</v>
      </c>
      <c r="H1014" s="98" t="s">
        <v>3788</v>
      </c>
      <c r="I1014" s="99">
        <v>30000000</v>
      </c>
      <c r="J1014" s="97" t="s">
        <v>2460</v>
      </c>
    </row>
    <row r="1015" spans="1:10" x14ac:dyDescent="0.2">
      <c r="A1015" s="96">
        <f t="shared" si="10"/>
        <v>1014</v>
      </c>
      <c r="B1015" s="97" t="s">
        <v>3797</v>
      </c>
      <c r="C1015" s="97" t="s">
        <v>3788</v>
      </c>
      <c r="D1015" s="97" t="s">
        <v>2450</v>
      </c>
      <c r="E1015" s="97" t="s">
        <v>2451</v>
      </c>
      <c r="F1015" s="97" t="s">
        <v>3798</v>
      </c>
      <c r="G1015" s="98" t="s">
        <v>2453</v>
      </c>
      <c r="H1015" s="98" t="s">
        <v>3788</v>
      </c>
      <c r="I1015" s="99">
        <v>0</v>
      </c>
      <c r="J1015" s="97" t="s">
        <v>2486</v>
      </c>
    </row>
    <row r="1016" spans="1:10" x14ac:dyDescent="0.2">
      <c r="A1016" s="96">
        <f t="shared" si="10"/>
        <v>1015</v>
      </c>
      <c r="B1016" s="97" t="s">
        <v>3788</v>
      </c>
      <c r="C1016" s="97" t="s">
        <v>3788</v>
      </c>
      <c r="D1016" s="97" t="s">
        <v>3788</v>
      </c>
      <c r="E1016" s="97" t="s">
        <v>2451</v>
      </c>
      <c r="F1016" s="97" t="s">
        <v>3799</v>
      </c>
      <c r="G1016" s="98" t="s">
        <v>2453</v>
      </c>
      <c r="H1016" s="98" t="s">
        <v>3788</v>
      </c>
      <c r="I1016" s="99">
        <v>1442307000</v>
      </c>
      <c r="J1016" s="97" t="s">
        <v>2486</v>
      </c>
    </row>
    <row r="1017" spans="1:10" x14ac:dyDescent="0.2">
      <c r="A1017" s="96">
        <f t="shared" si="10"/>
        <v>1016</v>
      </c>
      <c r="B1017" s="97" t="s">
        <v>3788</v>
      </c>
      <c r="C1017" s="97" t="s">
        <v>3788</v>
      </c>
      <c r="D1017" s="97" t="s">
        <v>3788</v>
      </c>
      <c r="E1017" s="97" t="s">
        <v>2451</v>
      </c>
      <c r="F1017" s="97" t="s">
        <v>3800</v>
      </c>
      <c r="G1017" s="98" t="s">
        <v>2453</v>
      </c>
      <c r="H1017" s="98" t="s">
        <v>3788</v>
      </c>
      <c r="I1017" s="99">
        <v>4272288000</v>
      </c>
      <c r="J1017" s="97" t="s">
        <v>2486</v>
      </c>
    </row>
    <row r="1018" spans="1:10" x14ac:dyDescent="0.2">
      <c r="A1018" s="96">
        <f t="shared" si="10"/>
        <v>1017</v>
      </c>
      <c r="B1018" s="97" t="s">
        <v>3801</v>
      </c>
      <c r="C1018" s="97" t="s">
        <v>3788</v>
      </c>
      <c r="D1018" s="97" t="s">
        <v>3801</v>
      </c>
      <c r="E1018" s="97" t="s">
        <v>2451</v>
      </c>
      <c r="F1018" s="97" t="s">
        <v>3802</v>
      </c>
      <c r="G1018" s="98" t="s">
        <v>2453</v>
      </c>
      <c r="H1018" s="98" t="s">
        <v>3788</v>
      </c>
      <c r="I1018" s="99">
        <v>4030396000</v>
      </c>
      <c r="J1018" s="97" t="s">
        <v>2486</v>
      </c>
    </row>
    <row r="1019" spans="1:10" x14ac:dyDescent="0.2">
      <c r="A1019" s="96">
        <f t="shared" si="10"/>
        <v>1018</v>
      </c>
      <c r="B1019" s="97" t="s">
        <v>3803</v>
      </c>
      <c r="C1019" s="97" t="s">
        <v>3788</v>
      </c>
      <c r="D1019" s="97" t="s">
        <v>3788</v>
      </c>
      <c r="E1019" s="97" t="s">
        <v>2451</v>
      </c>
      <c r="F1019" s="97" t="s">
        <v>3804</v>
      </c>
      <c r="G1019" s="98" t="s">
        <v>2453</v>
      </c>
      <c r="H1019" s="98" t="s">
        <v>3788</v>
      </c>
      <c r="I1019" s="99">
        <v>150000000</v>
      </c>
      <c r="J1019" s="97" t="s">
        <v>2455</v>
      </c>
    </row>
    <row r="1020" spans="1:10" x14ac:dyDescent="0.2">
      <c r="A1020" s="96">
        <f t="shared" si="10"/>
        <v>1019</v>
      </c>
      <c r="B1020" s="97" t="s">
        <v>3805</v>
      </c>
      <c r="C1020" s="97" t="s">
        <v>3805</v>
      </c>
      <c r="D1020" s="97" t="s">
        <v>3806</v>
      </c>
      <c r="E1020" s="97" t="s">
        <v>2451</v>
      </c>
      <c r="F1020" s="97" t="s">
        <v>3807</v>
      </c>
      <c r="G1020" s="98" t="s">
        <v>2453</v>
      </c>
      <c r="H1020" s="98" t="s">
        <v>3788</v>
      </c>
      <c r="I1020" s="99">
        <v>80000000</v>
      </c>
      <c r="J1020" s="97" t="s">
        <v>2460</v>
      </c>
    </row>
    <row r="1021" spans="1:10" x14ac:dyDescent="0.2">
      <c r="A1021" s="96">
        <f t="shared" si="10"/>
        <v>1020</v>
      </c>
      <c r="B1021" s="97" t="s">
        <v>3788</v>
      </c>
      <c r="C1021" s="97" t="s">
        <v>3788</v>
      </c>
      <c r="D1021" s="97" t="s">
        <v>3788</v>
      </c>
      <c r="E1021" s="97" t="s">
        <v>2451</v>
      </c>
      <c r="F1021" s="97" t="s">
        <v>3808</v>
      </c>
      <c r="G1021" s="98" t="s">
        <v>2453</v>
      </c>
      <c r="H1021" s="98" t="s">
        <v>3788</v>
      </c>
      <c r="I1021" s="99">
        <v>165000000</v>
      </c>
      <c r="J1021" s="97" t="s">
        <v>2455</v>
      </c>
    </row>
    <row r="1022" spans="1:10" x14ac:dyDescent="0.2">
      <c r="A1022" s="96">
        <f t="shared" si="10"/>
        <v>1021</v>
      </c>
      <c r="B1022" s="97" t="s">
        <v>3788</v>
      </c>
      <c r="C1022" s="97" t="s">
        <v>3788</v>
      </c>
      <c r="D1022" s="97" t="s">
        <v>3788</v>
      </c>
      <c r="E1022" s="97" t="s">
        <v>2451</v>
      </c>
      <c r="F1022" s="97" t="s">
        <v>3809</v>
      </c>
      <c r="G1022" s="98" t="s">
        <v>2453</v>
      </c>
      <c r="H1022" s="98" t="s">
        <v>3788</v>
      </c>
      <c r="I1022" s="99">
        <v>50000000</v>
      </c>
      <c r="J1022" s="97" t="s">
        <v>2460</v>
      </c>
    </row>
    <row r="1023" spans="1:10" x14ac:dyDescent="0.2">
      <c r="A1023" s="96">
        <f t="shared" si="10"/>
        <v>1022</v>
      </c>
      <c r="B1023" s="97" t="s">
        <v>3788</v>
      </c>
      <c r="C1023" s="97" t="s">
        <v>3788</v>
      </c>
      <c r="D1023" s="97" t="s">
        <v>3788</v>
      </c>
      <c r="E1023" s="97" t="s">
        <v>2451</v>
      </c>
      <c r="F1023" s="97" t="s">
        <v>3810</v>
      </c>
      <c r="G1023" s="98" t="s">
        <v>2453</v>
      </c>
      <c r="H1023" s="98" t="s">
        <v>3788</v>
      </c>
      <c r="I1023" s="99">
        <v>20000000</v>
      </c>
      <c r="J1023" s="97" t="s">
        <v>2460</v>
      </c>
    </row>
    <row r="1024" spans="1:10" x14ac:dyDescent="0.2">
      <c r="A1024" s="96">
        <f t="shared" si="10"/>
        <v>1023</v>
      </c>
      <c r="B1024" s="97" t="s">
        <v>3788</v>
      </c>
      <c r="C1024" s="97" t="s">
        <v>3788</v>
      </c>
      <c r="D1024" s="97" t="s">
        <v>3788</v>
      </c>
      <c r="E1024" s="97" t="s">
        <v>2451</v>
      </c>
      <c r="F1024" s="97" t="s">
        <v>3811</v>
      </c>
      <c r="G1024" s="98" t="s">
        <v>2453</v>
      </c>
      <c r="H1024" s="98" t="s">
        <v>3788</v>
      </c>
      <c r="I1024" s="99">
        <v>150000000</v>
      </c>
      <c r="J1024" s="97" t="s">
        <v>2486</v>
      </c>
    </row>
    <row r="1025" spans="1:10" x14ac:dyDescent="0.2">
      <c r="A1025" s="96">
        <f t="shared" si="10"/>
        <v>1024</v>
      </c>
      <c r="B1025" s="97" t="s">
        <v>3788</v>
      </c>
      <c r="C1025" s="97" t="s">
        <v>3788</v>
      </c>
      <c r="D1025" s="97" t="s">
        <v>3788</v>
      </c>
      <c r="E1025" s="97" t="s">
        <v>2451</v>
      </c>
      <c r="F1025" s="97" t="s">
        <v>3812</v>
      </c>
      <c r="G1025" s="98" t="s">
        <v>2453</v>
      </c>
      <c r="H1025" s="98" t="s">
        <v>3788</v>
      </c>
      <c r="I1025" s="99">
        <v>130000000</v>
      </c>
      <c r="J1025" s="97" t="s">
        <v>2486</v>
      </c>
    </row>
    <row r="1026" spans="1:10" x14ac:dyDescent="0.2">
      <c r="A1026" s="96">
        <f t="shared" si="10"/>
        <v>1025</v>
      </c>
      <c r="B1026" s="97" t="s">
        <v>3788</v>
      </c>
      <c r="C1026" s="97" t="s">
        <v>3788</v>
      </c>
      <c r="D1026" s="97" t="s">
        <v>3788</v>
      </c>
      <c r="E1026" s="97" t="s">
        <v>2451</v>
      </c>
      <c r="F1026" s="97" t="s">
        <v>3813</v>
      </c>
      <c r="G1026" s="98" t="s">
        <v>2453</v>
      </c>
      <c r="H1026" s="98" t="s">
        <v>3788</v>
      </c>
      <c r="I1026" s="99">
        <v>35000000</v>
      </c>
      <c r="J1026" s="97" t="s">
        <v>2460</v>
      </c>
    </row>
    <row r="1027" spans="1:10" x14ac:dyDescent="0.2">
      <c r="A1027" s="96">
        <f t="shared" si="10"/>
        <v>1026</v>
      </c>
      <c r="B1027" s="97" t="s">
        <v>3788</v>
      </c>
      <c r="C1027" s="97" t="s">
        <v>3788</v>
      </c>
      <c r="D1027" s="97" t="s">
        <v>3788</v>
      </c>
      <c r="E1027" s="97" t="s">
        <v>2451</v>
      </c>
      <c r="F1027" s="97" t="s">
        <v>3814</v>
      </c>
      <c r="G1027" s="98" t="s">
        <v>2453</v>
      </c>
      <c r="H1027" s="98" t="s">
        <v>3788</v>
      </c>
      <c r="I1027" s="99">
        <v>15000000</v>
      </c>
      <c r="J1027" s="97" t="s">
        <v>2460</v>
      </c>
    </row>
    <row r="1028" spans="1:10" x14ac:dyDescent="0.2">
      <c r="A1028" s="96">
        <f t="shared" si="10"/>
        <v>1027</v>
      </c>
      <c r="B1028" s="97" t="s">
        <v>3788</v>
      </c>
      <c r="C1028" s="97" t="s">
        <v>3788</v>
      </c>
      <c r="D1028" s="97" t="s">
        <v>3788</v>
      </c>
      <c r="E1028" s="97" t="s">
        <v>2451</v>
      </c>
      <c r="F1028" s="97" t="s">
        <v>3815</v>
      </c>
      <c r="G1028" s="98" t="s">
        <v>2453</v>
      </c>
      <c r="H1028" s="98" t="s">
        <v>3788</v>
      </c>
      <c r="I1028" s="99">
        <v>10000000</v>
      </c>
      <c r="J1028" s="97" t="s">
        <v>2460</v>
      </c>
    </row>
    <row r="1029" spans="1:10" x14ac:dyDescent="0.2">
      <c r="A1029" s="96">
        <f t="shared" si="10"/>
        <v>1028</v>
      </c>
      <c r="B1029" s="97" t="s">
        <v>3788</v>
      </c>
      <c r="C1029" s="97" t="s">
        <v>3788</v>
      </c>
      <c r="D1029" s="97" t="s">
        <v>3788</v>
      </c>
      <c r="E1029" s="97" t="s">
        <v>2451</v>
      </c>
      <c r="F1029" s="97" t="s">
        <v>3816</v>
      </c>
      <c r="G1029" s="98" t="s">
        <v>2453</v>
      </c>
      <c r="H1029" s="98" t="s">
        <v>3788</v>
      </c>
      <c r="I1029" s="99">
        <v>22000000</v>
      </c>
      <c r="J1029" s="97" t="s">
        <v>2460</v>
      </c>
    </row>
    <row r="1030" spans="1:10" x14ac:dyDescent="0.2">
      <c r="A1030" s="96">
        <f t="shared" si="10"/>
        <v>1029</v>
      </c>
      <c r="B1030" s="97" t="s">
        <v>3788</v>
      </c>
      <c r="C1030" s="97" t="s">
        <v>3788</v>
      </c>
      <c r="D1030" s="97" t="s">
        <v>3788</v>
      </c>
      <c r="E1030" s="97" t="s">
        <v>2451</v>
      </c>
      <c r="F1030" s="97" t="s">
        <v>3817</v>
      </c>
      <c r="G1030" s="98" t="s">
        <v>2453</v>
      </c>
      <c r="H1030" s="98" t="s">
        <v>3788</v>
      </c>
      <c r="I1030" s="99">
        <v>50000000</v>
      </c>
      <c r="J1030" s="97" t="s">
        <v>2455</v>
      </c>
    </row>
    <row r="1031" spans="1:10" x14ac:dyDescent="0.2">
      <c r="A1031" s="96">
        <f t="shared" si="10"/>
        <v>1030</v>
      </c>
      <c r="B1031" s="97" t="s">
        <v>3801</v>
      </c>
      <c r="C1031" s="97" t="s">
        <v>3788</v>
      </c>
      <c r="D1031" s="97" t="s">
        <v>3801</v>
      </c>
      <c r="E1031" s="97" t="s">
        <v>2451</v>
      </c>
      <c r="F1031" s="97" t="s">
        <v>3802</v>
      </c>
      <c r="G1031" s="98" t="s">
        <v>2453</v>
      </c>
      <c r="H1031" s="98" t="s">
        <v>3788</v>
      </c>
      <c r="I1031" s="99">
        <v>0</v>
      </c>
      <c r="J1031" s="97" t="s">
        <v>2670</v>
      </c>
    </row>
    <row r="1032" spans="1:10" x14ac:dyDescent="0.2">
      <c r="A1032" s="96">
        <f t="shared" si="10"/>
        <v>1031</v>
      </c>
      <c r="B1032" s="97" t="s">
        <v>3801</v>
      </c>
      <c r="C1032" s="97" t="s">
        <v>3788</v>
      </c>
      <c r="D1032" s="97" t="s">
        <v>3801</v>
      </c>
      <c r="E1032" s="97" t="s">
        <v>2451</v>
      </c>
      <c r="F1032" s="97" t="s">
        <v>3818</v>
      </c>
      <c r="G1032" s="98" t="s">
        <v>2453</v>
      </c>
      <c r="H1032" s="98" t="s">
        <v>3788</v>
      </c>
      <c r="I1032" s="99">
        <v>0</v>
      </c>
      <c r="J1032" s="97" t="s">
        <v>2670</v>
      </c>
    </row>
    <row r="1033" spans="1:10" x14ac:dyDescent="0.2">
      <c r="A1033" s="96">
        <f t="shared" si="10"/>
        <v>1032</v>
      </c>
      <c r="B1033" s="97" t="s">
        <v>3819</v>
      </c>
      <c r="C1033" s="97" t="s">
        <v>2468</v>
      </c>
      <c r="D1033" s="97" t="s">
        <v>3819</v>
      </c>
      <c r="E1033" s="97" t="s">
        <v>2451</v>
      </c>
      <c r="F1033" s="97" t="s">
        <v>3820</v>
      </c>
      <c r="G1033" s="98" t="s">
        <v>2453</v>
      </c>
      <c r="H1033" s="98" t="s">
        <v>3788</v>
      </c>
      <c r="I1033" s="99">
        <v>45100000</v>
      </c>
      <c r="J1033" s="97" t="s">
        <v>2455</v>
      </c>
    </row>
    <row r="1034" spans="1:10" x14ac:dyDescent="0.2">
      <c r="A1034" s="96">
        <f t="shared" si="10"/>
        <v>1033</v>
      </c>
      <c r="B1034" s="97" t="s">
        <v>3788</v>
      </c>
      <c r="C1034" s="97" t="s">
        <v>3788</v>
      </c>
      <c r="D1034" s="97" t="s">
        <v>3788</v>
      </c>
      <c r="E1034" s="97" t="s">
        <v>2451</v>
      </c>
      <c r="F1034" s="97" t="s">
        <v>3821</v>
      </c>
      <c r="G1034" s="98" t="s">
        <v>2453</v>
      </c>
      <c r="H1034" s="98" t="s">
        <v>3788</v>
      </c>
      <c r="I1034" s="99">
        <v>69890000</v>
      </c>
      <c r="J1034" s="97" t="s">
        <v>2460</v>
      </c>
    </row>
    <row r="1035" spans="1:10" x14ac:dyDescent="0.2">
      <c r="A1035" s="96">
        <f t="shared" si="10"/>
        <v>1034</v>
      </c>
      <c r="B1035" s="97" t="s">
        <v>3822</v>
      </c>
      <c r="C1035" s="97" t="s">
        <v>3788</v>
      </c>
      <c r="D1035" s="97" t="s">
        <v>2484</v>
      </c>
      <c r="E1035" s="97" t="s">
        <v>2451</v>
      </c>
      <c r="F1035" s="97" t="s">
        <v>3823</v>
      </c>
      <c r="G1035" s="98" t="s">
        <v>2453</v>
      </c>
      <c r="H1035" s="98" t="s">
        <v>3788</v>
      </c>
      <c r="I1035" s="99">
        <v>95909000</v>
      </c>
      <c r="J1035" s="97" t="s">
        <v>2455</v>
      </c>
    </row>
    <row r="1036" spans="1:10" x14ac:dyDescent="0.2">
      <c r="A1036" s="96">
        <f t="shared" si="10"/>
        <v>1035</v>
      </c>
      <c r="B1036" s="97" t="s">
        <v>3788</v>
      </c>
      <c r="C1036" s="97" t="s">
        <v>3788</v>
      </c>
      <c r="D1036" s="97" t="s">
        <v>3788</v>
      </c>
      <c r="E1036" s="97" t="s">
        <v>2678</v>
      </c>
      <c r="F1036" s="97" t="s">
        <v>3824</v>
      </c>
      <c r="G1036" s="98" t="s">
        <v>2453</v>
      </c>
      <c r="H1036" s="98" t="s">
        <v>3788</v>
      </c>
      <c r="I1036" s="99">
        <v>288580800</v>
      </c>
      <c r="J1036" s="97" t="s">
        <v>2455</v>
      </c>
    </row>
    <row r="1037" spans="1:10" x14ac:dyDescent="0.2">
      <c r="A1037" s="96">
        <f t="shared" si="10"/>
        <v>1036</v>
      </c>
      <c r="B1037" s="97" t="s">
        <v>3788</v>
      </c>
      <c r="C1037" s="97" t="s">
        <v>3788</v>
      </c>
      <c r="D1037" s="97" t="s">
        <v>3788</v>
      </c>
      <c r="E1037" s="97" t="s">
        <v>2678</v>
      </c>
      <c r="F1037" s="97" t="s">
        <v>3825</v>
      </c>
      <c r="G1037" s="98" t="s">
        <v>2453</v>
      </c>
      <c r="H1037" s="98" t="s">
        <v>3788</v>
      </c>
      <c r="I1037" s="99">
        <v>40000000</v>
      </c>
      <c r="J1037" s="97" t="s">
        <v>2460</v>
      </c>
    </row>
    <row r="1038" spans="1:10" x14ac:dyDescent="0.2">
      <c r="A1038" s="96">
        <f t="shared" si="10"/>
        <v>1037</v>
      </c>
      <c r="B1038" s="97" t="s">
        <v>3788</v>
      </c>
      <c r="C1038" s="97" t="s">
        <v>3788</v>
      </c>
      <c r="D1038" s="97" t="s">
        <v>3788</v>
      </c>
      <c r="E1038" s="97" t="s">
        <v>2678</v>
      </c>
      <c r="F1038" s="97" t="s">
        <v>3826</v>
      </c>
      <c r="G1038" s="98" t="s">
        <v>2453</v>
      </c>
      <c r="H1038" s="98" t="s">
        <v>3788</v>
      </c>
      <c r="I1038" s="99">
        <v>40000000</v>
      </c>
      <c r="J1038" s="97" t="s">
        <v>2460</v>
      </c>
    </row>
    <row r="1039" spans="1:10" x14ac:dyDescent="0.2">
      <c r="A1039" s="96">
        <f t="shared" si="10"/>
        <v>1038</v>
      </c>
      <c r="B1039" s="97" t="s">
        <v>3788</v>
      </c>
      <c r="C1039" s="97" t="s">
        <v>3788</v>
      </c>
      <c r="D1039" s="97" t="s">
        <v>3788</v>
      </c>
      <c r="E1039" s="97" t="s">
        <v>2678</v>
      </c>
      <c r="F1039" s="97" t="s">
        <v>3827</v>
      </c>
      <c r="G1039" s="98" t="s">
        <v>2453</v>
      </c>
      <c r="H1039" s="98" t="s">
        <v>3788</v>
      </c>
      <c r="I1039" s="99">
        <v>60000000</v>
      </c>
      <c r="J1039" s="97" t="s">
        <v>2460</v>
      </c>
    </row>
    <row r="1040" spans="1:10" x14ac:dyDescent="0.2">
      <c r="A1040" s="96">
        <f t="shared" si="10"/>
        <v>1039</v>
      </c>
      <c r="B1040" s="97" t="s">
        <v>3788</v>
      </c>
      <c r="C1040" s="97" t="s">
        <v>3788</v>
      </c>
      <c r="D1040" s="97" t="s">
        <v>3788</v>
      </c>
      <c r="E1040" s="97" t="s">
        <v>2678</v>
      </c>
      <c r="F1040" s="97" t="s">
        <v>3828</v>
      </c>
      <c r="G1040" s="98" t="s">
        <v>2453</v>
      </c>
      <c r="H1040" s="98" t="s">
        <v>3788</v>
      </c>
      <c r="I1040" s="99">
        <v>400759000</v>
      </c>
      <c r="J1040" s="97" t="s">
        <v>2486</v>
      </c>
    </row>
    <row r="1041" spans="1:10" x14ac:dyDescent="0.2">
      <c r="A1041" s="96">
        <f t="shared" si="10"/>
        <v>1040</v>
      </c>
      <c r="B1041" s="97" t="s">
        <v>3788</v>
      </c>
      <c r="C1041" s="97" t="s">
        <v>3788</v>
      </c>
      <c r="D1041" s="97" t="s">
        <v>3788</v>
      </c>
      <c r="E1041" s="97" t="s">
        <v>2678</v>
      </c>
      <c r="F1041" s="97" t="s">
        <v>3829</v>
      </c>
      <c r="G1041" s="98" t="s">
        <v>2453</v>
      </c>
      <c r="H1041" s="98" t="s">
        <v>3788</v>
      </c>
      <c r="I1041" s="99">
        <v>270000000</v>
      </c>
      <c r="J1041" s="97" t="s">
        <v>2486</v>
      </c>
    </row>
    <row r="1042" spans="1:10" x14ac:dyDescent="0.2">
      <c r="A1042" s="96">
        <f t="shared" si="10"/>
        <v>1041</v>
      </c>
      <c r="B1042" s="97" t="s">
        <v>3788</v>
      </c>
      <c r="C1042" s="97" t="s">
        <v>3788</v>
      </c>
      <c r="D1042" s="97" t="s">
        <v>3788</v>
      </c>
      <c r="E1042" s="97" t="s">
        <v>2678</v>
      </c>
      <c r="F1042" s="97" t="s">
        <v>3830</v>
      </c>
      <c r="G1042" s="98" t="s">
        <v>2453</v>
      </c>
      <c r="H1042" s="98" t="s">
        <v>3788</v>
      </c>
      <c r="I1042" s="99">
        <v>213700000</v>
      </c>
      <c r="J1042" s="97" t="s">
        <v>2460</v>
      </c>
    </row>
    <row r="1043" spans="1:10" x14ac:dyDescent="0.2">
      <c r="A1043" s="96">
        <f t="shared" si="10"/>
        <v>1042</v>
      </c>
      <c r="B1043" s="97" t="s">
        <v>3788</v>
      </c>
      <c r="C1043" s="97" t="s">
        <v>3788</v>
      </c>
      <c r="D1043" s="97" t="s">
        <v>3788</v>
      </c>
      <c r="E1043" s="97" t="s">
        <v>2678</v>
      </c>
      <c r="F1043" s="97" t="s">
        <v>3831</v>
      </c>
      <c r="G1043" s="98" t="s">
        <v>2453</v>
      </c>
      <c r="H1043" s="98" t="s">
        <v>3788</v>
      </c>
      <c r="I1043" s="99">
        <v>12000000</v>
      </c>
      <c r="J1043" s="97" t="s">
        <v>2460</v>
      </c>
    </row>
    <row r="1044" spans="1:10" x14ac:dyDescent="0.2">
      <c r="A1044" s="96">
        <f t="shared" si="10"/>
        <v>1043</v>
      </c>
      <c r="B1044" s="97" t="s">
        <v>3788</v>
      </c>
      <c r="C1044" s="97" t="s">
        <v>3788</v>
      </c>
      <c r="D1044" s="97" t="s">
        <v>3788</v>
      </c>
      <c r="E1044" s="97" t="s">
        <v>2678</v>
      </c>
      <c r="F1044" s="97" t="s">
        <v>3832</v>
      </c>
      <c r="G1044" s="98" t="s">
        <v>2453</v>
      </c>
      <c r="H1044" s="98" t="s">
        <v>3788</v>
      </c>
      <c r="I1044" s="99">
        <v>12000000</v>
      </c>
      <c r="J1044" s="97" t="s">
        <v>2460</v>
      </c>
    </row>
    <row r="1045" spans="1:10" x14ac:dyDescent="0.2">
      <c r="A1045" s="96">
        <f t="shared" si="10"/>
        <v>1044</v>
      </c>
      <c r="B1045" s="97" t="s">
        <v>3788</v>
      </c>
      <c r="C1045" s="97" t="s">
        <v>3788</v>
      </c>
      <c r="D1045" s="97" t="s">
        <v>3788</v>
      </c>
      <c r="E1045" s="97" t="s">
        <v>2678</v>
      </c>
      <c r="F1045" s="97" t="s">
        <v>3833</v>
      </c>
      <c r="G1045" s="98" t="s">
        <v>2453</v>
      </c>
      <c r="H1045" s="98" t="s">
        <v>3788</v>
      </c>
      <c r="I1045" s="99">
        <v>6000000</v>
      </c>
      <c r="J1045" s="97" t="s">
        <v>2460</v>
      </c>
    </row>
    <row r="1046" spans="1:10" x14ac:dyDescent="0.2">
      <c r="A1046" s="96">
        <f t="shared" si="10"/>
        <v>1045</v>
      </c>
      <c r="B1046" s="97" t="s">
        <v>3788</v>
      </c>
      <c r="C1046" s="97" t="s">
        <v>3788</v>
      </c>
      <c r="D1046" s="97" t="s">
        <v>3788</v>
      </c>
      <c r="E1046" s="97" t="s">
        <v>2678</v>
      </c>
      <c r="F1046" s="97" t="s">
        <v>3834</v>
      </c>
      <c r="G1046" s="98" t="s">
        <v>2453</v>
      </c>
      <c r="H1046" s="98" t="s">
        <v>3788</v>
      </c>
      <c r="I1046" s="99">
        <v>5000000</v>
      </c>
      <c r="J1046" s="97" t="s">
        <v>2460</v>
      </c>
    </row>
    <row r="1047" spans="1:10" x14ac:dyDescent="0.2">
      <c r="A1047" s="96">
        <f t="shared" si="10"/>
        <v>1046</v>
      </c>
      <c r="B1047" s="97" t="s">
        <v>3788</v>
      </c>
      <c r="C1047" s="97" t="s">
        <v>3788</v>
      </c>
      <c r="D1047" s="97" t="s">
        <v>3788</v>
      </c>
      <c r="E1047" s="97" t="s">
        <v>2678</v>
      </c>
      <c r="F1047" s="97" t="s">
        <v>3835</v>
      </c>
      <c r="G1047" s="98" t="s">
        <v>2453</v>
      </c>
      <c r="H1047" s="98" t="s">
        <v>3788</v>
      </c>
      <c r="I1047" s="99">
        <v>275000000</v>
      </c>
      <c r="J1047" s="97" t="s">
        <v>2455</v>
      </c>
    </row>
    <row r="1048" spans="1:10" x14ac:dyDescent="0.2">
      <c r="A1048" s="96">
        <f t="shared" si="10"/>
        <v>1047</v>
      </c>
      <c r="B1048" s="97" t="s">
        <v>3788</v>
      </c>
      <c r="C1048" s="97" t="s">
        <v>3788</v>
      </c>
      <c r="D1048" s="97" t="s">
        <v>3788</v>
      </c>
      <c r="E1048" s="97" t="s">
        <v>2678</v>
      </c>
      <c r="F1048" s="97" t="s">
        <v>3836</v>
      </c>
      <c r="G1048" s="98" t="s">
        <v>2453</v>
      </c>
      <c r="H1048" s="98" t="s">
        <v>3788</v>
      </c>
      <c r="I1048" s="99">
        <v>56309000</v>
      </c>
      <c r="J1048" s="97" t="s">
        <v>2455</v>
      </c>
    </row>
    <row r="1049" spans="1:10" x14ac:dyDescent="0.2">
      <c r="A1049" s="96">
        <f t="shared" si="10"/>
        <v>1048</v>
      </c>
      <c r="B1049" s="97" t="s">
        <v>3788</v>
      </c>
      <c r="C1049" s="97" t="s">
        <v>3788</v>
      </c>
      <c r="D1049" s="97" t="s">
        <v>3788</v>
      </c>
      <c r="E1049" s="97" t="s">
        <v>2678</v>
      </c>
      <c r="F1049" s="97" t="s">
        <v>3837</v>
      </c>
      <c r="G1049" s="98" t="s">
        <v>2453</v>
      </c>
      <c r="H1049" s="98" t="s">
        <v>3788</v>
      </c>
      <c r="I1049" s="99">
        <v>32500000</v>
      </c>
      <c r="J1049" s="97" t="s">
        <v>2460</v>
      </c>
    </row>
    <row r="1050" spans="1:10" x14ac:dyDescent="0.2">
      <c r="A1050" s="96">
        <f t="shared" si="10"/>
        <v>1049</v>
      </c>
      <c r="B1050" s="97" t="s">
        <v>3788</v>
      </c>
      <c r="C1050" s="97" t="s">
        <v>3788</v>
      </c>
      <c r="D1050" s="97" t="s">
        <v>3788</v>
      </c>
      <c r="E1050" s="97" t="s">
        <v>2678</v>
      </c>
      <c r="F1050" s="97" t="s">
        <v>3838</v>
      </c>
      <c r="G1050" s="98" t="s">
        <v>2453</v>
      </c>
      <c r="H1050" s="98" t="s">
        <v>3788</v>
      </c>
      <c r="I1050" s="99">
        <v>20000000</v>
      </c>
      <c r="J1050" s="97" t="s">
        <v>2460</v>
      </c>
    </row>
    <row r="1051" spans="1:10" x14ac:dyDescent="0.2">
      <c r="A1051" s="96">
        <f t="shared" si="10"/>
        <v>1050</v>
      </c>
      <c r="B1051" s="97" t="s">
        <v>3788</v>
      </c>
      <c r="C1051" s="97" t="s">
        <v>3788</v>
      </c>
      <c r="D1051" s="97" t="s">
        <v>3788</v>
      </c>
      <c r="E1051" s="97" t="s">
        <v>2678</v>
      </c>
      <c r="F1051" s="97" t="s">
        <v>3839</v>
      </c>
      <c r="G1051" s="98" t="s">
        <v>2453</v>
      </c>
      <c r="H1051" s="98" t="s">
        <v>3788</v>
      </c>
      <c r="I1051" s="99">
        <v>70000000</v>
      </c>
      <c r="J1051" s="97" t="s">
        <v>2455</v>
      </c>
    </row>
    <row r="1052" spans="1:10" x14ac:dyDescent="0.2">
      <c r="A1052" s="96">
        <f t="shared" si="10"/>
        <v>1051</v>
      </c>
      <c r="B1052" s="97" t="s">
        <v>3788</v>
      </c>
      <c r="C1052" s="97" t="s">
        <v>3788</v>
      </c>
      <c r="D1052" s="97" t="s">
        <v>3788</v>
      </c>
      <c r="E1052" s="97" t="s">
        <v>2678</v>
      </c>
      <c r="F1052" s="97" t="s">
        <v>3840</v>
      </c>
      <c r="G1052" s="98" t="s">
        <v>2453</v>
      </c>
      <c r="H1052" s="98" t="s">
        <v>3788</v>
      </c>
      <c r="I1052" s="99">
        <v>40000000</v>
      </c>
      <c r="J1052" s="97" t="s">
        <v>2460</v>
      </c>
    </row>
    <row r="1053" spans="1:10" x14ac:dyDescent="0.2">
      <c r="A1053" s="96">
        <f t="shared" si="10"/>
        <v>1052</v>
      </c>
      <c r="B1053" s="97" t="s">
        <v>3788</v>
      </c>
      <c r="C1053" s="97" t="s">
        <v>3788</v>
      </c>
      <c r="D1053" s="97" t="s">
        <v>3788</v>
      </c>
      <c r="E1053" s="97" t="s">
        <v>2678</v>
      </c>
      <c r="F1053" s="97" t="s">
        <v>3841</v>
      </c>
      <c r="G1053" s="98" t="s">
        <v>2453</v>
      </c>
      <c r="H1053" s="98" t="s">
        <v>3788</v>
      </c>
      <c r="I1053" s="99">
        <v>20000000</v>
      </c>
      <c r="J1053" s="97" t="s">
        <v>2460</v>
      </c>
    </row>
    <row r="1054" spans="1:10" x14ac:dyDescent="0.2">
      <c r="A1054" s="96">
        <f t="shared" si="10"/>
        <v>1053</v>
      </c>
      <c r="B1054" s="97" t="s">
        <v>3801</v>
      </c>
      <c r="C1054" s="97" t="s">
        <v>3788</v>
      </c>
      <c r="D1054" s="97" t="s">
        <v>3801</v>
      </c>
      <c r="E1054" s="97" t="s">
        <v>2678</v>
      </c>
      <c r="F1054" s="97" t="s">
        <v>3842</v>
      </c>
      <c r="G1054" s="98" t="s">
        <v>2453</v>
      </c>
      <c r="H1054" s="98" t="s">
        <v>3788</v>
      </c>
      <c r="I1054" s="99">
        <v>0</v>
      </c>
      <c r="J1054" s="97" t="s">
        <v>2670</v>
      </c>
    </row>
    <row r="1055" spans="1:10" x14ac:dyDescent="0.2">
      <c r="A1055" s="96">
        <f t="shared" si="10"/>
        <v>1054</v>
      </c>
      <c r="B1055" s="97" t="s">
        <v>3801</v>
      </c>
      <c r="C1055" s="97" t="s">
        <v>3788</v>
      </c>
      <c r="D1055" s="97" t="s">
        <v>3801</v>
      </c>
      <c r="E1055" s="97" t="s">
        <v>2678</v>
      </c>
      <c r="F1055" s="97" t="s">
        <v>3843</v>
      </c>
      <c r="G1055" s="98" t="s">
        <v>2453</v>
      </c>
      <c r="H1055" s="98" t="s">
        <v>3788</v>
      </c>
      <c r="I1055" s="99">
        <v>0</v>
      </c>
      <c r="J1055" s="97" t="s">
        <v>2670</v>
      </c>
    </row>
    <row r="1056" spans="1:10" x14ac:dyDescent="0.2">
      <c r="A1056" s="96">
        <f t="shared" si="10"/>
        <v>1055</v>
      </c>
      <c r="B1056" s="97" t="s">
        <v>3788</v>
      </c>
      <c r="C1056" s="97" t="s">
        <v>3788</v>
      </c>
      <c r="D1056" s="97" t="s">
        <v>3788</v>
      </c>
      <c r="E1056" s="97" t="s">
        <v>2678</v>
      </c>
      <c r="F1056" s="97" t="s">
        <v>3844</v>
      </c>
      <c r="G1056" s="98" t="s">
        <v>2453</v>
      </c>
      <c r="H1056" s="98" t="s">
        <v>3788</v>
      </c>
      <c r="I1056" s="99">
        <v>20000000</v>
      </c>
      <c r="J1056" s="97" t="s">
        <v>2460</v>
      </c>
    </row>
    <row r="1057" spans="1:10" x14ac:dyDescent="0.2">
      <c r="A1057" s="96">
        <f t="shared" si="10"/>
        <v>1056</v>
      </c>
      <c r="B1057" s="97" t="s">
        <v>3845</v>
      </c>
      <c r="C1057" s="97" t="s">
        <v>3845</v>
      </c>
      <c r="D1057" s="97" t="s">
        <v>3806</v>
      </c>
      <c r="E1057" s="97" t="s">
        <v>2678</v>
      </c>
      <c r="F1057" s="97" t="s">
        <v>3846</v>
      </c>
      <c r="G1057" s="98" t="s">
        <v>2453</v>
      </c>
      <c r="H1057" s="98" t="s">
        <v>3788</v>
      </c>
      <c r="I1057" s="99">
        <v>64100000</v>
      </c>
      <c r="J1057" s="97" t="s">
        <v>2460</v>
      </c>
    </row>
    <row r="1058" spans="1:10" x14ac:dyDescent="0.2">
      <c r="A1058" s="96">
        <f t="shared" si="10"/>
        <v>1057</v>
      </c>
      <c r="B1058" s="97" t="s">
        <v>3847</v>
      </c>
      <c r="C1058" s="97" t="s">
        <v>3788</v>
      </c>
      <c r="D1058" s="97" t="s">
        <v>3847</v>
      </c>
      <c r="E1058" s="97" t="s">
        <v>2678</v>
      </c>
      <c r="F1058" s="97" t="s">
        <v>3848</v>
      </c>
      <c r="G1058" s="98" t="s">
        <v>2453</v>
      </c>
      <c r="H1058" s="98" t="s">
        <v>3788</v>
      </c>
      <c r="I1058" s="99">
        <v>194695000</v>
      </c>
      <c r="J1058" s="97" t="s">
        <v>2455</v>
      </c>
    </row>
    <row r="1059" spans="1:10" x14ac:dyDescent="0.2">
      <c r="A1059" s="96">
        <f t="shared" si="10"/>
        <v>1058</v>
      </c>
      <c r="B1059" s="97" t="s">
        <v>3788</v>
      </c>
      <c r="C1059" s="97" t="s">
        <v>3788</v>
      </c>
      <c r="D1059" s="97" t="s">
        <v>3788</v>
      </c>
      <c r="E1059" s="97" t="s">
        <v>2678</v>
      </c>
      <c r="F1059" s="97" t="s">
        <v>3849</v>
      </c>
      <c r="G1059" s="98" t="s">
        <v>2453</v>
      </c>
      <c r="H1059" s="98" t="s">
        <v>3788</v>
      </c>
      <c r="I1059" s="99">
        <v>60000000</v>
      </c>
      <c r="J1059" s="100" t="s">
        <v>2460</v>
      </c>
    </row>
    <row r="1060" spans="1:10" x14ac:dyDescent="0.2">
      <c r="A1060" s="96">
        <f t="shared" si="10"/>
        <v>1059</v>
      </c>
      <c r="B1060" s="97" t="s">
        <v>3788</v>
      </c>
      <c r="C1060" s="97" t="s">
        <v>3788</v>
      </c>
      <c r="D1060" s="97" t="s">
        <v>3788</v>
      </c>
      <c r="E1060" s="97" t="s">
        <v>2678</v>
      </c>
      <c r="F1060" s="97" t="s">
        <v>3850</v>
      </c>
      <c r="G1060" s="98" t="s">
        <v>2453</v>
      </c>
      <c r="H1060" s="98" t="s">
        <v>3788</v>
      </c>
      <c r="I1060" s="99">
        <v>60769000</v>
      </c>
      <c r="J1060" s="100" t="s">
        <v>2460</v>
      </c>
    </row>
    <row r="1061" spans="1:10" x14ac:dyDescent="0.2">
      <c r="A1061" s="96">
        <f t="shared" si="10"/>
        <v>1060</v>
      </c>
      <c r="B1061" s="97" t="s">
        <v>3851</v>
      </c>
      <c r="C1061" s="97" t="s">
        <v>3788</v>
      </c>
      <c r="D1061" s="97" t="s">
        <v>3788</v>
      </c>
      <c r="E1061" s="97" t="s">
        <v>2678</v>
      </c>
      <c r="F1061" s="97" t="s">
        <v>3852</v>
      </c>
      <c r="G1061" s="98" t="s">
        <v>2453</v>
      </c>
      <c r="H1061" s="98" t="s">
        <v>3788</v>
      </c>
      <c r="I1061" s="99">
        <v>54483000</v>
      </c>
      <c r="J1061" s="100" t="s">
        <v>2460</v>
      </c>
    </row>
    <row r="1062" spans="1:10" x14ac:dyDescent="0.2">
      <c r="A1062" s="96">
        <f t="shared" si="10"/>
        <v>1061</v>
      </c>
      <c r="B1062" s="97" t="s">
        <v>2780</v>
      </c>
      <c r="C1062" s="97" t="s">
        <v>3423</v>
      </c>
      <c r="D1062" s="97" t="s">
        <v>2780</v>
      </c>
      <c r="E1062" s="97" t="s">
        <v>2786</v>
      </c>
      <c r="F1062" s="97" t="s">
        <v>3853</v>
      </c>
      <c r="G1062" s="98" t="s">
        <v>2453</v>
      </c>
      <c r="H1062" s="98" t="s">
        <v>3788</v>
      </c>
      <c r="I1062" s="99">
        <v>879000000</v>
      </c>
      <c r="J1062" s="97" t="s">
        <v>2486</v>
      </c>
    </row>
    <row r="1063" spans="1:10" x14ac:dyDescent="0.2">
      <c r="A1063" s="96">
        <f t="shared" si="10"/>
        <v>1062</v>
      </c>
      <c r="B1063" s="97" t="s">
        <v>3788</v>
      </c>
      <c r="C1063" s="97" t="s">
        <v>3788</v>
      </c>
      <c r="D1063" s="97" t="s">
        <v>3788</v>
      </c>
      <c r="E1063" s="97" t="s">
        <v>2786</v>
      </c>
      <c r="F1063" s="97" t="s">
        <v>3854</v>
      </c>
      <c r="G1063" s="98" t="s">
        <v>2453</v>
      </c>
      <c r="H1063" s="98" t="s">
        <v>3788</v>
      </c>
      <c r="I1063" s="99">
        <v>137000000</v>
      </c>
      <c r="J1063" s="97" t="s">
        <v>2460</v>
      </c>
    </row>
    <row r="1064" spans="1:10" x14ac:dyDescent="0.2">
      <c r="A1064" s="96">
        <f t="shared" si="10"/>
        <v>1063</v>
      </c>
      <c r="B1064" s="97" t="s">
        <v>3788</v>
      </c>
      <c r="C1064" s="97" t="s">
        <v>3788</v>
      </c>
      <c r="D1064" s="97" t="s">
        <v>3788</v>
      </c>
      <c r="E1064" s="97" t="s">
        <v>2786</v>
      </c>
      <c r="F1064" s="97" t="s">
        <v>3855</v>
      </c>
      <c r="G1064" s="98" t="s">
        <v>2453</v>
      </c>
      <c r="H1064" s="98" t="s">
        <v>3788</v>
      </c>
      <c r="I1064" s="99">
        <v>18000000</v>
      </c>
      <c r="J1064" s="97" t="s">
        <v>2460</v>
      </c>
    </row>
    <row r="1065" spans="1:10" x14ac:dyDescent="0.2">
      <c r="A1065" s="96">
        <f t="shared" si="10"/>
        <v>1064</v>
      </c>
      <c r="B1065" s="97" t="s">
        <v>3788</v>
      </c>
      <c r="C1065" s="97" t="s">
        <v>3788</v>
      </c>
      <c r="D1065" s="97" t="s">
        <v>3788</v>
      </c>
      <c r="E1065" s="97" t="s">
        <v>2786</v>
      </c>
      <c r="F1065" s="97" t="s">
        <v>3856</v>
      </c>
      <c r="G1065" s="98" t="s">
        <v>2453</v>
      </c>
      <c r="H1065" s="98" t="s">
        <v>3788</v>
      </c>
      <c r="I1065" s="99">
        <v>22000000</v>
      </c>
      <c r="J1065" s="97" t="s">
        <v>2460</v>
      </c>
    </row>
    <row r="1066" spans="1:10" x14ac:dyDescent="0.2">
      <c r="A1066" s="96">
        <f t="shared" si="10"/>
        <v>1065</v>
      </c>
      <c r="B1066" s="97" t="s">
        <v>3788</v>
      </c>
      <c r="C1066" s="97" t="s">
        <v>3788</v>
      </c>
      <c r="D1066" s="97" t="s">
        <v>3788</v>
      </c>
      <c r="E1066" s="97" t="s">
        <v>2786</v>
      </c>
      <c r="F1066" s="97" t="s">
        <v>3857</v>
      </c>
      <c r="G1066" s="98" t="s">
        <v>2453</v>
      </c>
      <c r="H1066" s="98" t="s">
        <v>3788</v>
      </c>
      <c r="I1066" s="99">
        <v>128000000</v>
      </c>
      <c r="J1066" s="97" t="s">
        <v>2486</v>
      </c>
    </row>
    <row r="1067" spans="1:10" x14ac:dyDescent="0.2">
      <c r="A1067" s="96">
        <f t="shared" si="10"/>
        <v>1066</v>
      </c>
      <c r="B1067" s="97" t="s">
        <v>3788</v>
      </c>
      <c r="C1067" s="97" t="s">
        <v>3788</v>
      </c>
      <c r="D1067" s="97" t="s">
        <v>3788</v>
      </c>
      <c r="E1067" s="97" t="s">
        <v>2786</v>
      </c>
      <c r="F1067" s="97" t="s">
        <v>3858</v>
      </c>
      <c r="G1067" s="98" t="s">
        <v>2453</v>
      </c>
      <c r="H1067" s="98" t="s">
        <v>3788</v>
      </c>
      <c r="I1067" s="99">
        <v>1146000000</v>
      </c>
      <c r="J1067" s="97" t="s">
        <v>2455</v>
      </c>
    </row>
    <row r="1068" spans="1:10" x14ac:dyDescent="0.2">
      <c r="A1068" s="96">
        <f t="shared" si="10"/>
        <v>1067</v>
      </c>
      <c r="B1068" s="97" t="s">
        <v>3788</v>
      </c>
      <c r="C1068" s="97" t="s">
        <v>3788</v>
      </c>
      <c r="D1068" s="97" t="s">
        <v>3788</v>
      </c>
      <c r="E1068" s="97" t="s">
        <v>2786</v>
      </c>
      <c r="F1068" s="97" t="s">
        <v>3859</v>
      </c>
      <c r="G1068" s="98" t="s">
        <v>2453</v>
      </c>
      <c r="H1068" s="98" t="s">
        <v>3788</v>
      </c>
      <c r="I1068" s="99">
        <v>555000000</v>
      </c>
      <c r="J1068" s="97" t="s">
        <v>2455</v>
      </c>
    </row>
    <row r="1069" spans="1:10" x14ac:dyDescent="0.2">
      <c r="A1069" s="96">
        <f t="shared" si="10"/>
        <v>1068</v>
      </c>
      <c r="B1069" s="97" t="s">
        <v>3788</v>
      </c>
      <c r="C1069" s="97" t="s">
        <v>3788</v>
      </c>
      <c r="D1069" s="97" t="s">
        <v>3788</v>
      </c>
      <c r="E1069" s="97" t="s">
        <v>2786</v>
      </c>
      <c r="F1069" s="97" t="s">
        <v>3860</v>
      </c>
      <c r="G1069" s="98" t="s">
        <v>2453</v>
      </c>
      <c r="H1069" s="98" t="s">
        <v>3788</v>
      </c>
      <c r="I1069" s="99">
        <v>300000000</v>
      </c>
      <c r="J1069" s="97" t="s">
        <v>2455</v>
      </c>
    </row>
    <row r="1070" spans="1:10" x14ac:dyDescent="0.2">
      <c r="A1070" s="96">
        <f t="shared" si="10"/>
        <v>1069</v>
      </c>
      <c r="B1070" s="97" t="s">
        <v>3788</v>
      </c>
      <c r="C1070" s="97" t="s">
        <v>3788</v>
      </c>
      <c r="D1070" s="97" t="s">
        <v>3788</v>
      </c>
      <c r="E1070" s="97" t="s">
        <v>2786</v>
      </c>
      <c r="F1070" s="97" t="s">
        <v>3861</v>
      </c>
      <c r="G1070" s="98" t="s">
        <v>2453</v>
      </c>
      <c r="H1070" s="98" t="s">
        <v>3788</v>
      </c>
      <c r="I1070" s="99">
        <v>30000000</v>
      </c>
      <c r="J1070" s="97" t="s">
        <v>2460</v>
      </c>
    </row>
    <row r="1071" spans="1:10" x14ac:dyDescent="0.2">
      <c r="A1071" s="96">
        <f t="shared" si="10"/>
        <v>1070</v>
      </c>
      <c r="B1071" s="97" t="s">
        <v>3788</v>
      </c>
      <c r="C1071" s="97" t="s">
        <v>3788</v>
      </c>
      <c r="D1071" s="97" t="s">
        <v>3788</v>
      </c>
      <c r="E1071" s="97" t="s">
        <v>2786</v>
      </c>
      <c r="F1071" s="97" t="s">
        <v>3862</v>
      </c>
      <c r="G1071" s="98" t="s">
        <v>2453</v>
      </c>
      <c r="H1071" s="98" t="s">
        <v>3788</v>
      </c>
      <c r="I1071" s="99">
        <v>40000000</v>
      </c>
      <c r="J1071" s="97" t="s">
        <v>2460</v>
      </c>
    </row>
    <row r="1072" spans="1:10" x14ac:dyDescent="0.2">
      <c r="A1072" s="96">
        <f t="shared" si="10"/>
        <v>1071</v>
      </c>
      <c r="B1072" s="97" t="s">
        <v>3788</v>
      </c>
      <c r="C1072" s="97" t="s">
        <v>3788</v>
      </c>
      <c r="D1072" s="97" t="s">
        <v>3788</v>
      </c>
      <c r="E1072" s="97" t="s">
        <v>2786</v>
      </c>
      <c r="F1072" s="97" t="s">
        <v>3863</v>
      </c>
      <c r="G1072" s="98" t="s">
        <v>2453</v>
      </c>
      <c r="H1072" s="98" t="s">
        <v>3788</v>
      </c>
      <c r="I1072" s="99">
        <v>30000000</v>
      </c>
      <c r="J1072" s="97" t="s">
        <v>2460</v>
      </c>
    </row>
    <row r="1073" spans="1:10" x14ac:dyDescent="0.2">
      <c r="A1073" s="96">
        <f t="shared" ref="A1073:A1113" si="11">ROW()-1</f>
        <v>1072</v>
      </c>
      <c r="B1073" s="97" t="s">
        <v>3788</v>
      </c>
      <c r="C1073" s="97" t="s">
        <v>3788</v>
      </c>
      <c r="D1073" s="97" t="s">
        <v>3788</v>
      </c>
      <c r="E1073" s="97" t="s">
        <v>2786</v>
      </c>
      <c r="F1073" s="97" t="s">
        <v>3864</v>
      </c>
      <c r="G1073" s="98" t="s">
        <v>2453</v>
      </c>
      <c r="H1073" s="98" t="s">
        <v>3788</v>
      </c>
      <c r="I1073" s="99">
        <v>30000000</v>
      </c>
      <c r="J1073" s="97" t="s">
        <v>2460</v>
      </c>
    </row>
    <row r="1074" spans="1:10" x14ac:dyDescent="0.2">
      <c r="A1074" s="96">
        <f t="shared" si="11"/>
        <v>1073</v>
      </c>
      <c r="B1074" s="97" t="s">
        <v>3788</v>
      </c>
      <c r="C1074" s="97" t="s">
        <v>3788</v>
      </c>
      <c r="D1074" s="97" t="s">
        <v>3788</v>
      </c>
      <c r="E1074" s="97" t="s">
        <v>2786</v>
      </c>
      <c r="F1074" s="97" t="s">
        <v>3865</v>
      </c>
      <c r="G1074" s="98" t="s">
        <v>2453</v>
      </c>
      <c r="H1074" s="98" t="s">
        <v>3788</v>
      </c>
      <c r="I1074" s="99">
        <v>15000000</v>
      </c>
      <c r="J1074" s="97" t="s">
        <v>2460</v>
      </c>
    </row>
    <row r="1075" spans="1:10" x14ac:dyDescent="0.2">
      <c r="A1075" s="96">
        <f t="shared" si="11"/>
        <v>1074</v>
      </c>
      <c r="B1075" s="97" t="s">
        <v>3788</v>
      </c>
      <c r="C1075" s="97" t="s">
        <v>3788</v>
      </c>
      <c r="D1075" s="97" t="s">
        <v>3788</v>
      </c>
      <c r="E1075" s="97" t="s">
        <v>2786</v>
      </c>
      <c r="F1075" s="97" t="s">
        <v>3866</v>
      </c>
      <c r="G1075" s="98" t="s">
        <v>2453</v>
      </c>
      <c r="H1075" s="98" t="s">
        <v>3788</v>
      </c>
      <c r="I1075" s="99">
        <v>15000000</v>
      </c>
      <c r="J1075" s="97" t="s">
        <v>2460</v>
      </c>
    </row>
    <row r="1076" spans="1:10" x14ac:dyDescent="0.2">
      <c r="A1076" s="96">
        <f t="shared" si="11"/>
        <v>1075</v>
      </c>
      <c r="B1076" s="97" t="s">
        <v>3788</v>
      </c>
      <c r="C1076" s="97" t="s">
        <v>3788</v>
      </c>
      <c r="D1076" s="97" t="s">
        <v>3788</v>
      </c>
      <c r="E1076" s="97" t="s">
        <v>2786</v>
      </c>
      <c r="F1076" s="97" t="s">
        <v>3867</v>
      </c>
      <c r="G1076" s="98" t="s">
        <v>2453</v>
      </c>
      <c r="H1076" s="98" t="s">
        <v>3788</v>
      </c>
      <c r="I1076" s="99">
        <v>12000000</v>
      </c>
      <c r="J1076" s="97" t="s">
        <v>2460</v>
      </c>
    </row>
    <row r="1077" spans="1:10" x14ac:dyDescent="0.2">
      <c r="A1077" s="96">
        <f t="shared" si="11"/>
        <v>1076</v>
      </c>
      <c r="B1077" s="97" t="s">
        <v>3788</v>
      </c>
      <c r="C1077" s="97" t="s">
        <v>3788</v>
      </c>
      <c r="D1077" s="97" t="s">
        <v>3788</v>
      </c>
      <c r="E1077" s="97" t="s">
        <v>2786</v>
      </c>
      <c r="F1077" s="97" t="s">
        <v>3868</v>
      </c>
      <c r="G1077" s="98" t="s">
        <v>2453</v>
      </c>
      <c r="H1077" s="98" t="s">
        <v>3788</v>
      </c>
      <c r="I1077" s="99">
        <v>1254238000</v>
      </c>
      <c r="J1077" s="97" t="s">
        <v>2455</v>
      </c>
    </row>
    <row r="1078" spans="1:10" x14ac:dyDescent="0.2">
      <c r="A1078" s="96">
        <f t="shared" si="11"/>
        <v>1077</v>
      </c>
      <c r="B1078" s="97" t="s">
        <v>3788</v>
      </c>
      <c r="C1078" s="97" t="s">
        <v>3788</v>
      </c>
      <c r="D1078" s="97" t="s">
        <v>3788</v>
      </c>
      <c r="E1078" s="97" t="s">
        <v>2786</v>
      </c>
      <c r="F1078" s="97" t="s">
        <v>3869</v>
      </c>
      <c r="G1078" s="98" t="s">
        <v>2453</v>
      </c>
      <c r="H1078" s="98" t="s">
        <v>3788</v>
      </c>
      <c r="I1078" s="99">
        <v>4000000</v>
      </c>
      <c r="J1078" s="97" t="s">
        <v>2460</v>
      </c>
    </row>
    <row r="1079" spans="1:10" x14ac:dyDescent="0.2">
      <c r="A1079" s="96">
        <f t="shared" si="11"/>
        <v>1078</v>
      </c>
      <c r="B1079" s="97" t="s">
        <v>3790</v>
      </c>
      <c r="C1079" s="97" t="s">
        <v>3788</v>
      </c>
      <c r="D1079" s="97" t="s">
        <v>3790</v>
      </c>
      <c r="E1079" s="97" t="s">
        <v>2786</v>
      </c>
      <c r="F1079" s="97" t="s">
        <v>3870</v>
      </c>
      <c r="G1079" s="98" t="s">
        <v>2453</v>
      </c>
      <c r="H1079" s="98" t="s">
        <v>3788</v>
      </c>
      <c r="I1079" s="99">
        <v>3877660000</v>
      </c>
      <c r="J1079" s="97" t="s">
        <v>2486</v>
      </c>
    </row>
    <row r="1080" spans="1:10" x14ac:dyDescent="0.2">
      <c r="A1080" s="96">
        <f t="shared" si="11"/>
        <v>1079</v>
      </c>
      <c r="B1080" s="97" t="s">
        <v>3788</v>
      </c>
      <c r="C1080" s="97" t="s">
        <v>3788</v>
      </c>
      <c r="D1080" s="97" t="s">
        <v>3788</v>
      </c>
      <c r="E1080" s="97" t="s">
        <v>2786</v>
      </c>
      <c r="F1080" s="97" t="s">
        <v>3871</v>
      </c>
      <c r="G1080" s="98" t="s">
        <v>2453</v>
      </c>
      <c r="H1080" s="98" t="s">
        <v>3788</v>
      </c>
      <c r="I1080" s="99">
        <v>110000000</v>
      </c>
      <c r="J1080" s="97" t="s">
        <v>2455</v>
      </c>
    </row>
    <row r="1081" spans="1:10" x14ac:dyDescent="0.2">
      <c r="A1081" s="96">
        <f t="shared" si="11"/>
        <v>1080</v>
      </c>
      <c r="B1081" s="97" t="s">
        <v>3801</v>
      </c>
      <c r="C1081" s="97" t="s">
        <v>3788</v>
      </c>
      <c r="D1081" s="97" t="s">
        <v>3801</v>
      </c>
      <c r="E1081" s="97" t="s">
        <v>2786</v>
      </c>
      <c r="F1081" s="97" t="s">
        <v>3872</v>
      </c>
      <c r="G1081" s="98" t="s">
        <v>2453</v>
      </c>
      <c r="H1081" s="98" t="s">
        <v>3788</v>
      </c>
      <c r="I1081" s="99">
        <v>0</v>
      </c>
      <c r="J1081" s="97" t="s">
        <v>2670</v>
      </c>
    </row>
    <row r="1082" spans="1:10" x14ac:dyDescent="0.2">
      <c r="A1082" s="96">
        <f t="shared" si="11"/>
        <v>1081</v>
      </c>
      <c r="B1082" s="97" t="s">
        <v>3788</v>
      </c>
      <c r="C1082" s="97" t="s">
        <v>3788</v>
      </c>
      <c r="D1082" s="97" t="s">
        <v>3788</v>
      </c>
      <c r="E1082" s="97" t="s">
        <v>2786</v>
      </c>
      <c r="F1082" s="97" t="s">
        <v>3873</v>
      </c>
      <c r="G1082" s="98" t="s">
        <v>2453</v>
      </c>
      <c r="H1082" s="98" t="s">
        <v>3788</v>
      </c>
      <c r="I1082" s="99">
        <v>0</v>
      </c>
      <c r="J1082" s="97" t="s">
        <v>2486</v>
      </c>
    </row>
    <row r="1083" spans="1:10" x14ac:dyDescent="0.2">
      <c r="A1083" s="96">
        <f t="shared" si="11"/>
        <v>1082</v>
      </c>
      <c r="B1083" s="97" t="s">
        <v>3788</v>
      </c>
      <c r="C1083" s="97" t="s">
        <v>3788</v>
      </c>
      <c r="D1083" s="97" t="s">
        <v>3788</v>
      </c>
      <c r="E1083" s="97" t="s">
        <v>2793</v>
      </c>
      <c r="F1083" s="97" t="s">
        <v>3874</v>
      </c>
      <c r="G1083" s="98" t="s">
        <v>2453</v>
      </c>
      <c r="H1083" s="98" t="s">
        <v>3788</v>
      </c>
      <c r="I1083" s="99">
        <v>20000000</v>
      </c>
      <c r="J1083" s="97" t="s">
        <v>2460</v>
      </c>
    </row>
    <row r="1084" spans="1:10" x14ac:dyDescent="0.2">
      <c r="A1084" s="96">
        <f t="shared" si="11"/>
        <v>1083</v>
      </c>
      <c r="B1084" s="97" t="s">
        <v>3788</v>
      </c>
      <c r="C1084" s="97" t="s">
        <v>3788</v>
      </c>
      <c r="D1084" s="97" t="s">
        <v>3788</v>
      </c>
      <c r="E1084" s="97" t="s">
        <v>2793</v>
      </c>
      <c r="F1084" s="97" t="s">
        <v>3875</v>
      </c>
      <c r="G1084" s="98" t="s">
        <v>2453</v>
      </c>
      <c r="H1084" s="98" t="s">
        <v>3788</v>
      </c>
      <c r="I1084" s="99">
        <v>134204000</v>
      </c>
      <c r="J1084" s="97" t="s">
        <v>2486</v>
      </c>
    </row>
    <row r="1085" spans="1:10" x14ac:dyDescent="0.2">
      <c r="A1085" s="96">
        <f t="shared" si="11"/>
        <v>1084</v>
      </c>
      <c r="B1085" s="97" t="s">
        <v>3788</v>
      </c>
      <c r="C1085" s="97" t="s">
        <v>3788</v>
      </c>
      <c r="D1085" s="97" t="s">
        <v>3788</v>
      </c>
      <c r="E1085" s="97" t="s">
        <v>2793</v>
      </c>
      <c r="F1085" s="97" t="s">
        <v>3876</v>
      </c>
      <c r="G1085" s="98" t="s">
        <v>2453</v>
      </c>
      <c r="H1085" s="98" t="s">
        <v>3788</v>
      </c>
      <c r="I1085" s="99">
        <v>73536000</v>
      </c>
      <c r="J1085" s="97" t="s">
        <v>2486</v>
      </c>
    </row>
    <row r="1086" spans="1:10" x14ac:dyDescent="0.2">
      <c r="A1086" s="96">
        <f t="shared" si="11"/>
        <v>1085</v>
      </c>
      <c r="B1086" s="97" t="s">
        <v>3788</v>
      </c>
      <c r="C1086" s="97" t="s">
        <v>3788</v>
      </c>
      <c r="D1086" s="97" t="s">
        <v>3788</v>
      </c>
      <c r="E1086" s="97" t="s">
        <v>2793</v>
      </c>
      <c r="F1086" s="97" t="s">
        <v>3877</v>
      </c>
      <c r="G1086" s="98" t="s">
        <v>2453</v>
      </c>
      <c r="H1086" s="98" t="s">
        <v>3788</v>
      </c>
      <c r="I1086" s="99">
        <v>15000000</v>
      </c>
      <c r="J1086" s="97" t="s">
        <v>2460</v>
      </c>
    </row>
    <row r="1087" spans="1:10" x14ac:dyDescent="0.2">
      <c r="A1087" s="96">
        <f t="shared" si="11"/>
        <v>1086</v>
      </c>
      <c r="B1087" s="97" t="s">
        <v>3788</v>
      </c>
      <c r="C1087" s="97" t="s">
        <v>3788</v>
      </c>
      <c r="D1087" s="97" t="s">
        <v>3788</v>
      </c>
      <c r="E1087" s="97" t="s">
        <v>2793</v>
      </c>
      <c r="F1087" s="97" t="s">
        <v>3878</v>
      </c>
      <c r="G1087" s="98" t="s">
        <v>2453</v>
      </c>
      <c r="H1087" s="98" t="s">
        <v>3788</v>
      </c>
      <c r="I1087" s="99">
        <v>20000000</v>
      </c>
      <c r="J1087" s="97" t="s">
        <v>2460</v>
      </c>
    </row>
    <row r="1088" spans="1:10" x14ac:dyDescent="0.2">
      <c r="A1088" s="96">
        <f t="shared" si="11"/>
        <v>1087</v>
      </c>
      <c r="B1088" s="97" t="s">
        <v>3788</v>
      </c>
      <c r="C1088" s="97" t="s">
        <v>3788</v>
      </c>
      <c r="D1088" s="97" t="s">
        <v>3788</v>
      </c>
      <c r="E1088" s="97" t="s">
        <v>2793</v>
      </c>
      <c r="F1088" s="97" t="s">
        <v>3879</v>
      </c>
      <c r="G1088" s="98" t="s">
        <v>2453</v>
      </c>
      <c r="H1088" s="98" t="s">
        <v>3788</v>
      </c>
      <c r="I1088" s="99">
        <v>60000000</v>
      </c>
      <c r="J1088" s="97" t="s">
        <v>2455</v>
      </c>
    </row>
    <row r="1089" spans="1:10" x14ac:dyDescent="0.2">
      <c r="A1089" s="96">
        <f t="shared" si="11"/>
        <v>1088</v>
      </c>
      <c r="B1089" s="97" t="s">
        <v>3788</v>
      </c>
      <c r="C1089" s="97" t="s">
        <v>3788</v>
      </c>
      <c r="D1089" s="97" t="s">
        <v>3788</v>
      </c>
      <c r="E1089" s="97" t="s">
        <v>2793</v>
      </c>
      <c r="F1089" s="97" t="s">
        <v>3880</v>
      </c>
      <c r="G1089" s="98" t="s">
        <v>2453</v>
      </c>
      <c r="H1089" s="98" t="s">
        <v>3788</v>
      </c>
      <c r="I1089" s="99">
        <v>2500000000</v>
      </c>
      <c r="J1089" s="97" t="s">
        <v>2455</v>
      </c>
    </row>
    <row r="1090" spans="1:10" x14ac:dyDescent="0.2">
      <c r="A1090" s="96">
        <f t="shared" si="11"/>
        <v>1089</v>
      </c>
      <c r="B1090" s="97" t="s">
        <v>3788</v>
      </c>
      <c r="C1090" s="97" t="s">
        <v>3788</v>
      </c>
      <c r="D1090" s="97" t="s">
        <v>3788</v>
      </c>
      <c r="E1090" s="97" t="s">
        <v>2793</v>
      </c>
      <c r="F1090" s="97" t="s">
        <v>3881</v>
      </c>
      <c r="G1090" s="98" t="s">
        <v>2453</v>
      </c>
      <c r="H1090" s="98" t="s">
        <v>3788</v>
      </c>
      <c r="I1090" s="99">
        <v>25000000</v>
      </c>
      <c r="J1090" s="97" t="s">
        <v>2460</v>
      </c>
    </row>
    <row r="1091" spans="1:10" x14ac:dyDescent="0.2">
      <c r="A1091" s="96">
        <f t="shared" si="11"/>
        <v>1090</v>
      </c>
      <c r="B1091" s="97" t="s">
        <v>3788</v>
      </c>
      <c r="C1091" s="97" t="s">
        <v>3788</v>
      </c>
      <c r="D1091" s="97" t="s">
        <v>3788</v>
      </c>
      <c r="E1091" s="97" t="s">
        <v>2802</v>
      </c>
      <c r="F1091" s="97" t="s">
        <v>3882</v>
      </c>
      <c r="G1091" s="98" t="s">
        <v>2453</v>
      </c>
      <c r="H1091" s="98" t="s">
        <v>3788</v>
      </c>
      <c r="I1091" s="99">
        <v>20000000</v>
      </c>
      <c r="J1091" s="97" t="s">
        <v>2460</v>
      </c>
    </row>
    <row r="1092" spans="1:10" x14ac:dyDescent="0.2">
      <c r="A1092" s="96">
        <f t="shared" si="11"/>
        <v>1091</v>
      </c>
      <c r="B1092" s="97" t="s">
        <v>3788</v>
      </c>
      <c r="C1092" s="97" t="s">
        <v>3788</v>
      </c>
      <c r="D1092" s="97" t="s">
        <v>3788</v>
      </c>
      <c r="E1092" s="97" t="s">
        <v>2802</v>
      </c>
      <c r="F1092" s="97" t="s">
        <v>3883</v>
      </c>
      <c r="G1092" s="98" t="s">
        <v>2453</v>
      </c>
      <c r="H1092" s="98" t="s">
        <v>3788</v>
      </c>
      <c r="I1092" s="99">
        <v>20000000</v>
      </c>
      <c r="J1092" s="97" t="s">
        <v>2460</v>
      </c>
    </row>
    <row r="1093" spans="1:10" x14ac:dyDescent="0.2">
      <c r="A1093" s="96">
        <f t="shared" si="11"/>
        <v>1092</v>
      </c>
      <c r="B1093" s="97" t="s">
        <v>3790</v>
      </c>
      <c r="C1093" s="97" t="s">
        <v>3788</v>
      </c>
      <c r="D1093" s="97" t="s">
        <v>3790</v>
      </c>
      <c r="E1093" s="97" t="s">
        <v>2802</v>
      </c>
      <c r="F1093" s="97" t="s">
        <v>3884</v>
      </c>
      <c r="G1093" s="98" t="s">
        <v>2453</v>
      </c>
      <c r="H1093" s="98" t="s">
        <v>3788</v>
      </c>
      <c r="I1093" s="99">
        <v>2935000000</v>
      </c>
      <c r="J1093" s="97" t="s">
        <v>2486</v>
      </c>
    </row>
    <row r="1094" spans="1:10" x14ac:dyDescent="0.2">
      <c r="A1094" s="96">
        <f t="shared" si="11"/>
        <v>1093</v>
      </c>
      <c r="B1094" s="97" t="s">
        <v>3788</v>
      </c>
      <c r="C1094" s="97" t="s">
        <v>3788</v>
      </c>
      <c r="D1094" s="97" t="s">
        <v>3788</v>
      </c>
      <c r="E1094" s="97" t="s">
        <v>2802</v>
      </c>
      <c r="F1094" s="97" t="s">
        <v>3885</v>
      </c>
      <c r="G1094" s="98" t="s">
        <v>2453</v>
      </c>
      <c r="H1094" s="98" t="s">
        <v>3788</v>
      </c>
      <c r="I1094" s="99">
        <v>150000000</v>
      </c>
      <c r="J1094" s="97" t="s">
        <v>2455</v>
      </c>
    </row>
    <row r="1095" spans="1:10" x14ac:dyDescent="0.2">
      <c r="A1095" s="96">
        <f t="shared" si="11"/>
        <v>1094</v>
      </c>
      <c r="B1095" s="97" t="s">
        <v>2482</v>
      </c>
      <c r="C1095" s="97" t="s">
        <v>2483</v>
      </c>
      <c r="D1095" s="97" t="s">
        <v>2484</v>
      </c>
      <c r="E1095" s="97" t="s">
        <v>2819</v>
      </c>
      <c r="F1095" s="97" t="s">
        <v>3886</v>
      </c>
      <c r="G1095" s="98" t="s">
        <v>2453</v>
      </c>
      <c r="H1095" s="98" t="s">
        <v>3788</v>
      </c>
      <c r="I1095" s="99">
        <v>340000000</v>
      </c>
      <c r="J1095" s="97" t="s">
        <v>2486</v>
      </c>
    </row>
    <row r="1096" spans="1:10" x14ac:dyDescent="0.2">
      <c r="A1096" s="96">
        <f t="shared" si="11"/>
        <v>1095</v>
      </c>
      <c r="B1096" s="97" t="s">
        <v>2482</v>
      </c>
      <c r="C1096" s="97" t="s">
        <v>2483</v>
      </c>
      <c r="D1096" s="97" t="s">
        <v>2484</v>
      </c>
      <c r="E1096" s="97" t="s">
        <v>2819</v>
      </c>
      <c r="F1096" s="97" t="s">
        <v>3887</v>
      </c>
      <c r="G1096" s="98" t="s">
        <v>2453</v>
      </c>
      <c r="H1096" s="98" t="s">
        <v>3788</v>
      </c>
      <c r="I1096" s="99">
        <v>11000000</v>
      </c>
      <c r="J1096" s="97" t="s">
        <v>2460</v>
      </c>
    </row>
    <row r="1097" spans="1:10" x14ac:dyDescent="0.2">
      <c r="A1097" s="96">
        <f t="shared" si="11"/>
        <v>1096</v>
      </c>
      <c r="B1097" s="97" t="s">
        <v>3788</v>
      </c>
      <c r="C1097" s="97" t="s">
        <v>3788</v>
      </c>
      <c r="D1097" s="97" t="s">
        <v>3788</v>
      </c>
      <c r="E1097" s="97" t="s">
        <v>2819</v>
      </c>
      <c r="F1097" s="97" t="s">
        <v>3888</v>
      </c>
      <c r="G1097" s="98" t="s">
        <v>2453</v>
      </c>
      <c r="H1097" s="98" t="s">
        <v>3788</v>
      </c>
      <c r="I1097" s="99">
        <v>10000000</v>
      </c>
      <c r="J1097" s="97" t="s">
        <v>2460</v>
      </c>
    </row>
    <row r="1098" spans="1:10" x14ac:dyDescent="0.2">
      <c r="A1098" s="96">
        <f t="shared" si="11"/>
        <v>1097</v>
      </c>
      <c r="B1098" s="97" t="s">
        <v>3788</v>
      </c>
      <c r="C1098" s="97" t="s">
        <v>3788</v>
      </c>
      <c r="D1098" s="97" t="s">
        <v>3788</v>
      </c>
      <c r="E1098" s="97" t="s">
        <v>2819</v>
      </c>
      <c r="F1098" s="97" t="s">
        <v>3889</v>
      </c>
      <c r="G1098" s="98" t="s">
        <v>2453</v>
      </c>
      <c r="H1098" s="98" t="s">
        <v>3788</v>
      </c>
      <c r="I1098" s="99">
        <v>2216565000</v>
      </c>
      <c r="J1098" s="97" t="s">
        <v>2455</v>
      </c>
    </row>
    <row r="1099" spans="1:10" x14ac:dyDescent="0.2">
      <c r="A1099" s="96">
        <f t="shared" si="11"/>
        <v>1098</v>
      </c>
      <c r="B1099" s="97" t="s">
        <v>3788</v>
      </c>
      <c r="C1099" s="97" t="s">
        <v>3788</v>
      </c>
      <c r="D1099" s="97" t="s">
        <v>3788</v>
      </c>
      <c r="E1099" s="97" t="s">
        <v>2819</v>
      </c>
      <c r="F1099" s="97" t="s">
        <v>3890</v>
      </c>
      <c r="G1099" s="98" t="s">
        <v>2453</v>
      </c>
      <c r="H1099" s="98" t="s">
        <v>3788</v>
      </c>
      <c r="I1099" s="99">
        <v>110000000</v>
      </c>
      <c r="J1099" s="97" t="s">
        <v>2460</v>
      </c>
    </row>
    <row r="1100" spans="1:10" x14ac:dyDescent="0.2">
      <c r="A1100" s="96">
        <f t="shared" si="11"/>
        <v>1099</v>
      </c>
      <c r="B1100" s="97" t="s">
        <v>3790</v>
      </c>
      <c r="C1100" s="97" t="s">
        <v>3788</v>
      </c>
      <c r="D1100" s="97" t="s">
        <v>3790</v>
      </c>
      <c r="E1100" s="97" t="s">
        <v>2819</v>
      </c>
      <c r="F1100" s="97" t="s">
        <v>3891</v>
      </c>
      <c r="G1100" s="98" t="s">
        <v>2453</v>
      </c>
      <c r="H1100" s="98" t="s">
        <v>3788</v>
      </c>
      <c r="I1100" s="99">
        <v>3863928000</v>
      </c>
      <c r="J1100" s="97" t="s">
        <v>2486</v>
      </c>
    </row>
    <row r="1101" spans="1:10" x14ac:dyDescent="0.2">
      <c r="A1101" s="96">
        <f t="shared" si="11"/>
        <v>1100</v>
      </c>
      <c r="B1101" s="97" t="s">
        <v>2482</v>
      </c>
      <c r="C1101" s="97" t="s">
        <v>2483</v>
      </c>
      <c r="D1101" s="97" t="s">
        <v>2484</v>
      </c>
      <c r="E1101" s="97" t="s">
        <v>2827</v>
      </c>
      <c r="F1101" s="97" t="s">
        <v>3892</v>
      </c>
      <c r="G1101" s="98" t="s">
        <v>2453</v>
      </c>
      <c r="H1101" s="98" t="s">
        <v>3788</v>
      </c>
      <c r="I1101" s="99">
        <v>40000000</v>
      </c>
      <c r="J1101" s="97" t="s">
        <v>2486</v>
      </c>
    </row>
    <row r="1102" spans="1:10" x14ac:dyDescent="0.2">
      <c r="A1102" s="96">
        <f t="shared" si="11"/>
        <v>1101</v>
      </c>
      <c r="B1102" s="97" t="s">
        <v>3788</v>
      </c>
      <c r="C1102" s="97" t="s">
        <v>3788</v>
      </c>
      <c r="D1102" s="97" t="s">
        <v>3788</v>
      </c>
      <c r="E1102" s="97" t="s">
        <v>2827</v>
      </c>
      <c r="F1102" s="97" t="s">
        <v>3893</v>
      </c>
      <c r="G1102" s="98" t="s">
        <v>2453</v>
      </c>
      <c r="H1102" s="98" t="s">
        <v>3788</v>
      </c>
      <c r="I1102" s="99">
        <v>20000000</v>
      </c>
      <c r="J1102" s="97" t="s">
        <v>2460</v>
      </c>
    </row>
    <row r="1103" spans="1:10" x14ac:dyDescent="0.2">
      <c r="A1103" s="96">
        <f t="shared" si="11"/>
        <v>1102</v>
      </c>
      <c r="B1103" s="97" t="s">
        <v>3788</v>
      </c>
      <c r="C1103" s="97" t="s">
        <v>3788</v>
      </c>
      <c r="D1103" s="97" t="s">
        <v>3788</v>
      </c>
      <c r="E1103" s="97" t="s">
        <v>2827</v>
      </c>
      <c r="F1103" s="97" t="s">
        <v>3894</v>
      </c>
      <c r="G1103" s="98" t="s">
        <v>2453</v>
      </c>
      <c r="H1103" s="98" t="s">
        <v>3788</v>
      </c>
      <c r="I1103" s="99">
        <v>180000000</v>
      </c>
      <c r="J1103" s="97" t="s">
        <v>2486</v>
      </c>
    </row>
    <row r="1104" spans="1:10" ht="24" x14ac:dyDescent="0.2">
      <c r="A1104" s="96">
        <f t="shared" si="11"/>
        <v>1103</v>
      </c>
      <c r="B1104" s="106" t="s">
        <v>3895</v>
      </c>
      <c r="C1104" s="97" t="s">
        <v>3896</v>
      </c>
      <c r="D1104" s="97" t="s">
        <v>2945</v>
      </c>
      <c r="E1104" s="97" t="s">
        <v>2833</v>
      </c>
      <c r="F1104" s="97" t="s">
        <v>3897</v>
      </c>
      <c r="G1104" s="98" t="s">
        <v>2453</v>
      </c>
      <c r="H1104" s="98" t="s">
        <v>3788</v>
      </c>
      <c r="I1104" s="99">
        <v>260000000</v>
      </c>
      <c r="J1104" s="97" t="s">
        <v>2486</v>
      </c>
    </row>
    <row r="1105" spans="1:10" x14ac:dyDescent="0.2">
      <c r="A1105" s="96">
        <f t="shared" si="11"/>
        <v>1104</v>
      </c>
      <c r="B1105" s="97" t="s">
        <v>3788</v>
      </c>
      <c r="C1105" s="97" t="s">
        <v>3788</v>
      </c>
      <c r="D1105" s="97" t="s">
        <v>3788</v>
      </c>
      <c r="E1105" s="97" t="s">
        <v>2833</v>
      </c>
      <c r="F1105" s="97" t="s">
        <v>3898</v>
      </c>
      <c r="G1105" s="98" t="s">
        <v>2453</v>
      </c>
      <c r="H1105" s="98" t="s">
        <v>3788</v>
      </c>
      <c r="I1105" s="99">
        <v>10000000</v>
      </c>
      <c r="J1105" s="97" t="s">
        <v>2460</v>
      </c>
    </row>
    <row r="1106" spans="1:10" x14ac:dyDescent="0.2">
      <c r="A1106" s="96">
        <f t="shared" si="11"/>
        <v>1105</v>
      </c>
      <c r="B1106" s="97" t="s">
        <v>3790</v>
      </c>
      <c r="C1106" s="97" t="s">
        <v>3788</v>
      </c>
      <c r="D1106" s="97" t="s">
        <v>3790</v>
      </c>
      <c r="E1106" s="97" t="s">
        <v>2833</v>
      </c>
      <c r="F1106" s="97" t="s">
        <v>3899</v>
      </c>
      <c r="G1106" s="98" t="s">
        <v>2453</v>
      </c>
      <c r="H1106" s="98" t="s">
        <v>3788</v>
      </c>
      <c r="I1106" s="99">
        <v>3116914000</v>
      </c>
      <c r="J1106" s="97" t="s">
        <v>2486</v>
      </c>
    </row>
    <row r="1107" spans="1:10" x14ac:dyDescent="0.2">
      <c r="A1107" s="96">
        <f t="shared" si="11"/>
        <v>1106</v>
      </c>
      <c r="B1107" s="97" t="s">
        <v>3790</v>
      </c>
      <c r="C1107" s="97" t="s">
        <v>3788</v>
      </c>
      <c r="D1107" s="97" t="s">
        <v>3790</v>
      </c>
      <c r="E1107" s="97" t="s">
        <v>2833</v>
      </c>
      <c r="F1107" s="97" t="s">
        <v>3900</v>
      </c>
      <c r="G1107" s="98" t="s">
        <v>2453</v>
      </c>
      <c r="H1107" s="98" t="s">
        <v>3788</v>
      </c>
      <c r="I1107" s="99">
        <v>3046269545</v>
      </c>
      <c r="J1107" s="97" t="s">
        <v>2486</v>
      </c>
    </row>
    <row r="1108" spans="1:10" x14ac:dyDescent="0.2">
      <c r="A1108" s="96">
        <f t="shared" si="11"/>
        <v>1107</v>
      </c>
      <c r="B1108" s="97" t="s">
        <v>3790</v>
      </c>
      <c r="C1108" s="97" t="s">
        <v>3788</v>
      </c>
      <c r="D1108" s="97" t="s">
        <v>3790</v>
      </c>
      <c r="E1108" s="97" t="s">
        <v>3126</v>
      </c>
      <c r="F1108" s="97" t="s">
        <v>3901</v>
      </c>
      <c r="G1108" s="98" t="s">
        <v>2453</v>
      </c>
      <c r="H1108" s="98" t="s">
        <v>3788</v>
      </c>
      <c r="I1108" s="99">
        <v>3814322328</v>
      </c>
      <c r="J1108" s="97" t="s">
        <v>2486</v>
      </c>
    </row>
    <row r="1109" spans="1:10" x14ac:dyDescent="0.2">
      <c r="A1109" s="96">
        <f t="shared" si="11"/>
        <v>1108</v>
      </c>
      <c r="B1109" s="97" t="s">
        <v>3801</v>
      </c>
      <c r="C1109" s="97" t="s">
        <v>3788</v>
      </c>
      <c r="D1109" s="97" t="s">
        <v>3801</v>
      </c>
      <c r="E1109" s="97" t="s">
        <v>3126</v>
      </c>
      <c r="F1109" s="97" t="s">
        <v>3902</v>
      </c>
      <c r="G1109" s="98" t="s">
        <v>2453</v>
      </c>
      <c r="H1109" s="98" t="s">
        <v>3788</v>
      </c>
      <c r="I1109" s="99">
        <v>0</v>
      </c>
      <c r="J1109" s="97" t="s">
        <v>2670</v>
      </c>
    </row>
    <row r="1110" spans="1:10" x14ac:dyDescent="0.2">
      <c r="A1110" s="96">
        <f t="shared" si="11"/>
        <v>1109</v>
      </c>
      <c r="B1110" s="97" t="s">
        <v>3801</v>
      </c>
      <c r="C1110" s="97" t="s">
        <v>3788</v>
      </c>
      <c r="D1110" s="97" t="s">
        <v>3801</v>
      </c>
      <c r="E1110" s="97" t="s">
        <v>3126</v>
      </c>
      <c r="F1110" s="97" t="s">
        <v>3903</v>
      </c>
      <c r="G1110" s="98" t="s">
        <v>2453</v>
      </c>
      <c r="H1110" s="98" t="s">
        <v>3788</v>
      </c>
      <c r="I1110" s="99">
        <v>0</v>
      </c>
      <c r="J1110" s="97" t="s">
        <v>2670</v>
      </c>
    </row>
    <row r="1111" spans="1:10" x14ac:dyDescent="0.2">
      <c r="A1111" s="96">
        <f t="shared" si="11"/>
        <v>1110</v>
      </c>
      <c r="B1111" s="97" t="s">
        <v>3788</v>
      </c>
      <c r="C1111" s="97" t="s">
        <v>3788</v>
      </c>
      <c r="D1111" s="97" t="s">
        <v>3788</v>
      </c>
      <c r="E1111" s="97" t="s">
        <v>2840</v>
      </c>
      <c r="F1111" s="97" t="s">
        <v>3904</v>
      </c>
      <c r="G1111" s="98" t="s">
        <v>2453</v>
      </c>
      <c r="H1111" s="98" t="s">
        <v>3788</v>
      </c>
      <c r="I1111" s="99">
        <v>30000000</v>
      </c>
      <c r="J1111" s="97" t="s">
        <v>2460</v>
      </c>
    </row>
    <row r="1112" spans="1:10" x14ac:dyDescent="0.2">
      <c r="A1112" s="96">
        <f t="shared" si="11"/>
        <v>1111</v>
      </c>
      <c r="B1112" s="97" t="s">
        <v>3801</v>
      </c>
      <c r="C1112" s="97" t="s">
        <v>3788</v>
      </c>
      <c r="D1112" s="97" t="s">
        <v>3801</v>
      </c>
      <c r="E1112" s="97" t="s">
        <v>2840</v>
      </c>
      <c r="F1112" s="97" t="s">
        <v>3905</v>
      </c>
      <c r="G1112" s="98" t="s">
        <v>2453</v>
      </c>
      <c r="H1112" s="98" t="s">
        <v>3788</v>
      </c>
      <c r="I1112" s="99">
        <v>0</v>
      </c>
      <c r="J1112" s="97" t="s">
        <v>2670</v>
      </c>
    </row>
    <row r="1113" spans="1:10" x14ac:dyDescent="0.2">
      <c r="A1113" s="96">
        <f t="shared" si="11"/>
        <v>1112</v>
      </c>
      <c r="B1113" s="97" t="s">
        <v>3801</v>
      </c>
      <c r="C1113" s="97" t="s">
        <v>3788</v>
      </c>
      <c r="D1113" s="97" t="s">
        <v>3801</v>
      </c>
      <c r="E1113" s="97" t="s">
        <v>2843</v>
      </c>
      <c r="F1113" s="97" t="s">
        <v>3906</v>
      </c>
      <c r="G1113" s="98" t="s">
        <v>2453</v>
      </c>
      <c r="H1113" s="98" t="s">
        <v>3788</v>
      </c>
      <c r="I1113" s="99">
        <v>0</v>
      </c>
      <c r="J1113" s="97" t="s">
        <v>2670</v>
      </c>
    </row>
    <row r="1114" spans="1:10" x14ac:dyDescent="0.2">
      <c r="A1114" s="96">
        <f>ROW()-1</f>
        <v>1113</v>
      </c>
      <c r="B1114" s="97" t="s">
        <v>3907</v>
      </c>
      <c r="C1114" s="97" t="s">
        <v>3908</v>
      </c>
      <c r="D1114" s="97" t="s">
        <v>3909</v>
      </c>
      <c r="E1114" s="97" t="s">
        <v>2451</v>
      </c>
      <c r="F1114" s="97" t="s">
        <v>3910</v>
      </c>
      <c r="G1114" s="98" t="s">
        <v>2453</v>
      </c>
      <c r="H1114" s="98" t="s">
        <v>2897</v>
      </c>
      <c r="I1114" s="99">
        <v>39512000</v>
      </c>
      <c r="J1114" s="97" t="s">
        <v>2460</v>
      </c>
    </row>
    <row r="1115" spans="1:10" x14ac:dyDescent="0.2">
      <c r="A1115" s="96">
        <f t="shared" ref="A1115:A1178" si="12">ROW()-1</f>
        <v>1114</v>
      </c>
      <c r="B1115" s="97" t="s">
        <v>3907</v>
      </c>
      <c r="C1115" s="97" t="s">
        <v>3908</v>
      </c>
      <c r="D1115" s="97" t="s">
        <v>3909</v>
      </c>
      <c r="E1115" s="97" t="s">
        <v>2451</v>
      </c>
      <c r="F1115" s="97" t="s">
        <v>3911</v>
      </c>
      <c r="G1115" s="98" t="s">
        <v>2453</v>
      </c>
      <c r="H1115" s="98" t="s">
        <v>2897</v>
      </c>
      <c r="I1115" s="99">
        <v>13658700</v>
      </c>
      <c r="J1115" s="97" t="s">
        <v>2460</v>
      </c>
    </row>
    <row r="1116" spans="1:10" x14ac:dyDescent="0.2">
      <c r="A1116" s="96">
        <f t="shared" si="12"/>
        <v>1115</v>
      </c>
      <c r="B1116" s="97" t="s">
        <v>3912</v>
      </c>
      <c r="C1116" s="97" t="s">
        <v>3913</v>
      </c>
      <c r="D1116" s="97" t="s">
        <v>2484</v>
      </c>
      <c r="E1116" s="97" t="s">
        <v>2451</v>
      </c>
      <c r="F1116" s="97" t="s">
        <v>3914</v>
      </c>
      <c r="G1116" s="98" t="s">
        <v>2453</v>
      </c>
      <c r="H1116" s="98" t="s">
        <v>2897</v>
      </c>
      <c r="I1116" s="99">
        <v>526849000</v>
      </c>
      <c r="J1116" s="97" t="s">
        <v>2486</v>
      </c>
    </row>
    <row r="1117" spans="1:10" x14ac:dyDescent="0.2">
      <c r="A1117" s="96">
        <f t="shared" si="12"/>
        <v>1116</v>
      </c>
      <c r="B1117" s="97" t="s">
        <v>3909</v>
      </c>
      <c r="C1117" s="97" t="s">
        <v>2603</v>
      </c>
      <c r="D1117" s="97" t="s">
        <v>3909</v>
      </c>
      <c r="E1117" s="97" t="s">
        <v>2451</v>
      </c>
      <c r="F1117" s="97" t="s">
        <v>3915</v>
      </c>
      <c r="G1117" s="98" t="s">
        <v>2453</v>
      </c>
      <c r="H1117" s="98" t="s">
        <v>2897</v>
      </c>
      <c r="I1117" s="99">
        <v>13299000</v>
      </c>
      <c r="J1117" s="97" t="s">
        <v>2460</v>
      </c>
    </row>
    <row r="1118" spans="1:10" x14ac:dyDescent="0.2">
      <c r="A1118" s="96">
        <f t="shared" si="12"/>
        <v>1117</v>
      </c>
      <c r="B1118" s="97" t="s">
        <v>3916</v>
      </c>
      <c r="C1118" s="97" t="s">
        <v>3916</v>
      </c>
      <c r="D1118" s="97" t="s">
        <v>2897</v>
      </c>
      <c r="E1118" s="97" t="s">
        <v>2451</v>
      </c>
      <c r="F1118" s="97" t="s">
        <v>3917</v>
      </c>
      <c r="G1118" s="98" t="s">
        <v>2453</v>
      </c>
      <c r="H1118" s="98" t="s">
        <v>2897</v>
      </c>
      <c r="I1118" s="99">
        <v>126000000</v>
      </c>
      <c r="J1118" s="97" t="s">
        <v>2455</v>
      </c>
    </row>
    <row r="1119" spans="1:10" x14ac:dyDescent="0.2">
      <c r="A1119" s="96">
        <f t="shared" si="12"/>
        <v>1118</v>
      </c>
      <c r="B1119" s="97" t="s">
        <v>3918</v>
      </c>
      <c r="C1119" s="97" t="s">
        <v>2603</v>
      </c>
      <c r="D1119" s="97" t="s">
        <v>2897</v>
      </c>
      <c r="E1119" s="97" t="s">
        <v>2451</v>
      </c>
      <c r="F1119" s="97" t="s">
        <v>3919</v>
      </c>
      <c r="G1119" s="98" t="s">
        <v>2453</v>
      </c>
      <c r="H1119" s="98" t="s">
        <v>2897</v>
      </c>
      <c r="I1119" s="99">
        <v>75000000</v>
      </c>
      <c r="J1119" s="97" t="s">
        <v>2455</v>
      </c>
    </row>
    <row r="1120" spans="1:10" x14ac:dyDescent="0.2">
      <c r="A1120" s="96">
        <f t="shared" si="12"/>
        <v>1119</v>
      </c>
      <c r="B1120" s="97" t="s">
        <v>3909</v>
      </c>
      <c r="C1120" s="97" t="s">
        <v>2603</v>
      </c>
      <c r="D1120" s="97" t="s">
        <v>3909</v>
      </c>
      <c r="E1120" s="97" t="s">
        <v>2451</v>
      </c>
      <c r="F1120" s="97" t="s">
        <v>3920</v>
      </c>
      <c r="G1120" s="98" t="s">
        <v>2453</v>
      </c>
      <c r="H1120" s="98" t="s">
        <v>2897</v>
      </c>
      <c r="I1120" s="99">
        <v>60753000</v>
      </c>
      <c r="J1120" s="97" t="s">
        <v>2460</v>
      </c>
    </row>
    <row r="1121" spans="1:10" x14ac:dyDescent="0.2">
      <c r="A1121" s="96">
        <f t="shared" si="12"/>
        <v>1120</v>
      </c>
      <c r="B1121" s="97" t="s">
        <v>3909</v>
      </c>
      <c r="C1121" s="97" t="s">
        <v>2603</v>
      </c>
      <c r="D1121" s="97" t="s">
        <v>3909</v>
      </c>
      <c r="E1121" s="97" t="s">
        <v>2451</v>
      </c>
      <c r="F1121" s="97" t="s">
        <v>3921</v>
      </c>
      <c r="G1121" s="98" t="s">
        <v>2453</v>
      </c>
      <c r="H1121" s="98" t="s">
        <v>2897</v>
      </c>
      <c r="I1121" s="99">
        <v>30074000</v>
      </c>
      <c r="J1121" s="97" t="s">
        <v>2460</v>
      </c>
    </row>
    <row r="1122" spans="1:10" x14ac:dyDescent="0.2">
      <c r="A1122" s="96">
        <f t="shared" si="12"/>
        <v>1121</v>
      </c>
      <c r="B1122" s="97" t="s">
        <v>3907</v>
      </c>
      <c r="C1122" s="97" t="s">
        <v>3908</v>
      </c>
      <c r="D1122" s="97" t="s">
        <v>3909</v>
      </c>
      <c r="E1122" s="97" t="s">
        <v>2451</v>
      </c>
      <c r="F1122" s="97" t="s">
        <v>3922</v>
      </c>
      <c r="G1122" s="98" t="s">
        <v>2453</v>
      </c>
      <c r="H1122" s="98" t="s">
        <v>2897</v>
      </c>
      <c r="I1122" s="99">
        <v>150524000</v>
      </c>
      <c r="J1122" s="97" t="s">
        <v>2455</v>
      </c>
    </row>
    <row r="1123" spans="1:10" x14ac:dyDescent="0.2">
      <c r="A1123" s="96">
        <f t="shared" si="12"/>
        <v>1122</v>
      </c>
      <c r="B1123" s="97" t="s">
        <v>3909</v>
      </c>
      <c r="C1123" s="97" t="s">
        <v>2603</v>
      </c>
      <c r="D1123" s="97" t="s">
        <v>3909</v>
      </c>
      <c r="E1123" s="97" t="s">
        <v>2451</v>
      </c>
      <c r="F1123" s="97" t="s">
        <v>3920</v>
      </c>
      <c r="G1123" s="98" t="s">
        <v>2453</v>
      </c>
      <c r="H1123" s="98" t="s">
        <v>2897</v>
      </c>
      <c r="I1123" s="99">
        <v>74404000</v>
      </c>
      <c r="J1123" s="97" t="s">
        <v>2460</v>
      </c>
    </row>
    <row r="1124" spans="1:10" x14ac:dyDescent="0.2">
      <c r="A1124" s="96">
        <f t="shared" si="12"/>
        <v>1123</v>
      </c>
      <c r="B1124" s="97" t="s">
        <v>3923</v>
      </c>
      <c r="C1124" s="97" t="s">
        <v>3924</v>
      </c>
      <c r="D1124" s="97" t="s">
        <v>3909</v>
      </c>
      <c r="E1124" s="97" t="s">
        <v>2451</v>
      </c>
      <c r="F1124" s="97" t="s">
        <v>3925</v>
      </c>
      <c r="G1124" s="98" t="s">
        <v>2453</v>
      </c>
      <c r="H1124" s="98" t="s">
        <v>2897</v>
      </c>
      <c r="I1124" s="99">
        <v>26345000</v>
      </c>
      <c r="J1124" s="97" t="s">
        <v>2460</v>
      </c>
    </row>
    <row r="1125" spans="1:10" x14ac:dyDescent="0.2">
      <c r="A1125" s="96">
        <f t="shared" si="12"/>
        <v>1124</v>
      </c>
      <c r="B1125" s="97" t="s">
        <v>3909</v>
      </c>
      <c r="C1125" s="97" t="s">
        <v>2603</v>
      </c>
      <c r="D1125" s="97" t="s">
        <v>3909</v>
      </c>
      <c r="E1125" s="97" t="s">
        <v>2451</v>
      </c>
      <c r="F1125" s="97" t="s">
        <v>3926</v>
      </c>
      <c r="G1125" s="98" t="s">
        <v>2453</v>
      </c>
      <c r="H1125" s="98" t="s">
        <v>2897</v>
      </c>
      <c r="I1125" s="99">
        <v>183755000</v>
      </c>
      <c r="J1125" s="97" t="s">
        <v>2455</v>
      </c>
    </row>
    <row r="1126" spans="1:10" x14ac:dyDescent="0.2">
      <c r="A1126" s="96">
        <f t="shared" si="12"/>
        <v>1125</v>
      </c>
      <c r="B1126" s="97" t="s">
        <v>3909</v>
      </c>
      <c r="C1126" s="97" t="s">
        <v>2603</v>
      </c>
      <c r="D1126" s="97" t="s">
        <v>3909</v>
      </c>
      <c r="E1126" s="97" t="s">
        <v>2451</v>
      </c>
      <c r="F1126" s="97" t="s">
        <v>3927</v>
      </c>
      <c r="G1126" s="98" t="s">
        <v>2453</v>
      </c>
      <c r="H1126" s="98" t="s">
        <v>2897</v>
      </c>
      <c r="I1126" s="99">
        <v>51667000</v>
      </c>
      <c r="J1126" s="97" t="s">
        <v>2460</v>
      </c>
    </row>
    <row r="1127" spans="1:10" x14ac:dyDescent="0.2">
      <c r="A1127" s="96">
        <f t="shared" si="12"/>
        <v>1126</v>
      </c>
      <c r="B1127" s="97" t="s">
        <v>2895</v>
      </c>
      <c r="C1127" s="97" t="s">
        <v>2856</v>
      </c>
      <c r="D1127" s="97" t="s">
        <v>2849</v>
      </c>
      <c r="E1127" s="97" t="s">
        <v>2451</v>
      </c>
      <c r="F1127" s="97" t="s">
        <v>2896</v>
      </c>
      <c r="G1127" s="98" t="s">
        <v>2453</v>
      </c>
      <c r="H1127" s="98" t="s">
        <v>2897</v>
      </c>
      <c r="I1127" s="99">
        <v>41918800</v>
      </c>
      <c r="J1127" s="97" t="s">
        <v>2455</v>
      </c>
    </row>
    <row r="1128" spans="1:10" x14ac:dyDescent="0.3">
      <c r="A1128" s="96">
        <f t="shared" si="12"/>
        <v>1127</v>
      </c>
      <c r="B1128" s="97" t="s">
        <v>3928</v>
      </c>
      <c r="C1128" s="97" t="s">
        <v>3924</v>
      </c>
      <c r="D1128" s="97" t="s">
        <v>3928</v>
      </c>
      <c r="E1128" s="97" t="s">
        <v>2451</v>
      </c>
      <c r="F1128" s="97" t="s">
        <v>3929</v>
      </c>
      <c r="G1128" s="98" t="s">
        <v>2453</v>
      </c>
      <c r="H1128" s="98" t="s">
        <v>2897</v>
      </c>
      <c r="I1128" s="97" t="s">
        <v>2670</v>
      </c>
      <c r="J1128" s="97" t="s">
        <v>2670</v>
      </c>
    </row>
    <row r="1129" spans="1:10" x14ac:dyDescent="0.2">
      <c r="A1129" s="96">
        <f t="shared" si="12"/>
        <v>1128</v>
      </c>
      <c r="B1129" s="97" t="s">
        <v>3930</v>
      </c>
      <c r="C1129" s="97" t="s">
        <v>3931</v>
      </c>
      <c r="D1129" s="97" t="s">
        <v>2484</v>
      </c>
      <c r="E1129" s="97" t="s">
        <v>2451</v>
      </c>
      <c r="F1129" s="97" t="s">
        <v>3932</v>
      </c>
      <c r="G1129" s="98" t="s">
        <v>2453</v>
      </c>
      <c r="H1129" s="98" t="s">
        <v>2897</v>
      </c>
      <c r="I1129" s="99">
        <v>954701000</v>
      </c>
      <c r="J1129" s="97" t="s">
        <v>2455</v>
      </c>
    </row>
    <row r="1130" spans="1:10" x14ac:dyDescent="0.2">
      <c r="A1130" s="96">
        <f t="shared" si="12"/>
        <v>1129</v>
      </c>
      <c r="B1130" s="97" t="s">
        <v>3924</v>
      </c>
      <c r="C1130" s="97" t="s">
        <v>3924</v>
      </c>
      <c r="D1130" s="97" t="s">
        <v>2897</v>
      </c>
      <c r="E1130" s="97" t="s">
        <v>2451</v>
      </c>
      <c r="F1130" s="97" t="s">
        <v>3933</v>
      </c>
      <c r="G1130" s="98" t="s">
        <v>2453</v>
      </c>
      <c r="H1130" s="98" t="s">
        <v>2897</v>
      </c>
      <c r="I1130" s="99">
        <v>0</v>
      </c>
      <c r="J1130" s="97" t="s">
        <v>2455</v>
      </c>
    </row>
    <row r="1131" spans="1:10" x14ac:dyDescent="0.2">
      <c r="A1131" s="96">
        <f t="shared" si="12"/>
        <v>1130</v>
      </c>
      <c r="B1131" s="97" t="s">
        <v>3909</v>
      </c>
      <c r="C1131" s="97" t="s">
        <v>2603</v>
      </c>
      <c r="D1131" s="97" t="s">
        <v>3909</v>
      </c>
      <c r="E1131" s="97" t="s">
        <v>2451</v>
      </c>
      <c r="F1131" s="97" t="s">
        <v>3934</v>
      </c>
      <c r="G1131" s="98" t="s">
        <v>2453</v>
      </c>
      <c r="H1131" s="98" t="s">
        <v>2897</v>
      </c>
      <c r="I1131" s="99">
        <v>59664000</v>
      </c>
      <c r="J1131" s="97" t="s">
        <v>2460</v>
      </c>
    </row>
    <row r="1132" spans="1:10" x14ac:dyDescent="0.2">
      <c r="A1132" s="96">
        <f t="shared" si="12"/>
        <v>1131</v>
      </c>
      <c r="B1132" s="97" t="s">
        <v>3924</v>
      </c>
      <c r="C1132" s="97" t="s">
        <v>3924</v>
      </c>
      <c r="D1132" s="97" t="s">
        <v>2897</v>
      </c>
      <c r="E1132" s="97" t="s">
        <v>2451</v>
      </c>
      <c r="F1132" s="97" t="s">
        <v>3935</v>
      </c>
      <c r="G1132" s="98" t="s">
        <v>2453</v>
      </c>
      <c r="H1132" s="98" t="s">
        <v>2897</v>
      </c>
      <c r="I1132" s="99">
        <v>21000000</v>
      </c>
      <c r="J1132" s="97" t="s">
        <v>2460</v>
      </c>
    </row>
    <row r="1133" spans="1:10" x14ac:dyDescent="0.2">
      <c r="A1133" s="96">
        <f t="shared" si="12"/>
        <v>1132</v>
      </c>
      <c r="B1133" s="97" t="s">
        <v>3916</v>
      </c>
      <c r="C1133" s="97" t="s">
        <v>3916</v>
      </c>
      <c r="D1133" s="97" t="s">
        <v>2897</v>
      </c>
      <c r="E1133" s="97" t="s">
        <v>2451</v>
      </c>
      <c r="F1133" s="97" t="s">
        <v>3936</v>
      </c>
      <c r="G1133" s="98" t="s">
        <v>2453</v>
      </c>
      <c r="H1133" s="98" t="s">
        <v>2897</v>
      </c>
      <c r="I1133" s="99">
        <v>223000000</v>
      </c>
      <c r="J1133" s="97" t="s">
        <v>2455</v>
      </c>
    </row>
    <row r="1134" spans="1:10" x14ac:dyDescent="0.2">
      <c r="A1134" s="96">
        <f t="shared" si="12"/>
        <v>1133</v>
      </c>
      <c r="B1134" s="97" t="s">
        <v>3907</v>
      </c>
      <c r="C1134" s="97" t="s">
        <v>3908</v>
      </c>
      <c r="D1134" s="97" t="s">
        <v>3909</v>
      </c>
      <c r="E1134" s="97" t="s">
        <v>2451</v>
      </c>
      <c r="F1134" s="97" t="s">
        <v>3937</v>
      </c>
      <c r="G1134" s="98" t="s">
        <v>2453</v>
      </c>
      <c r="H1134" s="98" t="s">
        <v>2897</v>
      </c>
      <c r="I1134" s="99">
        <v>82683000</v>
      </c>
      <c r="J1134" s="97" t="s">
        <v>2460</v>
      </c>
    </row>
    <row r="1135" spans="1:10" x14ac:dyDescent="0.3">
      <c r="A1135" s="96">
        <f t="shared" si="12"/>
        <v>1134</v>
      </c>
      <c r="B1135" s="97" t="s">
        <v>3938</v>
      </c>
      <c r="C1135" s="97" t="s">
        <v>3913</v>
      </c>
      <c r="D1135" s="97" t="s">
        <v>3043</v>
      </c>
      <c r="E1135" s="97" t="s">
        <v>2451</v>
      </c>
      <c r="F1135" s="97" t="s">
        <v>3939</v>
      </c>
      <c r="G1135" s="98" t="s">
        <v>2453</v>
      </c>
      <c r="H1135" s="98" t="s">
        <v>2897</v>
      </c>
      <c r="I1135" s="97" t="s">
        <v>2670</v>
      </c>
      <c r="J1135" s="97" t="s">
        <v>2670</v>
      </c>
    </row>
    <row r="1136" spans="1:10" x14ac:dyDescent="0.2">
      <c r="A1136" s="96">
        <f t="shared" si="12"/>
        <v>1135</v>
      </c>
      <c r="B1136" s="97" t="s">
        <v>3907</v>
      </c>
      <c r="C1136" s="97" t="s">
        <v>3908</v>
      </c>
      <c r="D1136" s="97" t="s">
        <v>3909</v>
      </c>
      <c r="E1136" s="97" t="s">
        <v>2451</v>
      </c>
      <c r="F1136" s="97" t="s">
        <v>3940</v>
      </c>
      <c r="G1136" s="98" t="s">
        <v>2453</v>
      </c>
      <c r="H1136" s="98" t="s">
        <v>2897</v>
      </c>
      <c r="I1136" s="99">
        <v>36520000</v>
      </c>
      <c r="J1136" s="97" t="s">
        <v>2460</v>
      </c>
    </row>
    <row r="1137" spans="1:10" x14ac:dyDescent="0.2">
      <c r="A1137" s="96">
        <f t="shared" si="12"/>
        <v>1136</v>
      </c>
      <c r="B1137" s="97" t="s">
        <v>3916</v>
      </c>
      <c r="C1137" s="97" t="s">
        <v>3916</v>
      </c>
      <c r="D1137" s="97" t="s">
        <v>2897</v>
      </c>
      <c r="E1137" s="97" t="s">
        <v>2451</v>
      </c>
      <c r="F1137" s="97" t="s">
        <v>2902</v>
      </c>
      <c r="G1137" s="98" t="s">
        <v>2453</v>
      </c>
      <c r="H1137" s="98" t="s">
        <v>2897</v>
      </c>
      <c r="I1137" s="99">
        <v>100000000</v>
      </c>
      <c r="J1137" s="97" t="s">
        <v>2455</v>
      </c>
    </row>
    <row r="1138" spans="1:10" x14ac:dyDescent="0.2">
      <c r="A1138" s="96">
        <f t="shared" si="12"/>
        <v>1137</v>
      </c>
      <c r="B1138" s="97" t="s">
        <v>3916</v>
      </c>
      <c r="C1138" s="97" t="s">
        <v>3916</v>
      </c>
      <c r="D1138" s="97" t="s">
        <v>2897</v>
      </c>
      <c r="E1138" s="97" t="s">
        <v>2451</v>
      </c>
      <c r="F1138" s="97" t="s">
        <v>3941</v>
      </c>
      <c r="G1138" s="98" t="s">
        <v>2453</v>
      </c>
      <c r="H1138" s="98" t="s">
        <v>2897</v>
      </c>
      <c r="I1138" s="99">
        <v>150000000</v>
      </c>
      <c r="J1138" s="97" t="s">
        <v>2455</v>
      </c>
    </row>
    <row r="1139" spans="1:10" x14ac:dyDescent="0.2">
      <c r="A1139" s="96">
        <f t="shared" si="12"/>
        <v>1138</v>
      </c>
      <c r="B1139" s="97" t="s">
        <v>3909</v>
      </c>
      <c r="C1139" s="97" t="s">
        <v>2603</v>
      </c>
      <c r="D1139" s="97" t="s">
        <v>3909</v>
      </c>
      <c r="E1139" s="97" t="s">
        <v>2451</v>
      </c>
      <c r="F1139" s="97" t="s">
        <v>3942</v>
      </c>
      <c r="G1139" s="98" t="s">
        <v>2453</v>
      </c>
      <c r="H1139" s="98" t="s">
        <v>2897</v>
      </c>
      <c r="I1139" s="99">
        <v>52096000</v>
      </c>
      <c r="J1139" s="97" t="s">
        <v>2460</v>
      </c>
    </row>
    <row r="1140" spans="1:10" x14ac:dyDescent="0.2">
      <c r="A1140" s="96">
        <f t="shared" si="12"/>
        <v>1139</v>
      </c>
      <c r="B1140" s="97" t="s">
        <v>3912</v>
      </c>
      <c r="C1140" s="97" t="s">
        <v>3913</v>
      </c>
      <c r="D1140" s="97" t="s">
        <v>2484</v>
      </c>
      <c r="E1140" s="97" t="s">
        <v>2451</v>
      </c>
      <c r="F1140" s="97" t="s">
        <v>3943</v>
      </c>
      <c r="G1140" s="98" t="s">
        <v>2453</v>
      </c>
      <c r="H1140" s="98" t="s">
        <v>2897</v>
      </c>
      <c r="I1140" s="99">
        <v>220000000</v>
      </c>
      <c r="J1140" s="97" t="s">
        <v>2455</v>
      </c>
    </row>
    <row r="1141" spans="1:10" x14ac:dyDescent="0.2">
      <c r="A1141" s="96">
        <f t="shared" si="12"/>
        <v>1140</v>
      </c>
      <c r="B1141" s="97" t="s">
        <v>2897</v>
      </c>
      <c r="C1141" s="97" t="s">
        <v>3913</v>
      </c>
      <c r="D1141" s="97" t="s">
        <v>2897</v>
      </c>
      <c r="E1141" s="97" t="s">
        <v>2451</v>
      </c>
      <c r="F1141" s="97" t="s">
        <v>3944</v>
      </c>
      <c r="G1141" s="98" t="s">
        <v>2453</v>
      </c>
      <c r="H1141" s="98" t="s">
        <v>2897</v>
      </c>
      <c r="I1141" s="99">
        <v>28000000</v>
      </c>
      <c r="J1141" s="97" t="s">
        <v>2455</v>
      </c>
    </row>
    <row r="1142" spans="1:10" x14ac:dyDescent="0.2">
      <c r="A1142" s="96">
        <f t="shared" si="12"/>
        <v>1141</v>
      </c>
      <c r="B1142" s="97" t="s">
        <v>3924</v>
      </c>
      <c r="C1142" s="97" t="s">
        <v>3924</v>
      </c>
      <c r="D1142" s="97" t="s">
        <v>2897</v>
      </c>
      <c r="E1142" s="97" t="s">
        <v>2451</v>
      </c>
      <c r="F1142" s="97" t="s">
        <v>3945</v>
      </c>
      <c r="G1142" s="98" t="s">
        <v>2453</v>
      </c>
      <c r="H1142" s="98" t="s">
        <v>2897</v>
      </c>
      <c r="I1142" s="99">
        <v>3077360000</v>
      </c>
      <c r="J1142" s="100" t="s">
        <v>2486</v>
      </c>
    </row>
    <row r="1143" spans="1:10" x14ac:dyDescent="0.2">
      <c r="A1143" s="96">
        <f t="shared" si="12"/>
        <v>1142</v>
      </c>
      <c r="B1143" s="97" t="s">
        <v>3946</v>
      </c>
      <c r="C1143" s="97" t="s">
        <v>3913</v>
      </c>
      <c r="D1143" s="97" t="s">
        <v>3909</v>
      </c>
      <c r="E1143" s="97" t="s">
        <v>2451</v>
      </c>
      <c r="F1143" s="97" t="s">
        <v>3947</v>
      </c>
      <c r="G1143" s="98" t="s">
        <v>2453</v>
      </c>
      <c r="H1143" s="98" t="s">
        <v>2897</v>
      </c>
      <c r="I1143" s="99">
        <v>156948000</v>
      </c>
      <c r="J1143" s="100" t="s">
        <v>2455</v>
      </c>
    </row>
    <row r="1144" spans="1:10" x14ac:dyDescent="0.2">
      <c r="A1144" s="96">
        <f t="shared" si="12"/>
        <v>1143</v>
      </c>
      <c r="B1144" s="97" t="s">
        <v>2897</v>
      </c>
      <c r="C1144" s="97" t="s">
        <v>3913</v>
      </c>
      <c r="D1144" s="97" t="s">
        <v>2897</v>
      </c>
      <c r="E1144" s="97" t="s">
        <v>2451</v>
      </c>
      <c r="F1144" s="97" t="s">
        <v>3948</v>
      </c>
      <c r="G1144" s="98" t="s">
        <v>2453</v>
      </c>
      <c r="H1144" s="98" t="s">
        <v>2897</v>
      </c>
      <c r="I1144" s="99">
        <v>725590000</v>
      </c>
      <c r="J1144" s="100" t="s">
        <v>2486</v>
      </c>
    </row>
    <row r="1145" spans="1:10" x14ac:dyDescent="0.2">
      <c r="A1145" s="96">
        <f t="shared" si="12"/>
        <v>1144</v>
      </c>
      <c r="B1145" s="97" t="s">
        <v>3912</v>
      </c>
      <c r="C1145" s="97" t="s">
        <v>3913</v>
      </c>
      <c r="D1145" s="97" t="s">
        <v>2484</v>
      </c>
      <c r="E1145" s="97" t="s">
        <v>2678</v>
      </c>
      <c r="F1145" s="97" t="s">
        <v>3949</v>
      </c>
      <c r="G1145" s="98" t="s">
        <v>2453</v>
      </c>
      <c r="H1145" s="98" t="s">
        <v>2897</v>
      </c>
      <c r="I1145" s="99">
        <v>654000000</v>
      </c>
      <c r="J1145" s="97" t="s">
        <v>2486</v>
      </c>
    </row>
    <row r="1146" spans="1:10" x14ac:dyDescent="0.2">
      <c r="A1146" s="96">
        <f t="shared" si="12"/>
        <v>1145</v>
      </c>
      <c r="B1146" s="97" t="s">
        <v>3950</v>
      </c>
      <c r="C1146" s="97" t="s">
        <v>3913</v>
      </c>
      <c r="D1146" s="97" t="s">
        <v>2484</v>
      </c>
      <c r="E1146" s="97" t="s">
        <v>2678</v>
      </c>
      <c r="F1146" s="97" t="s">
        <v>3951</v>
      </c>
      <c r="G1146" s="98" t="s">
        <v>2453</v>
      </c>
      <c r="H1146" s="98" t="s">
        <v>2897</v>
      </c>
      <c r="I1146" s="99">
        <v>5295907000</v>
      </c>
      <c r="J1146" s="97" t="s">
        <v>2455</v>
      </c>
    </row>
    <row r="1147" spans="1:10" x14ac:dyDescent="0.2">
      <c r="A1147" s="96">
        <f t="shared" si="12"/>
        <v>1146</v>
      </c>
      <c r="B1147" s="97" t="s">
        <v>3913</v>
      </c>
      <c r="C1147" s="97" t="s">
        <v>3913</v>
      </c>
      <c r="D1147" s="97" t="s">
        <v>2897</v>
      </c>
      <c r="E1147" s="97" t="s">
        <v>2678</v>
      </c>
      <c r="F1147" s="97" t="s">
        <v>3952</v>
      </c>
      <c r="G1147" s="98" t="s">
        <v>2453</v>
      </c>
      <c r="H1147" s="98" t="s">
        <v>2897</v>
      </c>
      <c r="I1147" s="99">
        <v>130000000</v>
      </c>
      <c r="J1147" s="97" t="s">
        <v>2455</v>
      </c>
    </row>
    <row r="1148" spans="1:10" x14ac:dyDescent="0.2">
      <c r="A1148" s="96">
        <f t="shared" si="12"/>
        <v>1147</v>
      </c>
      <c r="B1148" s="97" t="s">
        <v>3907</v>
      </c>
      <c r="C1148" s="97" t="s">
        <v>3908</v>
      </c>
      <c r="D1148" s="97" t="s">
        <v>3909</v>
      </c>
      <c r="E1148" s="97" t="s">
        <v>2678</v>
      </c>
      <c r="F1148" s="97" t="s">
        <v>3953</v>
      </c>
      <c r="G1148" s="98" t="s">
        <v>2453</v>
      </c>
      <c r="H1148" s="98" t="s">
        <v>2897</v>
      </c>
      <c r="I1148" s="99">
        <v>1947000</v>
      </c>
      <c r="J1148" s="97" t="s">
        <v>2460</v>
      </c>
    </row>
    <row r="1149" spans="1:10" x14ac:dyDescent="0.2">
      <c r="A1149" s="96">
        <f t="shared" si="12"/>
        <v>1148</v>
      </c>
      <c r="B1149" s="97" t="s">
        <v>2603</v>
      </c>
      <c r="C1149" s="97" t="s">
        <v>2603</v>
      </c>
      <c r="D1149" s="97" t="s">
        <v>2897</v>
      </c>
      <c r="E1149" s="97" t="s">
        <v>2678</v>
      </c>
      <c r="F1149" s="97" t="s">
        <v>3954</v>
      </c>
      <c r="G1149" s="98" t="s">
        <v>2453</v>
      </c>
      <c r="H1149" s="98" t="s">
        <v>2897</v>
      </c>
      <c r="I1149" s="99">
        <v>187710000</v>
      </c>
      <c r="J1149" s="97" t="s">
        <v>2455</v>
      </c>
    </row>
    <row r="1150" spans="1:10" x14ac:dyDescent="0.2">
      <c r="A1150" s="96">
        <f t="shared" si="12"/>
        <v>1149</v>
      </c>
      <c r="B1150" s="97" t="s">
        <v>3918</v>
      </c>
      <c r="C1150" s="97" t="s">
        <v>2603</v>
      </c>
      <c r="D1150" s="97" t="s">
        <v>2897</v>
      </c>
      <c r="E1150" s="97" t="s">
        <v>2678</v>
      </c>
      <c r="F1150" s="97" t="s">
        <v>3955</v>
      </c>
      <c r="G1150" s="98" t="s">
        <v>2453</v>
      </c>
      <c r="H1150" s="98" t="s">
        <v>2897</v>
      </c>
      <c r="I1150" s="99">
        <v>2650000000</v>
      </c>
      <c r="J1150" s="97" t="s">
        <v>2455</v>
      </c>
    </row>
    <row r="1151" spans="1:10" x14ac:dyDescent="0.2">
      <c r="A1151" s="96">
        <f t="shared" si="12"/>
        <v>1150</v>
      </c>
      <c r="B1151" s="97" t="s">
        <v>3924</v>
      </c>
      <c r="C1151" s="97" t="s">
        <v>3924</v>
      </c>
      <c r="D1151" s="97" t="s">
        <v>2897</v>
      </c>
      <c r="E1151" s="97" t="s">
        <v>2678</v>
      </c>
      <c r="F1151" s="97" t="s">
        <v>3956</v>
      </c>
      <c r="G1151" s="98" t="s">
        <v>2453</v>
      </c>
      <c r="H1151" s="98" t="s">
        <v>2897</v>
      </c>
      <c r="I1151" s="99">
        <v>78000000</v>
      </c>
      <c r="J1151" s="97" t="s">
        <v>2486</v>
      </c>
    </row>
    <row r="1152" spans="1:10" x14ac:dyDescent="0.2">
      <c r="A1152" s="96">
        <f t="shared" si="12"/>
        <v>1151</v>
      </c>
      <c r="B1152" s="97" t="s">
        <v>3924</v>
      </c>
      <c r="C1152" s="97" t="s">
        <v>3924</v>
      </c>
      <c r="D1152" s="97" t="s">
        <v>2897</v>
      </c>
      <c r="E1152" s="97" t="s">
        <v>2678</v>
      </c>
      <c r="F1152" s="97" t="s">
        <v>3957</v>
      </c>
      <c r="G1152" s="98" t="s">
        <v>2453</v>
      </c>
      <c r="H1152" s="98" t="s">
        <v>2897</v>
      </c>
      <c r="I1152" s="99">
        <v>192000000</v>
      </c>
      <c r="J1152" s="97" t="s">
        <v>2486</v>
      </c>
    </row>
    <row r="1153" spans="1:10" x14ac:dyDescent="0.2">
      <c r="A1153" s="96">
        <f t="shared" si="12"/>
        <v>1152</v>
      </c>
      <c r="B1153" s="97" t="s">
        <v>3958</v>
      </c>
      <c r="C1153" s="97" t="s">
        <v>3913</v>
      </c>
      <c r="D1153" s="97" t="s">
        <v>2897</v>
      </c>
      <c r="E1153" s="97" t="s">
        <v>2678</v>
      </c>
      <c r="F1153" s="97" t="s">
        <v>3959</v>
      </c>
      <c r="G1153" s="98" t="s">
        <v>2453</v>
      </c>
      <c r="H1153" s="98" t="s">
        <v>2897</v>
      </c>
      <c r="I1153" s="99">
        <v>90701600</v>
      </c>
      <c r="J1153" s="97" t="s">
        <v>2455</v>
      </c>
    </row>
    <row r="1154" spans="1:10" x14ac:dyDescent="0.2">
      <c r="A1154" s="96">
        <f t="shared" si="12"/>
        <v>1153</v>
      </c>
      <c r="B1154" s="97" t="s">
        <v>3913</v>
      </c>
      <c r="C1154" s="97" t="s">
        <v>3913</v>
      </c>
      <c r="D1154" s="97" t="s">
        <v>2897</v>
      </c>
      <c r="E1154" s="97" t="s">
        <v>2678</v>
      </c>
      <c r="F1154" s="97" t="s">
        <v>3960</v>
      </c>
      <c r="G1154" s="98" t="s">
        <v>2453</v>
      </c>
      <c r="H1154" s="98" t="s">
        <v>2897</v>
      </c>
      <c r="I1154" s="99">
        <v>57493400</v>
      </c>
      <c r="J1154" s="97" t="s">
        <v>2455</v>
      </c>
    </row>
    <row r="1155" spans="1:10" x14ac:dyDescent="0.2">
      <c r="A1155" s="96">
        <f t="shared" si="12"/>
        <v>1154</v>
      </c>
      <c r="B1155" s="97" t="s">
        <v>3908</v>
      </c>
      <c r="C1155" s="97" t="s">
        <v>3908</v>
      </c>
      <c r="D1155" s="97" t="s">
        <v>2897</v>
      </c>
      <c r="E1155" s="97" t="s">
        <v>2678</v>
      </c>
      <c r="F1155" s="97" t="s">
        <v>3961</v>
      </c>
      <c r="G1155" s="98" t="s">
        <v>2453</v>
      </c>
      <c r="H1155" s="98" t="s">
        <v>2897</v>
      </c>
      <c r="I1155" s="99">
        <v>154070000</v>
      </c>
      <c r="J1155" s="100" t="s">
        <v>2460</v>
      </c>
    </row>
    <row r="1156" spans="1:10" x14ac:dyDescent="0.2">
      <c r="A1156" s="96">
        <f t="shared" si="12"/>
        <v>1155</v>
      </c>
      <c r="B1156" s="97" t="s">
        <v>3909</v>
      </c>
      <c r="C1156" s="97" t="s">
        <v>2603</v>
      </c>
      <c r="D1156" s="97" t="s">
        <v>3909</v>
      </c>
      <c r="E1156" s="97" t="s">
        <v>2678</v>
      </c>
      <c r="F1156" s="97" t="s">
        <v>3962</v>
      </c>
      <c r="G1156" s="98" t="s">
        <v>2453</v>
      </c>
      <c r="H1156" s="98" t="s">
        <v>2897</v>
      </c>
      <c r="I1156" s="99">
        <v>1776901000</v>
      </c>
      <c r="J1156" s="100" t="s">
        <v>2486</v>
      </c>
    </row>
    <row r="1157" spans="1:10" x14ac:dyDescent="0.2">
      <c r="A1157" s="96">
        <f t="shared" si="12"/>
        <v>1156</v>
      </c>
      <c r="B1157" s="97" t="s">
        <v>3908</v>
      </c>
      <c r="C1157" s="97" t="s">
        <v>3908</v>
      </c>
      <c r="D1157" s="97" t="s">
        <v>2897</v>
      </c>
      <c r="E1157" s="97" t="s">
        <v>2678</v>
      </c>
      <c r="F1157" s="97" t="s">
        <v>3963</v>
      </c>
      <c r="G1157" s="98" t="s">
        <v>2453</v>
      </c>
      <c r="H1157" s="98" t="s">
        <v>2897</v>
      </c>
      <c r="I1157" s="99">
        <v>58413000</v>
      </c>
      <c r="J1157" s="100" t="s">
        <v>2460</v>
      </c>
    </row>
    <row r="1158" spans="1:10" x14ac:dyDescent="0.2">
      <c r="A1158" s="96">
        <f t="shared" si="12"/>
        <v>1157</v>
      </c>
      <c r="B1158" s="97" t="s">
        <v>3912</v>
      </c>
      <c r="C1158" s="97" t="s">
        <v>3913</v>
      </c>
      <c r="D1158" s="97" t="s">
        <v>2484</v>
      </c>
      <c r="E1158" s="97" t="s">
        <v>2786</v>
      </c>
      <c r="F1158" s="97" t="s">
        <v>3964</v>
      </c>
      <c r="G1158" s="98" t="s">
        <v>2453</v>
      </c>
      <c r="H1158" s="98" t="s">
        <v>2897</v>
      </c>
      <c r="I1158" s="99">
        <v>700700000</v>
      </c>
      <c r="J1158" s="97" t="s">
        <v>2486</v>
      </c>
    </row>
    <row r="1159" spans="1:10" x14ac:dyDescent="0.2">
      <c r="A1159" s="96">
        <f t="shared" si="12"/>
        <v>1158</v>
      </c>
      <c r="B1159" s="97" t="s">
        <v>3950</v>
      </c>
      <c r="C1159" s="97" t="s">
        <v>3913</v>
      </c>
      <c r="D1159" s="97" t="s">
        <v>2484</v>
      </c>
      <c r="E1159" s="97" t="s">
        <v>2786</v>
      </c>
      <c r="F1159" s="97" t="s">
        <v>3965</v>
      </c>
      <c r="G1159" s="98" t="s">
        <v>2453</v>
      </c>
      <c r="H1159" s="98" t="s">
        <v>2897</v>
      </c>
      <c r="I1159" s="99">
        <v>1810100000</v>
      </c>
      <c r="J1159" s="97" t="s">
        <v>2455</v>
      </c>
    </row>
    <row r="1160" spans="1:10" x14ac:dyDescent="0.2">
      <c r="A1160" s="96">
        <f t="shared" si="12"/>
        <v>1159</v>
      </c>
      <c r="B1160" s="97" t="s">
        <v>3924</v>
      </c>
      <c r="C1160" s="97" t="s">
        <v>3924</v>
      </c>
      <c r="D1160" s="97" t="s">
        <v>2897</v>
      </c>
      <c r="E1160" s="97" t="s">
        <v>2786</v>
      </c>
      <c r="F1160" s="97" t="s">
        <v>3966</v>
      </c>
      <c r="G1160" s="98" t="s">
        <v>2453</v>
      </c>
      <c r="H1160" s="98" t="s">
        <v>2897</v>
      </c>
      <c r="I1160" s="99">
        <v>641826000</v>
      </c>
      <c r="J1160" s="97" t="s">
        <v>2486</v>
      </c>
    </row>
    <row r="1161" spans="1:10" x14ac:dyDescent="0.2">
      <c r="A1161" s="96">
        <f t="shared" si="12"/>
        <v>1160</v>
      </c>
      <c r="B1161" s="97" t="s">
        <v>3916</v>
      </c>
      <c r="C1161" s="97" t="s">
        <v>3916</v>
      </c>
      <c r="D1161" s="97" t="s">
        <v>2897</v>
      </c>
      <c r="E1161" s="97" t="s">
        <v>2786</v>
      </c>
      <c r="F1161" s="97" t="s">
        <v>3967</v>
      </c>
      <c r="G1161" s="98" t="s">
        <v>2453</v>
      </c>
      <c r="H1161" s="98" t="s">
        <v>2897</v>
      </c>
      <c r="I1161" s="99">
        <v>131000000</v>
      </c>
      <c r="J1161" s="97" t="s">
        <v>2460</v>
      </c>
    </row>
    <row r="1162" spans="1:10" x14ac:dyDescent="0.2">
      <c r="A1162" s="96">
        <f t="shared" si="12"/>
        <v>1161</v>
      </c>
      <c r="B1162" s="97" t="s">
        <v>3916</v>
      </c>
      <c r="C1162" s="97" t="s">
        <v>3916</v>
      </c>
      <c r="D1162" s="97" t="s">
        <v>2897</v>
      </c>
      <c r="E1162" s="97" t="s">
        <v>2793</v>
      </c>
      <c r="F1162" s="97" t="s">
        <v>3968</v>
      </c>
      <c r="G1162" s="98" t="s">
        <v>2453</v>
      </c>
      <c r="H1162" s="98" t="s">
        <v>2897</v>
      </c>
      <c r="I1162" s="99">
        <v>508000000</v>
      </c>
      <c r="J1162" s="97" t="s">
        <v>2455</v>
      </c>
    </row>
    <row r="1163" spans="1:10" x14ac:dyDescent="0.2">
      <c r="A1163" s="96">
        <f t="shared" si="12"/>
        <v>1162</v>
      </c>
      <c r="B1163" s="97" t="s">
        <v>3916</v>
      </c>
      <c r="C1163" s="97" t="s">
        <v>3916</v>
      </c>
      <c r="D1163" s="97" t="s">
        <v>2897</v>
      </c>
      <c r="E1163" s="97" t="s">
        <v>2793</v>
      </c>
      <c r="F1163" s="97" t="s">
        <v>3969</v>
      </c>
      <c r="G1163" s="98" t="s">
        <v>2453</v>
      </c>
      <c r="H1163" s="98" t="s">
        <v>2897</v>
      </c>
      <c r="I1163" s="99">
        <v>250000000</v>
      </c>
      <c r="J1163" s="97" t="s">
        <v>2455</v>
      </c>
    </row>
    <row r="1164" spans="1:10" x14ac:dyDescent="0.2">
      <c r="A1164" s="96">
        <f t="shared" si="12"/>
        <v>1163</v>
      </c>
      <c r="B1164" s="97" t="s">
        <v>3970</v>
      </c>
      <c r="C1164" s="97" t="s">
        <v>3908</v>
      </c>
      <c r="D1164" s="97" t="s">
        <v>2622</v>
      </c>
      <c r="E1164" s="97" t="s">
        <v>2793</v>
      </c>
      <c r="F1164" s="97" t="s">
        <v>3971</v>
      </c>
      <c r="G1164" s="98" t="s">
        <v>2453</v>
      </c>
      <c r="H1164" s="98" t="s">
        <v>2897</v>
      </c>
      <c r="I1164" s="99">
        <v>4500000000</v>
      </c>
      <c r="J1164" s="97" t="s">
        <v>2486</v>
      </c>
    </row>
    <row r="1165" spans="1:10" x14ac:dyDescent="0.2">
      <c r="A1165" s="96">
        <f t="shared" si="12"/>
        <v>1164</v>
      </c>
      <c r="B1165" s="97" t="s">
        <v>3912</v>
      </c>
      <c r="C1165" s="97" t="s">
        <v>3913</v>
      </c>
      <c r="D1165" s="97" t="s">
        <v>2484</v>
      </c>
      <c r="E1165" s="97" t="s">
        <v>2802</v>
      </c>
      <c r="F1165" s="97" t="s">
        <v>3972</v>
      </c>
      <c r="G1165" s="98" t="s">
        <v>2453</v>
      </c>
      <c r="H1165" s="98" t="s">
        <v>2897</v>
      </c>
      <c r="I1165" s="99">
        <v>372000000</v>
      </c>
      <c r="J1165" s="97" t="s">
        <v>2486</v>
      </c>
    </row>
    <row r="1166" spans="1:10" x14ac:dyDescent="0.2">
      <c r="A1166" s="96">
        <f t="shared" si="12"/>
        <v>1165</v>
      </c>
      <c r="B1166" s="97" t="s">
        <v>3912</v>
      </c>
      <c r="C1166" s="97" t="s">
        <v>3913</v>
      </c>
      <c r="D1166" s="97" t="s">
        <v>2484</v>
      </c>
      <c r="E1166" s="97" t="s">
        <v>2802</v>
      </c>
      <c r="F1166" s="97" t="s">
        <v>3973</v>
      </c>
      <c r="G1166" s="98" t="s">
        <v>2453</v>
      </c>
      <c r="H1166" s="98" t="s">
        <v>2897</v>
      </c>
      <c r="I1166" s="99">
        <v>406000000</v>
      </c>
      <c r="J1166" s="97" t="s">
        <v>2486</v>
      </c>
    </row>
    <row r="1167" spans="1:10" x14ac:dyDescent="0.2">
      <c r="A1167" s="96">
        <f t="shared" si="12"/>
        <v>1166</v>
      </c>
      <c r="B1167" s="97" t="s">
        <v>3916</v>
      </c>
      <c r="C1167" s="97" t="s">
        <v>3916</v>
      </c>
      <c r="D1167" s="97" t="s">
        <v>2897</v>
      </c>
      <c r="E1167" s="97" t="s">
        <v>2802</v>
      </c>
      <c r="F1167" s="97" t="s">
        <v>3974</v>
      </c>
      <c r="G1167" s="98" t="s">
        <v>2453</v>
      </c>
      <c r="H1167" s="98" t="s">
        <v>2897</v>
      </c>
      <c r="I1167" s="99">
        <v>35000000</v>
      </c>
      <c r="J1167" s="97" t="s">
        <v>2460</v>
      </c>
    </row>
    <row r="1168" spans="1:10" x14ac:dyDescent="0.2">
      <c r="A1168" s="96">
        <f t="shared" si="12"/>
        <v>1167</v>
      </c>
      <c r="B1168" s="97" t="s">
        <v>3946</v>
      </c>
      <c r="C1168" s="97" t="s">
        <v>3913</v>
      </c>
      <c r="D1168" s="97" t="s">
        <v>3909</v>
      </c>
      <c r="E1168" s="97" t="s">
        <v>2802</v>
      </c>
      <c r="F1168" s="97" t="s">
        <v>3975</v>
      </c>
      <c r="G1168" s="98" t="s">
        <v>2453</v>
      </c>
      <c r="H1168" s="98" t="s">
        <v>2897</v>
      </c>
      <c r="I1168" s="99">
        <v>57568000</v>
      </c>
      <c r="J1168" s="97" t="s">
        <v>2670</v>
      </c>
    </row>
    <row r="1169" spans="1:10" x14ac:dyDescent="0.2">
      <c r="A1169" s="96">
        <f t="shared" si="12"/>
        <v>1168</v>
      </c>
      <c r="B1169" s="97" t="s">
        <v>3946</v>
      </c>
      <c r="C1169" s="97" t="s">
        <v>3913</v>
      </c>
      <c r="D1169" s="97" t="s">
        <v>3909</v>
      </c>
      <c r="E1169" s="97" t="s">
        <v>2802</v>
      </c>
      <c r="F1169" s="97" t="s">
        <v>3976</v>
      </c>
      <c r="G1169" s="98" t="s">
        <v>2453</v>
      </c>
      <c r="H1169" s="98" t="s">
        <v>2897</v>
      </c>
      <c r="I1169" s="99">
        <v>129528000</v>
      </c>
      <c r="J1169" s="97" t="s">
        <v>2670</v>
      </c>
    </row>
    <row r="1170" spans="1:10" x14ac:dyDescent="0.2">
      <c r="A1170" s="96">
        <f t="shared" si="12"/>
        <v>1169</v>
      </c>
      <c r="B1170" s="97" t="s">
        <v>3946</v>
      </c>
      <c r="C1170" s="97" t="s">
        <v>3913</v>
      </c>
      <c r="D1170" s="97" t="s">
        <v>3909</v>
      </c>
      <c r="E1170" s="97" t="s">
        <v>2802</v>
      </c>
      <c r="F1170" s="97" t="s">
        <v>3977</v>
      </c>
      <c r="G1170" s="98" t="s">
        <v>2453</v>
      </c>
      <c r="H1170" s="98" t="s">
        <v>2897</v>
      </c>
      <c r="I1170" s="99">
        <v>68362000</v>
      </c>
      <c r="J1170" s="97" t="s">
        <v>2670</v>
      </c>
    </row>
    <row r="1171" spans="1:10" x14ac:dyDescent="0.2">
      <c r="A1171" s="96">
        <f t="shared" si="12"/>
        <v>1170</v>
      </c>
      <c r="B1171" s="97" t="s">
        <v>3946</v>
      </c>
      <c r="C1171" s="97" t="s">
        <v>3913</v>
      </c>
      <c r="D1171" s="97" t="s">
        <v>3909</v>
      </c>
      <c r="E1171" s="97" t="s">
        <v>2802</v>
      </c>
      <c r="F1171" s="97" t="s">
        <v>3978</v>
      </c>
      <c r="G1171" s="98" t="s">
        <v>2453</v>
      </c>
      <c r="H1171" s="98" t="s">
        <v>2897</v>
      </c>
      <c r="I1171" s="99">
        <v>205086000</v>
      </c>
      <c r="J1171" s="97" t="s">
        <v>2670</v>
      </c>
    </row>
    <row r="1172" spans="1:10" x14ac:dyDescent="0.2">
      <c r="A1172" s="96">
        <f t="shared" si="12"/>
        <v>1171</v>
      </c>
      <c r="B1172" s="97" t="s">
        <v>3946</v>
      </c>
      <c r="C1172" s="97" t="s">
        <v>3913</v>
      </c>
      <c r="D1172" s="97" t="s">
        <v>3909</v>
      </c>
      <c r="E1172" s="97" t="s">
        <v>2802</v>
      </c>
      <c r="F1172" s="97" t="s">
        <v>3979</v>
      </c>
      <c r="G1172" s="98" t="s">
        <v>2453</v>
      </c>
      <c r="H1172" s="98" t="s">
        <v>2897</v>
      </c>
      <c r="I1172" s="99">
        <v>197890000</v>
      </c>
      <c r="J1172" s="97" t="s">
        <v>2670</v>
      </c>
    </row>
    <row r="1173" spans="1:10" x14ac:dyDescent="0.2">
      <c r="A1173" s="96">
        <f t="shared" si="12"/>
        <v>1172</v>
      </c>
      <c r="B1173" s="97" t="s">
        <v>3946</v>
      </c>
      <c r="C1173" s="97" t="s">
        <v>3913</v>
      </c>
      <c r="D1173" s="97" t="s">
        <v>3909</v>
      </c>
      <c r="E1173" s="97" t="s">
        <v>2802</v>
      </c>
      <c r="F1173" s="97" t="s">
        <v>3980</v>
      </c>
      <c r="G1173" s="98" t="s">
        <v>2453</v>
      </c>
      <c r="H1173" s="98" t="s">
        <v>2897</v>
      </c>
      <c r="I1173" s="99">
        <v>215880000</v>
      </c>
      <c r="J1173" s="97" t="s">
        <v>2670</v>
      </c>
    </row>
    <row r="1174" spans="1:10" x14ac:dyDescent="0.2">
      <c r="A1174" s="96">
        <f t="shared" si="12"/>
        <v>1173</v>
      </c>
      <c r="B1174" s="97" t="s">
        <v>3924</v>
      </c>
      <c r="C1174" s="97" t="s">
        <v>3924</v>
      </c>
      <c r="D1174" s="97" t="s">
        <v>2897</v>
      </c>
      <c r="E1174" s="97" t="s">
        <v>2802</v>
      </c>
      <c r="F1174" s="97" t="s">
        <v>3981</v>
      </c>
      <c r="G1174" s="98" t="s">
        <v>2453</v>
      </c>
      <c r="H1174" s="98" t="s">
        <v>2897</v>
      </c>
      <c r="I1174" s="99">
        <v>1320000000</v>
      </c>
      <c r="J1174" s="97" t="s">
        <v>2486</v>
      </c>
    </row>
    <row r="1175" spans="1:10" x14ac:dyDescent="0.2">
      <c r="A1175" s="96">
        <f t="shared" si="12"/>
        <v>1174</v>
      </c>
      <c r="B1175" s="97" t="s">
        <v>3924</v>
      </c>
      <c r="C1175" s="97" t="s">
        <v>3924</v>
      </c>
      <c r="D1175" s="97" t="s">
        <v>2897</v>
      </c>
      <c r="E1175" s="97" t="s">
        <v>2802</v>
      </c>
      <c r="F1175" s="97" t="s">
        <v>3982</v>
      </c>
      <c r="G1175" s="98" t="s">
        <v>2453</v>
      </c>
      <c r="H1175" s="98" t="s">
        <v>2897</v>
      </c>
      <c r="I1175" s="99">
        <v>0</v>
      </c>
      <c r="J1175" s="97" t="s">
        <v>2486</v>
      </c>
    </row>
    <row r="1176" spans="1:10" x14ac:dyDescent="0.2">
      <c r="A1176" s="96">
        <f t="shared" si="12"/>
        <v>1175</v>
      </c>
      <c r="B1176" s="97" t="s">
        <v>3924</v>
      </c>
      <c r="C1176" s="97" t="s">
        <v>3924</v>
      </c>
      <c r="D1176" s="97" t="s">
        <v>2897</v>
      </c>
      <c r="E1176" s="97" t="s">
        <v>2802</v>
      </c>
      <c r="F1176" s="97" t="s">
        <v>3983</v>
      </c>
      <c r="G1176" s="98" t="s">
        <v>2453</v>
      </c>
      <c r="H1176" s="98" t="s">
        <v>2897</v>
      </c>
      <c r="I1176" s="99">
        <v>0</v>
      </c>
      <c r="J1176" s="97" t="s">
        <v>2486</v>
      </c>
    </row>
    <row r="1177" spans="1:10" x14ac:dyDescent="0.2">
      <c r="A1177" s="96">
        <f t="shared" si="12"/>
        <v>1176</v>
      </c>
      <c r="B1177" s="97" t="s">
        <v>3984</v>
      </c>
      <c r="C1177" s="97" t="s">
        <v>3924</v>
      </c>
      <c r="D1177" s="97" t="s">
        <v>2897</v>
      </c>
      <c r="E1177" s="97" t="s">
        <v>2802</v>
      </c>
      <c r="F1177" s="97" t="s">
        <v>3985</v>
      </c>
      <c r="G1177" s="98" t="s">
        <v>2453</v>
      </c>
      <c r="H1177" s="98" t="s">
        <v>2897</v>
      </c>
      <c r="I1177" s="99">
        <v>55000000</v>
      </c>
      <c r="J1177" s="97" t="s">
        <v>2455</v>
      </c>
    </row>
    <row r="1178" spans="1:10" x14ac:dyDescent="0.2">
      <c r="A1178" s="96">
        <f t="shared" si="12"/>
        <v>1177</v>
      </c>
      <c r="B1178" s="97" t="s">
        <v>2494</v>
      </c>
      <c r="C1178" s="97" t="s">
        <v>2495</v>
      </c>
      <c r="D1178" s="97" t="s">
        <v>2494</v>
      </c>
      <c r="E1178" s="97" t="s">
        <v>2819</v>
      </c>
      <c r="F1178" s="97" t="s">
        <v>3986</v>
      </c>
      <c r="G1178" s="98" t="s">
        <v>2453</v>
      </c>
      <c r="H1178" s="98" t="s">
        <v>2897</v>
      </c>
      <c r="I1178" s="99">
        <v>500000000</v>
      </c>
      <c r="J1178" s="97" t="s">
        <v>2455</v>
      </c>
    </row>
    <row r="1179" spans="1:10" x14ac:dyDescent="0.2">
      <c r="A1179" s="96">
        <f t="shared" ref="A1179:A1242" si="13">ROW()-1</f>
        <v>1178</v>
      </c>
      <c r="B1179" s="97" t="s">
        <v>3924</v>
      </c>
      <c r="C1179" s="97" t="s">
        <v>3924</v>
      </c>
      <c r="D1179" s="97" t="s">
        <v>2897</v>
      </c>
      <c r="E1179" s="97" t="s">
        <v>2819</v>
      </c>
      <c r="F1179" s="97" t="s">
        <v>3987</v>
      </c>
      <c r="G1179" s="98" t="s">
        <v>2453</v>
      </c>
      <c r="H1179" s="98" t="s">
        <v>2897</v>
      </c>
      <c r="I1179" s="99">
        <v>173458000</v>
      </c>
      <c r="J1179" s="97" t="s">
        <v>2455</v>
      </c>
    </row>
    <row r="1180" spans="1:10" x14ac:dyDescent="0.2">
      <c r="A1180" s="96">
        <f t="shared" si="13"/>
        <v>1179</v>
      </c>
      <c r="B1180" s="97" t="s">
        <v>3916</v>
      </c>
      <c r="C1180" s="97" t="s">
        <v>3916</v>
      </c>
      <c r="D1180" s="97" t="s">
        <v>2897</v>
      </c>
      <c r="E1180" s="97" t="s">
        <v>2827</v>
      </c>
      <c r="F1180" s="97" t="s">
        <v>3988</v>
      </c>
      <c r="G1180" s="98" t="s">
        <v>2453</v>
      </c>
      <c r="H1180" s="98" t="s">
        <v>2897</v>
      </c>
      <c r="I1180" s="99">
        <v>100000000</v>
      </c>
      <c r="J1180" s="97" t="s">
        <v>2455</v>
      </c>
    </row>
    <row r="1181" spans="1:10" x14ac:dyDescent="0.2">
      <c r="A1181" s="96">
        <f t="shared" si="13"/>
        <v>1180</v>
      </c>
      <c r="B1181" s="97" t="s">
        <v>3916</v>
      </c>
      <c r="C1181" s="97" t="s">
        <v>3916</v>
      </c>
      <c r="D1181" s="97" t="s">
        <v>2897</v>
      </c>
      <c r="E1181" s="97" t="s">
        <v>2833</v>
      </c>
      <c r="F1181" s="97" t="s">
        <v>3989</v>
      </c>
      <c r="G1181" s="98" t="s">
        <v>2453</v>
      </c>
      <c r="H1181" s="98" t="s">
        <v>2897</v>
      </c>
      <c r="I1181" s="99">
        <v>280000000</v>
      </c>
      <c r="J1181" s="97" t="s">
        <v>2455</v>
      </c>
    </row>
    <row r="1182" spans="1:10" x14ac:dyDescent="0.2">
      <c r="A1182" s="96">
        <f t="shared" si="13"/>
        <v>1181</v>
      </c>
      <c r="B1182" s="97" t="s">
        <v>2494</v>
      </c>
      <c r="C1182" s="97" t="s">
        <v>2495</v>
      </c>
      <c r="D1182" s="97" t="s">
        <v>2494</v>
      </c>
      <c r="E1182" s="97" t="s">
        <v>3126</v>
      </c>
      <c r="F1182" s="97" t="s">
        <v>3990</v>
      </c>
      <c r="G1182" s="98" t="s">
        <v>2453</v>
      </c>
      <c r="H1182" s="98" t="s">
        <v>2897</v>
      </c>
      <c r="I1182" s="99">
        <v>432000000</v>
      </c>
      <c r="J1182" s="97" t="s">
        <v>2455</v>
      </c>
    </row>
    <row r="1183" spans="1:10" x14ac:dyDescent="0.2">
      <c r="A1183" s="96">
        <f t="shared" si="13"/>
        <v>1182</v>
      </c>
      <c r="B1183" s="97" t="s">
        <v>3991</v>
      </c>
      <c r="C1183" s="97" t="s">
        <v>3991</v>
      </c>
      <c r="D1183" s="97" t="s">
        <v>3806</v>
      </c>
      <c r="E1183" s="97" t="s">
        <v>2451</v>
      </c>
      <c r="F1183" s="97" t="s">
        <v>3992</v>
      </c>
      <c r="G1183" s="98" t="s">
        <v>2453</v>
      </c>
      <c r="H1183" s="98" t="s">
        <v>3806</v>
      </c>
      <c r="I1183" s="99">
        <v>87000000</v>
      </c>
      <c r="J1183" s="97" t="s">
        <v>2460</v>
      </c>
    </row>
    <row r="1184" spans="1:10" x14ac:dyDescent="0.2">
      <c r="A1184" s="96">
        <f t="shared" si="13"/>
        <v>1183</v>
      </c>
      <c r="B1184" s="97" t="s">
        <v>3993</v>
      </c>
      <c r="C1184" s="97" t="s">
        <v>3993</v>
      </c>
      <c r="D1184" s="97" t="s">
        <v>3806</v>
      </c>
      <c r="E1184" s="97" t="s">
        <v>2451</v>
      </c>
      <c r="F1184" s="97" t="s">
        <v>3994</v>
      </c>
      <c r="G1184" s="98" t="s">
        <v>2453</v>
      </c>
      <c r="H1184" s="98" t="s">
        <v>3806</v>
      </c>
      <c r="I1184" s="99">
        <v>300000000</v>
      </c>
      <c r="J1184" s="97" t="s">
        <v>2455</v>
      </c>
    </row>
    <row r="1185" spans="1:10" x14ac:dyDescent="0.2">
      <c r="A1185" s="96">
        <f t="shared" si="13"/>
        <v>1184</v>
      </c>
      <c r="B1185" s="97" t="s">
        <v>3995</v>
      </c>
      <c r="C1185" s="97" t="s">
        <v>3996</v>
      </c>
      <c r="D1185" s="97" t="s">
        <v>3806</v>
      </c>
      <c r="E1185" s="97" t="s">
        <v>2451</v>
      </c>
      <c r="F1185" s="97" t="s">
        <v>3997</v>
      </c>
      <c r="G1185" s="98" t="s">
        <v>2453</v>
      </c>
      <c r="H1185" s="98" t="s">
        <v>3806</v>
      </c>
      <c r="I1185" s="99">
        <v>35820000</v>
      </c>
      <c r="J1185" s="97" t="s">
        <v>2460</v>
      </c>
    </row>
    <row r="1186" spans="1:10" x14ac:dyDescent="0.2">
      <c r="A1186" s="96">
        <f t="shared" si="13"/>
        <v>1185</v>
      </c>
      <c r="B1186" s="97" t="s">
        <v>3998</v>
      </c>
      <c r="C1186" s="97" t="s">
        <v>3998</v>
      </c>
      <c r="D1186" s="97" t="s">
        <v>3806</v>
      </c>
      <c r="E1186" s="97" t="s">
        <v>2451</v>
      </c>
      <c r="F1186" s="97" t="s">
        <v>3999</v>
      </c>
      <c r="G1186" s="98" t="s">
        <v>2453</v>
      </c>
      <c r="H1186" s="98" t="s">
        <v>3806</v>
      </c>
      <c r="I1186" s="99">
        <v>288668000</v>
      </c>
      <c r="J1186" s="97" t="s">
        <v>2455</v>
      </c>
    </row>
    <row r="1187" spans="1:10" x14ac:dyDescent="0.2">
      <c r="A1187" s="96">
        <f t="shared" si="13"/>
        <v>1186</v>
      </c>
      <c r="B1187" s="97" t="s">
        <v>4000</v>
      </c>
      <c r="C1187" s="97" t="s">
        <v>3423</v>
      </c>
      <c r="D1187" s="97" t="s">
        <v>2838</v>
      </c>
      <c r="E1187" s="97" t="s">
        <v>2451</v>
      </c>
      <c r="F1187" s="97" t="s">
        <v>4001</v>
      </c>
      <c r="G1187" s="98" t="s">
        <v>2453</v>
      </c>
      <c r="H1187" s="98" t="s">
        <v>3806</v>
      </c>
      <c r="I1187" s="99">
        <v>44990000</v>
      </c>
      <c r="J1187" s="97" t="s">
        <v>2455</v>
      </c>
    </row>
    <row r="1188" spans="1:10" x14ac:dyDescent="0.2">
      <c r="A1188" s="96">
        <f t="shared" si="13"/>
        <v>1187</v>
      </c>
      <c r="B1188" s="97" t="s">
        <v>4002</v>
      </c>
      <c r="C1188" s="97" t="s">
        <v>4003</v>
      </c>
      <c r="D1188" s="97" t="s">
        <v>2838</v>
      </c>
      <c r="E1188" s="97" t="s">
        <v>2451</v>
      </c>
      <c r="F1188" s="97" t="s">
        <v>4004</v>
      </c>
      <c r="G1188" s="98" t="s">
        <v>2453</v>
      </c>
      <c r="H1188" s="98" t="s">
        <v>3806</v>
      </c>
      <c r="I1188" s="99">
        <v>109172800</v>
      </c>
      <c r="J1188" s="97" t="s">
        <v>2455</v>
      </c>
    </row>
    <row r="1189" spans="1:10" x14ac:dyDescent="0.2">
      <c r="A1189" s="96">
        <f t="shared" si="13"/>
        <v>1188</v>
      </c>
      <c r="B1189" s="97" t="s">
        <v>4002</v>
      </c>
      <c r="C1189" s="97" t="s">
        <v>4003</v>
      </c>
      <c r="D1189" s="97" t="s">
        <v>2838</v>
      </c>
      <c r="E1189" s="97" t="s">
        <v>2451</v>
      </c>
      <c r="F1189" s="97" t="s">
        <v>4005</v>
      </c>
      <c r="G1189" s="98" t="s">
        <v>2453</v>
      </c>
      <c r="H1189" s="98" t="s">
        <v>3806</v>
      </c>
      <c r="I1189" s="99">
        <v>95436000</v>
      </c>
      <c r="J1189" s="97" t="s">
        <v>2455</v>
      </c>
    </row>
    <row r="1190" spans="1:10" x14ac:dyDescent="0.2">
      <c r="A1190" s="96">
        <f t="shared" si="13"/>
        <v>1189</v>
      </c>
      <c r="B1190" s="97" t="s">
        <v>4002</v>
      </c>
      <c r="C1190" s="97" t="s">
        <v>4003</v>
      </c>
      <c r="D1190" s="97" t="s">
        <v>2838</v>
      </c>
      <c r="E1190" s="97" t="s">
        <v>2451</v>
      </c>
      <c r="F1190" s="97" t="s">
        <v>4006</v>
      </c>
      <c r="G1190" s="98" t="s">
        <v>2453</v>
      </c>
      <c r="H1190" s="98" t="s">
        <v>3806</v>
      </c>
      <c r="I1190" s="99">
        <v>134582000</v>
      </c>
      <c r="J1190" s="97" t="s">
        <v>2455</v>
      </c>
    </row>
    <row r="1191" spans="1:10" x14ac:dyDescent="0.2">
      <c r="A1191" s="96">
        <f t="shared" si="13"/>
        <v>1190</v>
      </c>
      <c r="B1191" s="97" t="s">
        <v>4007</v>
      </c>
      <c r="C1191" s="97" t="s">
        <v>4007</v>
      </c>
      <c r="D1191" s="97" t="s">
        <v>3806</v>
      </c>
      <c r="E1191" s="97" t="s">
        <v>2451</v>
      </c>
      <c r="F1191" s="97" t="s">
        <v>4008</v>
      </c>
      <c r="G1191" s="98" t="s">
        <v>2453</v>
      </c>
      <c r="H1191" s="98" t="s">
        <v>3806</v>
      </c>
      <c r="I1191" s="99">
        <v>165911000</v>
      </c>
      <c r="J1191" s="97" t="s">
        <v>2455</v>
      </c>
    </row>
    <row r="1192" spans="1:10" x14ac:dyDescent="0.2">
      <c r="A1192" s="96">
        <f t="shared" si="13"/>
        <v>1191</v>
      </c>
      <c r="B1192" s="97" t="s">
        <v>4002</v>
      </c>
      <c r="C1192" s="97" t="s">
        <v>4003</v>
      </c>
      <c r="D1192" s="97" t="s">
        <v>2838</v>
      </c>
      <c r="E1192" s="97" t="s">
        <v>2451</v>
      </c>
      <c r="F1192" s="97" t="s">
        <v>4009</v>
      </c>
      <c r="G1192" s="98" t="s">
        <v>2453</v>
      </c>
      <c r="H1192" s="98" t="s">
        <v>3806</v>
      </c>
      <c r="I1192" s="99">
        <v>193608000</v>
      </c>
      <c r="J1192" s="97" t="s">
        <v>2455</v>
      </c>
    </row>
    <row r="1193" spans="1:10" x14ac:dyDescent="0.2">
      <c r="A1193" s="96">
        <f t="shared" si="13"/>
        <v>1192</v>
      </c>
      <c r="B1193" s="97" t="s">
        <v>4002</v>
      </c>
      <c r="C1193" s="97" t="s">
        <v>4003</v>
      </c>
      <c r="D1193" s="97" t="s">
        <v>2838</v>
      </c>
      <c r="E1193" s="97" t="s">
        <v>2451</v>
      </c>
      <c r="F1193" s="97" t="s">
        <v>4010</v>
      </c>
      <c r="G1193" s="98" t="s">
        <v>2453</v>
      </c>
      <c r="H1193" s="98" t="s">
        <v>3806</v>
      </c>
      <c r="I1193" s="99">
        <v>192578100</v>
      </c>
      <c r="J1193" s="97" t="s">
        <v>2455</v>
      </c>
    </row>
    <row r="1194" spans="1:10" x14ac:dyDescent="0.2">
      <c r="A1194" s="96">
        <f t="shared" si="13"/>
        <v>1193</v>
      </c>
      <c r="B1194" s="97" t="s">
        <v>4002</v>
      </c>
      <c r="C1194" s="97" t="s">
        <v>4003</v>
      </c>
      <c r="D1194" s="97" t="s">
        <v>2838</v>
      </c>
      <c r="E1194" s="97" t="s">
        <v>2451</v>
      </c>
      <c r="F1194" s="97" t="s">
        <v>4011</v>
      </c>
      <c r="G1194" s="98" t="s">
        <v>2453</v>
      </c>
      <c r="H1194" s="98" t="s">
        <v>3806</v>
      </c>
      <c r="I1194" s="99">
        <v>954718280</v>
      </c>
      <c r="J1194" s="97" t="s">
        <v>2486</v>
      </c>
    </row>
    <row r="1195" spans="1:10" x14ac:dyDescent="0.2">
      <c r="A1195" s="96">
        <f t="shared" si="13"/>
        <v>1194</v>
      </c>
      <c r="B1195" s="97" t="s">
        <v>3805</v>
      </c>
      <c r="C1195" s="97" t="s">
        <v>3805</v>
      </c>
      <c r="D1195" s="97" t="s">
        <v>3806</v>
      </c>
      <c r="E1195" s="97" t="s">
        <v>2451</v>
      </c>
      <c r="F1195" s="97" t="s">
        <v>4012</v>
      </c>
      <c r="G1195" s="98" t="s">
        <v>2453</v>
      </c>
      <c r="H1195" s="98" t="s">
        <v>3806</v>
      </c>
      <c r="I1195" s="99">
        <v>694448000</v>
      </c>
      <c r="J1195" s="97" t="s">
        <v>2455</v>
      </c>
    </row>
    <row r="1196" spans="1:10" x14ac:dyDescent="0.2">
      <c r="A1196" s="96">
        <f t="shared" si="13"/>
        <v>1195</v>
      </c>
      <c r="B1196" s="97" t="s">
        <v>4013</v>
      </c>
      <c r="C1196" s="97" t="s">
        <v>3845</v>
      </c>
      <c r="D1196" s="97" t="s">
        <v>3806</v>
      </c>
      <c r="E1196" s="97" t="s">
        <v>2451</v>
      </c>
      <c r="F1196" s="97" t="s">
        <v>4014</v>
      </c>
      <c r="G1196" s="98" t="s">
        <v>2453</v>
      </c>
      <c r="H1196" s="98" t="s">
        <v>3806</v>
      </c>
      <c r="I1196" s="99">
        <v>52320000</v>
      </c>
      <c r="J1196" s="97" t="s">
        <v>2460</v>
      </c>
    </row>
    <row r="1197" spans="1:10" x14ac:dyDescent="0.2">
      <c r="A1197" s="96">
        <f t="shared" si="13"/>
        <v>1196</v>
      </c>
      <c r="B1197" s="97" t="s">
        <v>4015</v>
      </c>
      <c r="C1197" s="97" t="s">
        <v>4015</v>
      </c>
      <c r="D1197" s="97" t="s">
        <v>3806</v>
      </c>
      <c r="E1197" s="97" t="s">
        <v>2451</v>
      </c>
      <c r="F1197" s="97" t="s">
        <v>4016</v>
      </c>
      <c r="G1197" s="98" t="s">
        <v>2453</v>
      </c>
      <c r="H1197" s="98" t="s">
        <v>3806</v>
      </c>
      <c r="I1197" s="99">
        <v>197082310</v>
      </c>
      <c r="J1197" s="97" t="s">
        <v>2455</v>
      </c>
    </row>
    <row r="1198" spans="1:10" x14ac:dyDescent="0.2">
      <c r="A1198" s="96">
        <f t="shared" si="13"/>
        <v>1197</v>
      </c>
      <c r="B1198" s="97" t="s">
        <v>4015</v>
      </c>
      <c r="C1198" s="97" t="s">
        <v>4015</v>
      </c>
      <c r="D1198" s="97" t="s">
        <v>3806</v>
      </c>
      <c r="E1198" s="97" t="s">
        <v>2451</v>
      </c>
      <c r="F1198" s="97" t="s">
        <v>4017</v>
      </c>
      <c r="G1198" s="98" t="s">
        <v>2453</v>
      </c>
      <c r="H1198" s="98" t="s">
        <v>3806</v>
      </c>
      <c r="I1198" s="99">
        <v>241262000</v>
      </c>
      <c r="J1198" s="97" t="s">
        <v>2455</v>
      </c>
    </row>
    <row r="1199" spans="1:10" x14ac:dyDescent="0.2">
      <c r="A1199" s="96">
        <f t="shared" si="13"/>
        <v>1198</v>
      </c>
      <c r="B1199" s="97" t="s">
        <v>4018</v>
      </c>
      <c r="C1199" s="97" t="s">
        <v>3805</v>
      </c>
      <c r="D1199" s="97" t="s">
        <v>2838</v>
      </c>
      <c r="E1199" s="97" t="s">
        <v>2451</v>
      </c>
      <c r="F1199" s="97" t="s">
        <v>4019</v>
      </c>
      <c r="G1199" s="98" t="s">
        <v>2453</v>
      </c>
      <c r="H1199" s="98" t="s">
        <v>3806</v>
      </c>
      <c r="I1199" s="99">
        <v>293116586</v>
      </c>
      <c r="J1199" s="97" t="s">
        <v>2455</v>
      </c>
    </row>
    <row r="1200" spans="1:10" x14ac:dyDescent="0.2">
      <c r="A1200" s="96">
        <f t="shared" si="13"/>
        <v>1199</v>
      </c>
      <c r="B1200" s="97" t="s">
        <v>4020</v>
      </c>
      <c r="C1200" s="97" t="s">
        <v>4020</v>
      </c>
      <c r="D1200" s="97" t="s">
        <v>3806</v>
      </c>
      <c r="E1200" s="97" t="s">
        <v>2451</v>
      </c>
      <c r="F1200" s="97" t="s">
        <v>4021</v>
      </c>
      <c r="G1200" s="98" t="s">
        <v>2453</v>
      </c>
      <c r="H1200" s="98" t="s">
        <v>3806</v>
      </c>
      <c r="I1200" s="99">
        <v>30000000</v>
      </c>
      <c r="J1200" s="97" t="s">
        <v>2460</v>
      </c>
    </row>
    <row r="1201" spans="1:10" x14ac:dyDescent="0.2">
      <c r="A1201" s="96">
        <f t="shared" si="13"/>
        <v>1200</v>
      </c>
      <c r="B1201" s="97" t="s">
        <v>4022</v>
      </c>
      <c r="C1201" s="97" t="s">
        <v>4023</v>
      </c>
      <c r="D1201" s="97" t="s">
        <v>2838</v>
      </c>
      <c r="E1201" s="97" t="s">
        <v>2451</v>
      </c>
      <c r="F1201" s="97" t="s">
        <v>4024</v>
      </c>
      <c r="G1201" s="98" t="s">
        <v>2453</v>
      </c>
      <c r="H1201" s="98" t="s">
        <v>3806</v>
      </c>
      <c r="I1201" s="99">
        <v>141592000</v>
      </c>
      <c r="J1201" s="97" t="s">
        <v>2455</v>
      </c>
    </row>
    <row r="1202" spans="1:10" x14ac:dyDescent="0.2">
      <c r="A1202" s="96">
        <f t="shared" si="13"/>
        <v>1201</v>
      </c>
      <c r="B1202" s="97" t="s">
        <v>4025</v>
      </c>
      <c r="C1202" s="97" t="s">
        <v>4025</v>
      </c>
      <c r="D1202" s="97" t="s">
        <v>3806</v>
      </c>
      <c r="E1202" s="97" t="s">
        <v>2451</v>
      </c>
      <c r="F1202" s="97" t="s">
        <v>4026</v>
      </c>
      <c r="G1202" s="98" t="s">
        <v>2453</v>
      </c>
      <c r="H1202" s="98" t="s">
        <v>3806</v>
      </c>
      <c r="I1202" s="99">
        <v>87580000</v>
      </c>
      <c r="J1202" s="97" t="s">
        <v>2460</v>
      </c>
    </row>
    <row r="1203" spans="1:10" x14ac:dyDescent="0.2">
      <c r="A1203" s="96">
        <f t="shared" si="13"/>
        <v>1202</v>
      </c>
      <c r="B1203" s="97" t="s">
        <v>4025</v>
      </c>
      <c r="C1203" s="97" t="s">
        <v>4025</v>
      </c>
      <c r="D1203" s="97" t="s">
        <v>3806</v>
      </c>
      <c r="E1203" s="97" t="s">
        <v>2451</v>
      </c>
      <c r="F1203" s="97" t="s">
        <v>4027</v>
      </c>
      <c r="G1203" s="98" t="s">
        <v>2453</v>
      </c>
      <c r="H1203" s="98" t="s">
        <v>3806</v>
      </c>
      <c r="I1203" s="99">
        <v>87580000</v>
      </c>
      <c r="J1203" s="97" t="s">
        <v>2460</v>
      </c>
    </row>
    <row r="1204" spans="1:10" x14ac:dyDescent="0.2">
      <c r="A1204" s="96">
        <f t="shared" si="13"/>
        <v>1203</v>
      </c>
      <c r="B1204" s="97" t="s">
        <v>4022</v>
      </c>
      <c r="C1204" s="97" t="s">
        <v>4023</v>
      </c>
      <c r="D1204" s="97" t="s">
        <v>2838</v>
      </c>
      <c r="E1204" s="97" t="s">
        <v>2451</v>
      </c>
      <c r="F1204" s="97" t="s">
        <v>4028</v>
      </c>
      <c r="G1204" s="98" t="s">
        <v>2453</v>
      </c>
      <c r="H1204" s="98" t="s">
        <v>3806</v>
      </c>
      <c r="I1204" s="99">
        <v>126060000</v>
      </c>
      <c r="J1204" s="97" t="s">
        <v>2455</v>
      </c>
    </row>
    <row r="1205" spans="1:10" x14ac:dyDescent="0.2">
      <c r="A1205" s="96">
        <f t="shared" si="13"/>
        <v>1204</v>
      </c>
      <c r="B1205" s="97" t="s">
        <v>4013</v>
      </c>
      <c r="C1205" s="97" t="s">
        <v>3845</v>
      </c>
      <c r="D1205" s="97" t="s">
        <v>3806</v>
      </c>
      <c r="E1205" s="97" t="s">
        <v>2451</v>
      </c>
      <c r="F1205" s="97" t="s">
        <v>4029</v>
      </c>
      <c r="G1205" s="98" t="s">
        <v>2453</v>
      </c>
      <c r="H1205" s="98" t="s">
        <v>3806</v>
      </c>
      <c r="I1205" s="99">
        <v>126739000</v>
      </c>
      <c r="J1205" s="97" t="s">
        <v>2455</v>
      </c>
    </row>
    <row r="1206" spans="1:10" x14ac:dyDescent="0.2">
      <c r="A1206" s="96">
        <f t="shared" si="13"/>
        <v>1205</v>
      </c>
      <c r="B1206" s="97" t="s">
        <v>4030</v>
      </c>
      <c r="C1206" s="97" t="s">
        <v>4030</v>
      </c>
      <c r="D1206" s="97" t="s">
        <v>3806</v>
      </c>
      <c r="E1206" s="97" t="s">
        <v>2451</v>
      </c>
      <c r="F1206" s="97" t="s">
        <v>4031</v>
      </c>
      <c r="G1206" s="98" t="s">
        <v>2453</v>
      </c>
      <c r="H1206" s="98" t="s">
        <v>3806</v>
      </c>
      <c r="I1206" s="99">
        <v>600000000</v>
      </c>
      <c r="J1206" s="97" t="s">
        <v>2486</v>
      </c>
    </row>
    <row r="1207" spans="1:10" x14ac:dyDescent="0.2">
      <c r="A1207" s="96">
        <f t="shared" si="13"/>
        <v>1206</v>
      </c>
      <c r="B1207" s="97" t="s">
        <v>4032</v>
      </c>
      <c r="C1207" s="97" t="s">
        <v>4033</v>
      </c>
      <c r="D1207" s="97" t="s">
        <v>2838</v>
      </c>
      <c r="E1207" s="97" t="s">
        <v>2451</v>
      </c>
      <c r="F1207" s="97" t="s">
        <v>4034</v>
      </c>
      <c r="G1207" s="98" t="s">
        <v>2453</v>
      </c>
      <c r="H1207" s="98" t="s">
        <v>3806</v>
      </c>
      <c r="I1207" s="99">
        <v>115190000</v>
      </c>
      <c r="J1207" s="97" t="s">
        <v>2455</v>
      </c>
    </row>
    <row r="1208" spans="1:10" x14ac:dyDescent="0.2">
      <c r="A1208" s="96">
        <f t="shared" si="13"/>
        <v>1207</v>
      </c>
      <c r="B1208" s="97" t="s">
        <v>4035</v>
      </c>
      <c r="C1208" s="97" t="s">
        <v>3845</v>
      </c>
      <c r="D1208" s="97" t="s">
        <v>2838</v>
      </c>
      <c r="E1208" s="97" t="s">
        <v>2451</v>
      </c>
      <c r="F1208" s="97" t="s">
        <v>4036</v>
      </c>
      <c r="G1208" s="98" t="s">
        <v>2453</v>
      </c>
      <c r="H1208" s="98" t="s">
        <v>3806</v>
      </c>
      <c r="I1208" s="99">
        <v>10068000</v>
      </c>
      <c r="J1208" s="97" t="s">
        <v>2460</v>
      </c>
    </row>
    <row r="1209" spans="1:10" x14ac:dyDescent="0.2">
      <c r="A1209" s="96">
        <f t="shared" si="13"/>
        <v>1208</v>
      </c>
      <c r="B1209" s="97" t="s">
        <v>4037</v>
      </c>
      <c r="C1209" s="97" t="s">
        <v>4037</v>
      </c>
      <c r="D1209" s="97" t="s">
        <v>3806</v>
      </c>
      <c r="E1209" s="97" t="s">
        <v>2451</v>
      </c>
      <c r="F1209" s="97" t="s">
        <v>4038</v>
      </c>
      <c r="G1209" s="98" t="s">
        <v>2453</v>
      </c>
      <c r="H1209" s="98" t="s">
        <v>3806</v>
      </c>
      <c r="I1209" s="99">
        <v>300000000</v>
      </c>
      <c r="J1209" s="97" t="s">
        <v>2455</v>
      </c>
    </row>
    <row r="1210" spans="1:10" x14ac:dyDescent="0.2">
      <c r="A1210" s="96">
        <f t="shared" si="13"/>
        <v>1209</v>
      </c>
      <c r="B1210" s="97" t="s">
        <v>4039</v>
      </c>
      <c r="C1210" s="97" t="s">
        <v>4039</v>
      </c>
      <c r="D1210" s="97" t="s">
        <v>3806</v>
      </c>
      <c r="E1210" s="97" t="s">
        <v>2451</v>
      </c>
      <c r="F1210" s="97" t="s">
        <v>4017</v>
      </c>
      <c r="G1210" s="98" t="s">
        <v>2453</v>
      </c>
      <c r="H1210" s="98" t="s">
        <v>3806</v>
      </c>
      <c r="I1210" s="99">
        <v>236000000</v>
      </c>
      <c r="J1210" s="97" t="s">
        <v>2455</v>
      </c>
    </row>
    <row r="1211" spans="1:10" x14ac:dyDescent="0.2">
      <c r="A1211" s="96">
        <f t="shared" si="13"/>
        <v>1210</v>
      </c>
      <c r="B1211" s="97" t="s">
        <v>2482</v>
      </c>
      <c r="C1211" s="97" t="s">
        <v>2483</v>
      </c>
      <c r="D1211" s="97" t="s">
        <v>2484</v>
      </c>
      <c r="E1211" s="97" t="s">
        <v>2451</v>
      </c>
      <c r="F1211" s="97" t="s">
        <v>4040</v>
      </c>
      <c r="G1211" s="98" t="s">
        <v>2453</v>
      </c>
      <c r="H1211" s="98" t="s">
        <v>3806</v>
      </c>
      <c r="I1211" s="99">
        <v>85922000</v>
      </c>
      <c r="J1211" s="97" t="s">
        <v>2486</v>
      </c>
    </row>
    <row r="1212" spans="1:10" x14ac:dyDescent="0.2">
      <c r="A1212" s="96">
        <f t="shared" si="13"/>
        <v>1211</v>
      </c>
      <c r="B1212" s="97" t="s">
        <v>4000</v>
      </c>
      <c r="C1212" s="97" t="s">
        <v>3423</v>
      </c>
      <c r="D1212" s="97" t="s">
        <v>2838</v>
      </c>
      <c r="E1212" s="97" t="s">
        <v>2451</v>
      </c>
      <c r="F1212" s="97" t="s">
        <v>4001</v>
      </c>
      <c r="G1212" s="98" t="s">
        <v>2453</v>
      </c>
      <c r="H1212" s="98" t="s">
        <v>3806</v>
      </c>
      <c r="I1212" s="99">
        <v>44990000</v>
      </c>
      <c r="J1212" s="97" t="s">
        <v>2455</v>
      </c>
    </row>
    <row r="1213" spans="1:10" x14ac:dyDescent="0.2">
      <c r="A1213" s="96">
        <f t="shared" si="13"/>
        <v>1212</v>
      </c>
      <c r="B1213" s="97" t="s">
        <v>2482</v>
      </c>
      <c r="C1213" s="97" t="s">
        <v>2483</v>
      </c>
      <c r="D1213" s="97" t="s">
        <v>2484</v>
      </c>
      <c r="E1213" s="97" t="s">
        <v>2451</v>
      </c>
      <c r="F1213" s="97" t="s">
        <v>4041</v>
      </c>
      <c r="G1213" s="98" t="s">
        <v>2453</v>
      </c>
      <c r="H1213" s="98" t="s">
        <v>3806</v>
      </c>
      <c r="I1213" s="99">
        <v>30000000</v>
      </c>
      <c r="J1213" s="97" t="s">
        <v>2486</v>
      </c>
    </row>
    <row r="1214" spans="1:10" x14ac:dyDescent="0.2">
      <c r="A1214" s="96">
        <f t="shared" si="13"/>
        <v>1213</v>
      </c>
      <c r="B1214" s="97" t="s">
        <v>2482</v>
      </c>
      <c r="C1214" s="97" t="s">
        <v>2483</v>
      </c>
      <c r="D1214" s="97" t="s">
        <v>2484</v>
      </c>
      <c r="E1214" s="97" t="s">
        <v>2451</v>
      </c>
      <c r="F1214" s="97" t="s">
        <v>4042</v>
      </c>
      <c r="G1214" s="98" t="s">
        <v>2453</v>
      </c>
      <c r="H1214" s="98" t="s">
        <v>3806</v>
      </c>
      <c r="I1214" s="99">
        <v>20000000</v>
      </c>
      <c r="J1214" s="97" t="s">
        <v>2460</v>
      </c>
    </row>
    <row r="1215" spans="1:10" x14ac:dyDescent="0.2">
      <c r="A1215" s="96">
        <f t="shared" si="13"/>
        <v>1214</v>
      </c>
      <c r="B1215" s="97" t="s">
        <v>2482</v>
      </c>
      <c r="C1215" s="97" t="s">
        <v>2483</v>
      </c>
      <c r="D1215" s="97" t="s">
        <v>2484</v>
      </c>
      <c r="E1215" s="97" t="s">
        <v>2451</v>
      </c>
      <c r="F1215" s="97" t="s">
        <v>4043</v>
      </c>
      <c r="G1215" s="98" t="s">
        <v>2453</v>
      </c>
      <c r="H1215" s="98" t="s">
        <v>3806</v>
      </c>
      <c r="I1215" s="99">
        <v>10450000</v>
      </c>
      <c r="J1215" s="97" t="s">
        <v>2460</v>
      </c>
    </row>
    <row r="1216" spans="1:10" x14ac:dyDescent="0.2">
      <c r="A1216" s="96">
        <f t="shared" si="13"/>
        <v>1215</v>
      </c>
      <c r="B1216" s="97" t="s">
        <v>4044</v>
      </c>
      <c r="C1216" s="97" t="s">
        <v>4045</v>
      </c>
      <c r="D1216" s="97" t="s">
        <v>2450</v>
      </c>
      <c r="E1216" s="97" t="s">
        <v>2451</v>
      </c>
      <c r="F1216" s="97" t="s">
        <v>4046</v>
      </c>
      <c r="G1216" s="98" t="s">
        <v>2453</v>
      </c>
      <c r="H1216" s="98" t="s">
        <v>3806</v>
      </c>
      <c r="I1216" s="99">
        <v>0</v>
      </c>
      <c r="J1216" s="97" t="s">
        <v>2455</v>
      </c>
    </row>
    <row r="1217" spans="1:10" x14ac:dyDescent="0.2">
      <c r="A1217" s="96">
        <f t="shared" si="13"/>
        <v>1216</v>
      </c>
      <c r="B1217" s="97" t="s">
        <v>4047</v>
      </c>
      <c r="C1217" s="97" t="s">
        <v>4047</v>
      </c>
      <c r="D1217" s="97" t="s">
        <v>3806</v>
      </c>
      <c r="E1217" s="97" t="s">
        <v>2451</v>
      </c>
      <c r="F1217" s="97" t="s">
        <v>4048</v>
      </c>
      <c r="G1217" s="98" t="s">
        <v>2453</v>
      </c>
      <c r="H1217" s="98" t="s">
        <v>3806</v>
      </c>
      <c r="I1217" s="99">
        <v>350000000</v>
      </c>
      <c r="J1217" s="97" t="s">
        <v>2455</v>
      </c>
    </row>
    <row r="1218" spans="1:10" x14ac:dyDescent="0.2">
      <c r="A1218" s="96">
        <f t="shared" si="13"/>
        <v>1217</v>
      </c>
      <c r="B1218" s="97" t="s">
        <v>4049</v>
      </c>
      <c r="C1218" s="97" t="s">
        <v>4050</v>
      </c>
      <c r="D1218" s="97" t="s">
        <v>3806</v>
      </c>
      <c r="E1218" s="97" t="s">
        <v>2451</v>
      </c>
      <c r="F1218" s="97" t="s">
        <v>4051</v>
      </c>
      <c r="G1218" s="98" t="s">
        <v>2453</v>
      </c>
      <c r="H1218" s="98" t="s">
        <v>3806</v>
      </c>
      <c r="I1218" s="99">
        <v>7802788000</v>
      </c>
      <c r="J1218" s="97" t="s">
        <v>2486</v>
      </c>
    </row>
    <row r="1219" spans="1:10" x14ac:dyDescent="0.2">
      <c r="A1219" s="96">
        <f t="shared" si="13"/>
        <v>1218</v>
      </c>
      <c r="B1219" s="97" t="s">
        <v>4052</v>
      </c>
      <c r="C1219" s="97" t="s">
        <v>4053</v>
      </c>
      <c r="D1219" s="97" t="s">
        <v>3806</v>
      </c>
      <c r="E1219" s="97" t="s">
        <v>2451</v>
      </c>
      <c r="F1219" s="97" t="s">
        <v>4054</v>
      </c>
      <c r="G1219" s="98" t="s">
        <v>2453</v>
      </c>
      <c r="H1219" s="98" t="s">
        <v>3806</v>
      </c>
      <c r="I1219" s="99">
        <v>80000000</v>
      </c>
      <c r="J1219" s="97" t="s">
        <v>2460</v>
      </c>
    </row>
    <row r="1220" spans="1:10" x14ac:dyDescent="0.2">
      <c r="A1220" s="96">
        <f t="shared" si="13"/>
        <v>1219</v>
      </c>
      <c r="B1220" s="97" t="s">
        <v>4033</v>
      </c>
      <c r="C1220" s="97" t="s">
        <v>4033</v>
      </c>
      <c r="D1220" s="97" t="s">
        <v>3806</v>
      </c>
      <c r="E1220" s="97" t="s">
        <v>2451</v>
      </c>
      <c r="F1220" s="97" t="s">
        <v>4055</v>
      </c>
      <c r="G1220" s="98" t="s">
        <v>2453</v>
      </c>
      <c r="H1220" s="98" t="s">
        <v>3806</v>
      </c>
      <c r="I1220" s="99">
        <v>10288000</v>
      </c>
      <c r="J1220" s="97" t="s">
        <v>2460</v>
      </c>
    </row>
    <row r="1221" spans="1:10" x14ac:dyDescent="0.2">
      <c r="A1221" s="96">
        <f t="shared" si="13"/>
        <v>1220</v>
      </c>
      <c r="B1221" s="97" t="s">
        <v>4056</v>
      </c>
      <c r="C1221" s="97" t="s">
        <v>4007</v>
      </c>
      <c r="D1221" s="97" t="s">
        <v>2838</v>
      </c>
      <c r="E1221" s="97" t="s">
        <v>2451</v>
      </c>
      <c r="F1221" s="97" t="s">
        <v>4057</v>
      </c>
      <c r="G1221" s="98" t="s">
        <v>2453</v>
      </c>
      <c r="H1221" s="98" t="s">
        <v>3806</v>
      </c>
      <c r="I1221" s="99">
        <v>100146000</v>
      </c>
      <c r="J1221" s="97" t="s">
        <v>2455</v>
      </c>
    </row>
    <row r="1222" spans="1:10" x14ac:dyDescent="0.2">
      <c r="A1222" s="96">
        <f t="shared" si="13"/>
        <v>1221</v>
      </c>
      <c r="B1222" s="97" t="s">
        <v>4058</v>
      </c>
      <c r="C1222" s="97" t="s">
        <v>4023</v>
      </c>
      <c r="D1222" s="97" t="s">
        <v>3806</v>
      </c>
      <c r="E1222" s="97" t="s">
        <v>2451</v>
      </c>
      <c r="F1222" s="97" t="s">
        <v>4059</v>
      </c>
      <c r="G1222" s="98" t="s">
        <v>2453</v>
      </c>
      <c r="H1222" s="98" t="s">
        <v>3806</v>
      </c>
      <c r="I1222" s="99">
        <v>85140000</v>
      </c>
      <c r="J1222" s="97" t="s">
        <v>2460</v>
      </c>
    </row>
    <row r="1223" spans="1:10" x14ac:dyDescent="0.2">
      <c r="A1223" s="96">
        <f t="shared" si="13"/>
        <v>1222</v>
      </c>
      <c r="B1223" s="97" t="s">
        <v>4007</v>
      </c>
      <c r="C1223" s="97" t="s">
        <v>4007</v>
      </c>
      <c r="D1223" s="97" t="s">
        <v>3806</v>
      </c>
      <c r="E1223" s="97" t="s">
        <v>2451</v>
      </c>
      <c r="F1223" s="97" t="s">
        <v>4060</v>
      </c>
      <c r="G1223" s="98" t="s">
        <v>2453</v>
      </c>
      <c r="H1223" s="98" t="s">
        <v>3806</v>
      </c>
      <c r="I1223" s="99">
        <v>200000000</v>
      </c>
      <c r="J1223" s="97" t="s">
        <v>2455</v>
      </c>
    </row>
    <row r="1224" spans="1:10" x14ac:dyDescent="0.2">
      <c r="A1224" s="96">
        <f t="shared" si="13"/>
        <v>1223</v>
      </c>
      <c r="B1224" s="97" t="s">
        <v>4002</v>
      </c>
      <c r="C1224" s="97" t="s">
        <v>4003</v>
      </c>
      <c r="D1224" s="97" t="s">
        <v>2838</v>
      </c>
      <c r="E1224" s="97" t="s">
        <v>2451</v>
      </c>
      <c r="F1224" s="97" t="s">
        <v>4061</v>
      </c>
      <c r="G1224" s="98" t="s">
        <v>2453</v>
      </c>
      <c r="H1224" s="98" t="s">
        <v>3806</v>
      </c>
      <c r="I1224" s="99">
        <v>182765000</v>
      </c>
      <c r="J1224" s="97" t="s">
        <v>2455</v>
      </c>
    </row>
    <row r="1225" spans="1:10" x14ac:dyDescent="0.2">
      <c r="A1225" s="96">
        <f t="shared" si="13"/>
        <v>1224</v>
      </c>
      <c r="B1225" s="97" t="s">
        <v>3995</v>
      </c>
      <c r="C1225" s="97" t="s">
        <v>3996</v>
      </c>
      <c r="D1225" s="97" t="s">
        <v>3806</v>
      </c>
      <c r="E1225" s="97" t="s">
        <v>2451</v>
      </c>
      <c r="F1225" s="97" t="s">
        <v>4062</v>
      </c>
      <c r="G1225" s="98" t="s">
        <v>2453</v>
      </c>
      <c r="H1225" s="98" t="s">
        <v>3806</v>
      </c>
      <c r="I1225" s="99">
        <v>8262065000</v>
      </c>
      <c r="J1225" s="97" t="s">
        <v>2486</v>
      </c>
    </row>
    <row r="1226" spans="1:10" x14ac:dyDescent="0.2">
      <c r="A1226" s="96">
        <f t="shared" si="13"/>
        <v>1225</v>
      </c>
      <c r="B1226" s="97" t="s">
        <v>4063</v>
      </c>
      <c r="C1226" s="97" t="s">
        <v>4064</v>
      </c>
      <c r="D1226" s="97" t="s">
        <v>2838</v>
      </c>
      <c r="E1226" s="97" t="s">
        <v>2451</v>
      </c>
      <c r="F1226" s="97" t="s">
        <v>4065</v>
      </c>
      <c r="G1226" s="98" t="s">
        <v>2453</v>
      </c>
      <c r="H1226" s="98" t="s">
        <v>3806</v>
      </c>
      <c r="I1226" s="99">
        <v>23079000</v>
      </c>
      <c r="J1226" s="97" t="s">
        <v>2460</v>
      </c>
    </row>
    <row r="1227" spans="1:10" x14ac:dyDescent="0.2">
      <c r="A1227" s="96">
        <f t="shared" si="13"/>
        <v>1226</v>
      </c>
      <c r="B1227" s="97" t="s">
        <v>4058</v>
      </c>
      <c r="C1227" s="97" t="s">
        <v>4023</v>
      </c>
      <c r="D1227" s="97" t="s">
        <v>3806</v>
      </c>
      <c r="E1227" s="97" t="s">
        <v>2451</v>
      </c>
      <c r="F1227" s="97" t="s">
        <v>4066</v>
      </c>
      <c r="G1227" s="98" t="s">
        <v>2453</v>
      </c>
      <c r="H1227" s="98" t="s">
        <v>3806</v>
      </c>
      <c r="I1227" s="99">
        <v>79750000</v>
      </c>
      <c r="J1227" s="97" t="s">
        <v>2460</v>
      </c>
    </row>
    <row r="1228" spans="1:10" x14ac:dyDescent="0.2">
      <c r="A1228" s="96">
        <f t="shared" si="13"/>
        <v>1227</v>
      </c>
      <c r="B1228" s="97" t="s">
        <v>3993</v>
      </c>
      <c r="C1228" s="97" t="s">
        <v>3993</v>
      </c>
      <c r="D1228" s="97" t="s">
        <v>3806</v>
      </c>
      <c r="E1228" s="97" t="s">
        <v>2451</v>
      </c>
      <c r="F1228" s="97" t="s">
        <v>4067</v>
      </c>
      <c r="G1228" s="98" t="s">
        <v>2453</v>
      </c>
      <c r="H1228" s="98" t="s">
        <v>3806</v>
      </c>
      <c r="I1228" s="99">
        <v>55000000</v>
      </c>
      <c r="J1228" s="97" t="s">
        <v>2460</v>
      </c>
    </row>
    <row r="1229" spans="1:10" x14ac:dyDescent="0.2">
      <c r="A1229" s="96">
        <f t="shared" si="13"/>
        <v>1228</v>
      </c>
      <c r="B1229" s="97" t="s">
        <v>4068</v>
      </c>
      <c r="C1229" s="97" t="s">
        <v>4053</v>
      </c>
      <c r="D1229" s="97" t="s">
        <v>2838</v>
      </c>
      <c r="E1229" s="97" t="s">
        <v>2451</v>
      </c>
      <c r="F1229" s="97" t="s">
        <v>4069</v>
      </c>
      <c r="G1229" s="98" t="s">
        <v>2453</v>
      </c>
      <c r="H1229" s="98" t="s">
        <v>3806</v>
      </c>
      <c r="I1229" s="99">
        <v>129043000</v>
      </c>
      <c r="J1229" s="97" t="s">
        <v>2460</v>
      </c>
    </row>
    <row r="1230" spans="1:10" x14ac:dyDescent="0.2">
      <c r="A1230" s="96">
        <f t="shared" si="13"/>
        <v>1229</v>
      </c>
      <c r="B1230" s="97" t="s">
        <v>4070</v>
      </c>
      <c r="C1230" s="97" t="s">
        <v>4070</v>
      </c>
      <c r="D1230" s="97" t="s">
        <v>3806</v>
      </c>
      <c r="E1230" s="97" t="s">
        <v>2451</v>
      </c>
      <c r="F1230" s="97" t="s">
        <v>4071</v>
      </c>
      <c r="G1230" s="98" t="s">
        <v>2453</v>
      </c>
      <c r="H1230" s="98" t="s">
        <v>3806</v>
      </c>
      <c r="I1230" s="99">
        <v>25300000</v>
      </c>
      <c r="J1230" s="97" t="s">
        <v>2460</v>
      </c>
    </row>
    <row r="1231" spans="1:10" x14ac:dyDescent="0.2">
      <c r="A1231" s="96">
        <f t="shared" si="13"/>
        <v>1230</v>
      </c>
      <c r="B1231" s="97" t="s">
        <v>4033</v>
      </c>
      <c r="C1231" s="97" t="s">
        <v>4033</v>
      </c>
      <c r="D1231" s="97" t="s">
        <v>3806</v>
      </c>
      <c r="E1231" s="97" t="s">
        <v>2451</v>
      </c>
      <c r="F1231" s="97" t="s">
        <v>4072</v>
      </c>
      <c r="G1231" s="98" t="s">
        <v>2453</v>
      </c>
      <c r="H1231" s="98" t="s">
        <v>3806</v>
      </c>
      <c r="I1231" s="99">
        <v>13215000</v>
      </c>
      <c r="J1231" s="97" t="s">
        <v>2460</v>
      </c>
    </row>
    <row r="1232" spans="1:10" x14ac:dyDescent="0.2">
      <c r="A1232" s="96">
        <f t="shared" si="13"/>
        <v>1231</v>
      </c>
      <c r="B1232" s="97" t="s">
        <v>4070</v>
      </c>
      <c r="C1232" s="97" t="s">
        <v>4070</v>
      </c>
      <c r="D1232" s="97" t="s">
        <v>3806</v>
      </c>
      <c r="E1232" s="97" t="s">
        <v>2451</v>
      </c>
      <c r="F1232" s="97" t="s">
        <v>4073</v>
      </c>
      <c r="G1232" s="98" t="s">
        <v>2453</v>
      </c>
      <c r="H1232" s="98" t="s">
        <v>3806</v>
      </c>
      <c r="I1232" s="99">
        <v>356000000</v>
      </c>
      <c r="J1232" s="97" t="s">
        <v>2455</v>
      </c>
    </row>
    <row r="1233" spans="1:10" x14ac:dyDescent="0.2">
      <c r="A1233" s="96">
        <f t="shared" si="13"/>
        <v>1232</v>
      </c>
      <c r="B1233" s="97" t="s">
        <v>4049</v>
      </c>
      <c r="C1233" s="97" t="s">
        <v>4050</v>
      </c>
      <c r="D1233" s="97" t="s">
        <v>3806</v>
      </c>
      <c r="E1233" s="97" t="s">
        <v>2451</v>
      </c>
      <c r="F1233" s="97" t="s">
        <v>4074</v>
      </c>
      <c r="G1233" s="98" t="s">
        <v>2453</v>
      </c>
      <c r="H1233" s="98" t="s">
        <v>3806</v>
      </c>
      <c r="I1233" s="99">
        <v>82548000</v>
      </c>
      <c r="J1233" s="97" t="s">
        <v>2460</v>
      </c>
    </row>
    <row r="1234" spans="1:10" x14ac:dyDescent="0.2">
      <c r="A1234" s="96">
        <f t="shared" si="13"/>
        <v>1233</v>
      </c>
      <c r="B1234" s="97" t="s">
        <v>4075</v>
      </c>
      <c r="C1234" s="97" t="s">
        <v>4070</v>
      </c>
      <c r="D1234" s="97" t="s">
        <v>2838</v>
      </c>
      <c r="E1234" s="97" t="s">
        <v>2451</v>
      </c>
      <c r="F1234" s="97" t="s">
        <v>4076</v>
      </c>
      <c r="G1234" s="98" t="s">
        <v>2453</v>
      </c>
      <c r="H1234" s="98" t="s">
        <v>3806</v>
      </c>
      <c r="I1234" s="99">
        <v>42430000</v>
      </c>
      <c r="J1234" s="97" t="s">
        <v>2460</v>
      </c>
    </row>
    <row r="1235" spans="1:10" x14ac:dyDescent="0.2">
      <c r="A1235" s="96">
        <f t="shared" si="13"/>
        <v>1234</v>
      </c>
      <c r="B1235" s="97" t="s">
        <v>4077</v>
      </c>
      <c r="C1235" s="97" t="s">
        <v>4047</v>
      </c>
      <c r="D1235" s="97" t="s">
        <v>2838</v>
      </c>
      <c r="E1235" s="97" t="s">
        <v>2451</v>
      </c>
      <c r="F1235" s="97" t="s">
        <v>4078</v>
      </c>
      <c r="G1235" s="98" t="s">
        <v>2453</v>
      </c>
      <c r="H1235" s="98" t="s">
        <v>3806</v>
      </c>
      <c r="I1235" s="99">
        <v>260985000</v>
      </c>
      <c r="J1235" s="97" t="s">
        <v>2455</v>
      </c>
    </row>
    <row r="1236" spans="1:10" x14ac:dyDescent="0.2">
      <c r="A1236" s="96">
        <f t="shared" si="13"/>
        <v>1235</v>
      </c>
      <c r="B1236" s="97" t="s">
        <v>4077</v>
      </c>
      <c r="C1236" s="97" t="s">
        <v>4047</v>
      </c>
      <c r="D1236" s="97" t="s">
        <v>2838</v>
      </c>
      <c r="E1236" s="97" t="s">
        <v>2451</v>
      </c>
      <c r="F1236" s="97" t="s">
        <v>4079</v>
      </c>
      <c r="G1236" s="98" t="s">
        <v>2453</v>
      </c>
      <c r="H1236" s="98" t="s">
        <v>3806</v>
      </c>
      <c r="I1236" s="99">
        <v>186072000</v>
      </c>
      <c r="J1236" s="97" t="s">
        <v>2455</v>
      </c>
    </row>
    <row r="1237" spans="1:10" x14ac:dyDescent="0.2">
      <c r="A1237" s="96">
        <f t="shared" si="13"/>
        <v>1236</v>
      </c>
      <c r="B1237" s="97" t="s">
        <v>3993</v>
      </c>
      <c r="C1237" s="97" t="s">
        <v>3993</v>
      </c>
      <c r="D1237" s="97" t="s">
        <v>3806</v>
      </c>
      <c r="E1237" s="97" t="s">
        <v>2451</v>
      </c>
      <c r="F1237" s="97" t="s">
        <v>4080</v>
      </c>
      <c r="G1237" s="98" t="s">
        <v>2453</v>
      </c>
      <c r="H1237" s="98" t="s">
        <v>3806</v>
      </c>
      <c r="I1237" s="99">
        <v>95000000</v>
      </c>
      <c r="J1237" s="97" t="s">
        <v>2455</v>
      </c>
    </row>
    <row r="1238" spans="1:10" x14ac:dyDescent="0.2">
      <c r="A1238" s="96">
        <f t="shared" si="13"/>
        <v>1237</v>
      </c>
      <c r="B1238" s="97" t="s">
        <v>4070</v>
      </c>
      <c r="C1238" s="97" t="s">
        <v>4070</v>
      </c>
      <c r="D1238" s="97" t="s">
        <v>3806</v>
      </c>
      <c r="E1238" s="97" t="s">
        <v>2451</v>
      </c>
      <c r="F1238" s="97" t="s">
        <v>4081</v>
      </c>
      <c r="G1238" s="98" t="s">
        <v>2453</v>
      </c>
      <c r="H1238" s="98" t="s">
        <v>3806</v>
      </c>
      <c r="I1238" s="99">
        <v>123314100</v>
      </c>
      <c r="J1238" s="97" t="s">
        <v>2460</v>
      </c>
    </row>
    <row r="1239" spans="1:10" x14ac:dyDescent="0.2">
      <c r="A1239" s="96">
        <f t="shared" si="13"/>
        <v>1238</v>
      </c>
      <c r="B1239" s="97" t="s">
        <v>4053</v>
      </c>
      <c r="C1239" s="97" t="s">
        <v>4053</v>
      </c>
      <c r="D1239" s="97" t="s">
        <v>3806</v>
      </c>
      <c r="E1239" s="97" t="s">
        <v>2451</v>
      </c>
      <c r="F1239" s="97" t="s">
        <v>4082</v>
      </c>
      <c r="G1239" s="98" t="s">
        <v>2453</v>
      </c>
      <c r="H1239" s="98" t="s">
        <v>3806</v>
      </c>
      <c r="I1239" s="99">
        <v>85000000</v>
      </c>
      <c r="J1239" s="97" t="s">
        <v>2455</v>
      </c>
    </row>
    <row r="1240" spans="1:10" x14ac:dyDescent="0.2">
      <c r="A1240" s="96">
        <f t="shared" si="13"/>
        <v>1239</v>
      </c>
      <c r="B1240" s="97" t="s">
        <v>4053</v>
      </c>
      <c r="C1240" s="97" t="s">
        <v>4053</v>
      </c>
      <c r="D1240" s="97" t="s">
        <v>3806</v>
      </c>
      <c r="E1240" s="97" t="s">
        <v>2451</v>
      </c>
      <c r="F1240" s="97" t="s">
        <v>4083</v>
      </c>
      <c r="G1240" s="98" t="s">
        <v>2453</v>
      </c>
      <c r="H1240" s="98" t="s">
        <v>3806</v>
      </c>
      <c r="I1240" s="99">
        <v>85000000</v>
      </c>
      <c r="J1240" s="97" t="s">
        <v>2455</v>
      </c>
    </row>
    <row r="1241" spans="1:10" x14ac:dyDescent="0.2">
      <c r="A1241" s="96">
        <f t="shared" si="13"/>
        <v>1240</v>
      </c>
      <c r="B1241" s="97" t="s">
        <v>4053</v>
      </c>
      <c r="C1241" s="97" t="s">
        <v>4053</v>
      </c>
      <c r="D1241" s="97" t="s">
        <v>3806</v>
      </c>
      <c r="E1241" s="97" t="s">
        <v>2451</v>
      </c>
      <c r="F1241" s="97" t="s">
        <v>4084</v>
      </c>
      <c r="G1241" s="98" t="s">
        <v>2453</v>
      </c>
      <c r="H1241" s="98" t="s">
        <v>3806</v>
      </c>
      <c r="I1241" s="99">
        <v>85000000</v>
      </c>
      <c r="J1241" s="97" t="s">
        <v>2455</v>
      </c>
    </row>
    <row r="1242" spans="1:10" x14ac:dyDescent="0.2">
      <c r="A1242" s="96">
        <f t="shared" si="13"/>
        <v>1241</v>
      </c>
      <c r="B1242" s="97" t="s">
        <v>4053</v>
      </c>
      <c r="C1242" s="97" t="s">
        <v>4053</v>
      </c>
      <c r="D1242" s="97" t="s">
        <v>3806</v>
      </c>
      <c r="E1242" s="97" t="s">
        <v>2451</v>
      </c>
      <c r="F1242" s="97" t="s">
        <v>4085</v>
      </c>
      <c r="G1242" s="98" t="s">
        <v>2453</v>
      </c>
      <c r="H1242" s="98" t="s">
        <v>3806</v>
      </c>
      <c r="I1242" s="99">
        <v>85000000</v>
      </c>
      <c r="J1242" s="97" t="s">
        <v>2455</v>
      </c>
    </row>
    <row r="1243" spans="1:10" x14ac:dyDescent="0.2">
      <c r="A1243" s="96">
        <f t="shared" ref="A1243:A1306" si="14">ROW()-1</f>
        <v>1242</v>
      </c>
      <c r="B1243" s="97" t="s">
        <v>4053</v>
      </c>
      <c r="C1243" s="97" t="s">
        <v>4053</v>
      </c>
      <c r="D1243" s="97" t="s">
        <v>3806</v>
      </c>
      <c r="E1243" s="97" t="s">
        <v>2451</v>
      </c>
      <c r="F1243" s="97" t="s">
        <v>4086</v>
      </c>
      <c r="G1243" s="98" t="s">
        <v>2453</v>
      </c>
      <c r="H1243" s="98" t="s">
        <v>3806</v>
      </c>
      <c r="I1243" s="99">
        <v>85000000</v>
      </c>
      <c r="J1243" s="97" t="s">
        <v>2455</v>
      </c>
    </row>
    <row r="1244" spans="1:10" x14ac:dyDescent="0.2">
      <c r="A1244" s="96">
        <f t="shared" si="14"/>
        <v>1243</v>
      </c>
      <c r="B1244" s="97" t="s">
        <v>4053</v>
      </c>
      <c r="C1244" s="97" t="s">
        <v>4053</v>
      </c>
      <c r="D1244" s="97" t="s">
        <v>3806</v>
      </c>
      <c r="E1244" s="97" t="s">
        <v>2451</v>
      </c>
      <c r="F1244" s="97" t="s">
        <v>4087</v>
      </c>
      <c r="G1244" s="98" t="s">
        <v>2453</v>
      </c>
      <c r="H1244" s="98" t="s">
        <v>3806</v>
      </c>
      <c r="I1244" s="99">
        <v>85000000</v>
      </c>
      <c r="J1244" s="97" t="s">
        <v>2455</v>
      </c>
    </row>
    <row r="1245" spans="1:10" x14ac:dyDescent="0.2">
      <c r="A1245" s="96">
        <f t="shared" si="14"/>
        <v>1244</v>
      </c>
      <c r="B1245" s="97" t="s">
        <v>4070</v>
      </c>
      <c r="C1245" s="97" t="s">
        <v>4070</v>
      </c>
      <c r="D1245" s="97" t="s">
        <v>3806</v>
      </c>
      <c r="E1245" s="97" t="s">
        <v>2451</v>
      </c>
      <c r="F1245" s="97" t="s">
        <v>4088</v>
      </c>
      <c r="G1245" s="98" t="s">
        <v>2453</v>
      </c>
      <c r="H1245" s="98" t="s">
        <v>3806</v>
      </c>
      <c r="I1245" s="99">
        <v>123314100</v>
      </c>
      <c r="J1245" s="97" t="s">
        <v>2460</v>
      </c>
    </row>
    <row r="1246" spans="1:10" x14ac:dyDescent="0.2">
      <c r="A1246" s="96">
        <f t="shared" si="14"/>
        <v>1245</v>
      </c>
      <c r="B1246" s="97" t="s">
        <v>4089</v>
      </c>
      <c r="C1246" s="97" t="s">
        <v>4033</v>
      </c>
      <c r="D1246" s="97" t="s">
        <v>2450</v>
      </c>
      <c r="E1246" s="97" t="s">
        <v>2451</v>
      </c>
      <c r="F1246" s="97" t="s">
        <v>4090</v>
      </c>
      <c r="G1246" s="98" t="s">
        <v>2453</v>
      </c>
      <c r="H1246" s="98" t="s">
        <v>3806</v>
      </c>
      <c r="I1246" s="99">
        <v>104628000</v>
      </c>
      <c r="J1246" s="97" t="s">
        <v>2486</v>
      </c>
    </row>
    <row r="1247" spans="1:10" x14ac:dyDescent="0.2">
      <c r="A1247" s="96">
        <f t="shared" si="14"/>
        <v>1246</v>
      </c>
      <c r="B1247" s="97" t="s">
        <v>4058</v>
      </c>
      <c r="C1247" s="97" t="s">
        <v>4023</v>
      </c>
      <c r="D1247" s="97" t="s">
        <v>3806</v>
      </c>
      <c r="E1247" s="97" t="s">
        <v>2451</v>
      </c>
      <c r="F1247" s="97" t="s">
        <v>4091</v>
      </c>
      <c r="G1247" s="98" t="s">
        <v>2453</v>
      </c>
      <c r="H1247" s="98" t="s">
        <v>3806</v>
      </c>
      <c r="I1247" s="99">
        <v>71753000</v>
      </c>
      <c r="J1247" s="97" t="s">
        <v>2460</v>
      </c>
    </row>
    <row r="1248" spans="1:10" x14ac:dyDescent="0.2">
      <c r="A1248" s="96">
        <f t="shared" si="14"/>
        <v>1247</v>
      </c>
      <c r="B1248" s="97" t="s">
        <v>4053</v>
      </c>
      <c r="C1248" s="97" t="s">
        <v>4053</v>
      </c>
      <c r="D1248" s="97" t="s">
        <v>3806</v>
      </c>
      <c r="E1248" s="97" t="s">
        <v>2451</v>
      </c>
      <c r="F1248" s="97" t="s">
        <v>4092</v>
      </c>
      <c r="G1248" s="98" t="s">
        <v>2453</v>
      </c>
      <c r="H1248" s="98" t="s">
        <v>3806</v>
      </c>
      <c r="I1248" s="99">
        <v>88000000</v>
      </c>
      <c r="J1248" s="97" t="s">
        <v>2455</v>
      </c>
    </row>
    <row r="1249" spans="1:10" x14ac:dyDescent="0.2">
      <c r="A1249" s="96">
        <f t="shared" si="14"/>
        <v>1248</v>
      </c>
      <c r="B1249" s="97" t="s">
        <v>4053</v>
      </c>
      <c r="C1249" s="97" t="s">
        <v>4053</v>
      </c>
      <c r="D1249" s="97" t="s">
        <v>3806</v>
      </c>
      <c r="E1249" s="97" t="s">
        <v>2451</v>
      </c>
      <c r="F1249" s="97" t="s">
        <v>4092</v>
      </c>
      <c r="G1249" s="98" t="s">
        <v>2453</v>
      </c>
      <c r="H1249" s="98" t="s">
        <v>3806</v>
      </c>
      <c r="I1249" s="99">
        <v>88000000</v>
      </c>
      <c r="J1249" s="97" t="s">
        <v>2455</v>
      </c>
    </row>
    <row r="1250" spans="1:10" x14ac:dyDescent="0.2">
      <c r="A1250" s="96">
        <f t="shared" si="14"/>
        <v>1249</v>
      </c>
      <c r="B1250" s="97" t="s">
        <v>4020</v>
      </c>
      <c r="C1250" s="97" t="s">
        <v>4020</v>
      </c>
      <c r="D1250" s="97" t="s">
        <v>3806</v>
      </c>
      <c r="E1250" s="97" t="s">
        <v>2451</v>
      </c>
      <c r="F1250" s="97" t="s">
        <v>4093</v>
      </c>
      <c r="G1250" s="98" t="s">
        <v>2453</v>
      </c>
      <c r="H1250" s="98" t="s">
        <v>3806</v>
      </c>
      <c r="I1250" s="99">
        <v>450000000</v>
      </c>
      <c r="J1250" s="97" t="s">
        <v>2455</v>
      </c>
    </row>
    <row r="1251" spans="1:10" x14ac:dyDescent="0.2">
      <c r="A1251" s="96">
        <f t="shared" si="14"/>
        <v>1250</v>
      </c>
      <c r="B1251" s="97" t="s">
        <v>4094</v>
      </c>
      <c r="C1251" s="97" t="s">
        <v>4045</v>
      </c>
      <c r="D1251" s="97" t="s">
        <v>2838</v>
      </c>
      <c r="E1251" s="97" t="s">
        <v>2451</v>
      </c>
      <c r="F1251" s="97" t="s">
        <v>4095</v>
      </c>
      <c r="G1251" s="98" t="s">
        <v>2453</v>
      </c>
      <c r="H1251" s="98" t="s">
        <v>3806</v>
      </c>
      <c r="I1251" s="99">
        <v>83729000</v>
      </c>
      <c r="J1251" s="97" t="s">
        <v>2460</v>
      </c>
    </row>
    <row r="1252" spans="1:10" x14ac:dyDescent="0.2">
      <c r="A1252" s="96">
        <f t="shared" si="14"/>
        <v>1251</v>
      </c>
      <c r="B1252" s="97" t="s">
        <v>4096</v>
      </c>
      <c r="C1252" s="97" t="s">
        <v>2483</v>
      </c>
      <c r="D1252" s="97" t="s">
        <v>2838</v>
      </c>
      <c r="E1252" s="97" t="s">
        <v>2451</v>
      </c>
      <c r="F1252" s="97" t="s">
        <v>4097</v>
      </c>
      <c r="G1252" s="98" t="s">
        <v>2453</v>
      </c>
      <c r="H1252" s="98" t="s">
        <v>3806</v>
      </c>
      <c r="I1252" s="99">
        <v>523476000</v>
      </c>
      <c r="J1252" s="97" t="s">
        <v>2455</v>
      </c>
    </row>
    <row r="1253" spans="1:10" x14ac:dyDescent="0.2">
      <c r="A1253" s="96">
        <f t="shared" si="14"/>
        <v>1252</v>
      </c>
      <c r="B1253" s="97" t="s">
        <v>3996</v>
      </c>
      <c r="C1253" s="97" t="s">
        <v>3996</v>
      </c>
      <c r="D1253" s="97" t="s">
        <v>3806</v>
      </c>
      <c r="E1253" s="97" t="s">
        <v>2451</v>
      </c>
      <c r="F1253" s="97" t="s">
        <v>4098</v>
      </c>
      <c r="G1253" s="98" t="s">
        <v>2453</v>
      </c>
      <c r="H1253" s="98" t="s">
        <v>3806</v>
      </c>
      <c r="I1253" s="99">
        <v>87000000</v>
      </c>
      <c r="J1253" s="97" t="s">
        <v>2460</v>
      </c>
    </row>
    <row r="1254" spans="1:10" x14ac:dyDescent="0.2">
      <c r="A1254" s="96">
        <f t="shared" si="14"/>
        <v>1253</v>
      </c>
      <c r="B1254" s="97" t="s">
        <v>4052</v>
      </c>
      <c r="C1254" s="97" t="s">
        <v>4053</v>
      </c>
      <c r="D1254" s="97" t="s">
        <v>3806</v>
      </c>
      <c r="E1254" s="97" t="s">
        <v>2451</v>
      </c>
      <c r="F1254" s="97" t="s">
        <v>4099</v>
      </c>
      <c r="G1254" s="98" t="s">
        <v>2453</v>
      </c>
      <c r="H1254" s="98" t="s">
        <v>3806</v>
      </c>
      <c r="I1254" s="99">
        <v>320718000</v>
      </c>
      <c r="J1254" s="97" t="s">
        <v>2455</v>
      </c>
    </row>
    <row r="1255" spans="1:10" x14ac:dyDescent="0.2">
      <c r="A1255" s="96">
        <f t="shared" si="14"/>
        <v>1254</v>
      </c>
      <c r="B1255" s="97" t="s">
        <v>3805</v>
      </c>
      <c r="C1255" s="97" t="s">
        <v>3805</v>
      </c>
      <c r="D1255" s="97" t="s">
        <v>3806</v>
      </c>
      <c r="E1255" s="97" t="s">
        <v>2451</v>
      </c>
      <c r="F1255" s="97" t="s">
        <v>4100</v>
      </c>
      <c r="G1255" s="98" t="s">
        <v>2453</v>
      </c>
      <c r="H1255" s="98" t="s">
        <v>3806</v>
      </c>
      <c r="I1255" s="99">
        <v>88000000</v>
      </c>
      <c r="J1255" s="97" t="s">
        <v>2460</v>
      </c>
    </row>
    <row r="1256" spans="1:10" x14ac:dyDescent="0.2">
      <c r="A1256" s="96">
        <f t="shared" si="14"/>
        <v>1255</v>
      </c>
      <c r="B1256" s="97" t="s">
        <v>4015</v>
      </c>
      <c r="C1256" s="97" t="s">
        <v>4015</v>
      </c>
      <c r="D1256" s="97" t="s">
        <v>3806</v>
      </c>
      <c r="E1256" s="97" t="s">
        <v>2451</v>
      </c>
      <c r="F1256" s="97" t="s">
        <v>4017</v>
      </c>
      <c r="G1256" s="98" t="s">
        <v>2453</v>
      </c>
      <c r="H1256" s="98" t="s">
        <v>3806</v>
      </c>
      <c r="I1256" s="99">
        <v>241262000</v>
      </c>
      <c r="J1256" s="97" t="s">
        <v>2455</v>
      </c>
    </row>
    <row r="1257" spans="1:10" x14ac:dyDescent="0.2">
      <c r="A1257" s="96">
        <f t="shared" si="14"/>
        <v>1256</v>
      </c>
      <c r="B1257" s="97" t="s">
        <v>4033</v>
      </c>
      <c r="C1257" s="97" t="s">
        <v>4033</v>
      </c>
      <c r="D1257" s="97" t="s">
        <v>3806</v>
      </c>
      <c r="E1257" s="97" t="s">
        <v>2451</v>
      </c>
      <c r="F1257" s="97" t="s">
        <v>4101</v>
      </c>
      <c r="G1257" s="98" t="s">
        <v>2453</v>
      </c>
      <c r="H1257" s="98" t="s">
        <v>3806</v>
      </c>
      <c r="I1257" s="99">
        <v>32240000</v>
      </c>
      <c r="J1257" s="97" t="s">
        <v>2460</v>
      </c>
    </row>
    <row r="1258" spans="1:10" x14ac:dyDescent="0.2">
      <c r="A1258" s="96">
        <f t="shared" si="14"/>
        <v>1257</v>
      </c>
      <c r="B1258" s="97" t="s">
        <v>4102</v>
      </c>
      <c r="C1258" s="97" t="s">
        <v>4102</v>
      </c>
      <c r="D1258" s="97" t="s">
        <v>3806</v>
      </c>
      <c r="E1258" s="97" t="s">
        <v>2451</v>
      </c>
      <c r="F1258" s="97" t="s">
        <v>4103</v>
      </c>
      <c r="G1258" s="98" t="s">
        <v>2453</v>
      </c>
      <c r="H1258" s="98" t="s">
        <v>3806</v>
      </c>
      <c r="I1258" s="99">
        <v>694308000</v>
      </c>
      <c r="J1258" s="97" t="s">
        <v>2455</v>
      </c>
    </row>
    <row r="1259" spans="1:10" x14ac:dyDescent="0.2">
      <c r="A1259" s="96">
        <f t="shared" si="14"/>
        <v>1258</v>
      </c>
      <c r="B1259" s="97" t="s">
        <v>4104</v>
      </c>
      <c r="C1259" s="97" t="s">
        <v>4104</v>
      </c>
      <c r="D1259" s="97" t="s">
        <v>3806</v>
      </c>
      <c r="E1259" s="97" t="s">
        <v>2451</v>
      </c>
      <c r="F1259" s="97" t="s">
        <v>4105</v>
      </c>
      <c r="G1259" s="98" t="s">
        <v>2453</v>
      </c>
      <c r="H1259" s="98" t="s">
        <v>3806</v>
      </c>
      <c r="I1259" s="99">
        <v>45107000</v>
      </c>
      <c r="J1259" s="97" t="s">
        <v>2460</v>
      </c>
    </row>
    <row r="1260" spans="1:10" x14ac:dyDescent="0.2">
      <c r="A1260" s="96">
        <f t="shared" si="14"/>
        <v>1259</v>
      </c>
      <c r="B1260" s="97" t="s">
        <v>4104</v>
      </c>
      <c r="C1260" s="97" t="s">
        <v>4104</v>
      </c>
      <c r="D1260" s="97" t="s">
        <v>3806</v>
      </c>
      <c r="E1260" s="97" t="s">
        <v>2451</v>
      </c>
      <c r="F1260" s="97" t="s">
        <v>4106</v>
      </c>
      <c r="G1260" s="98" t="s">
        <v>2453</v>
      </c>
      <c r="H1260" s="98" t="s">
        <v>3806</v>
      </c>
      <c r="I1260" s="99">
        <v>50000000</v>
      </c>
      <c r="J1260" s="97" t="s">
        <v>2460</v>
      </c>
    </row>
    <row r="1261" spans="1:10" x14ac:dyDescent="0.2">
      <c r="A1261" s="96">
        <f t="shared" si="14"/>
        <v>1260</v>
      </c>
      <c r="B1261" s="97" t="s">
        <v>3993</v>
      </c>
      <c r="C1261" s="97" t="s">
        <v>3993</v>
      </c>
      <c r="D1261" s="97" t="s">
        <v>3806</v>
      </c>
      <c r="E1261" s="97" t="s">
        <v>2451</v>
      </c>
      <c r="F1261" s="97" t="s">
        <v>4107</v>
      </c>
      <c r="G1261" s="98" t="s">
        <v>2453</v>
      </c>
      <c r="H1261" s="98" t="s">
        <v>3806</v>
      </c>
      <c r="I1261" s="99">
        <v>40000000</v>
      </c>
      <c r="J1261" s="97" t="s">
        <v>2460</v>
      </c>
    </row>
    <row r="1262" spans="1:10" x14ac:dyDescent="0.2">
      <c r="A1262" s="96">
        <f t="shared" si="14"/>
        <v>1261</v>
      </c>
      <c r="B1262" s="97" t="s">
        <v>4108</v>
      </c>
      <c r="C1262" s="97" t="s">
        <v>4109</v>
      </c>
      <c r="D1262" s="97" t="s">
        <v>3806</v>
      </c>
      <c r="E1262" s="97" t="s">
        <v>2451</v>
      </c>
      <c r="F1262" s="97" t="s">
        <v>4110</v>
      </c>
      <c r="G1262" s="98" t="s">
        <v>2453</v>
      </c>
      <c r="H1262" s="98" t="s">
        <v>3806</v>
      </c>
      <c r="I1262" s="99">
        <v>100000000</v>
      </c>
      <c r="J1262" s="97" t="s">
        <v>2455</v>
      </c>
    </row>
    <row r="1263" spans="1:10" x14ac:dyDescent="0.2">
      <c r="A1263" s="96">
        <f t="shared" si="14"/>
        <v>1262</v>
      </c>
      <c r="B1263" s="97" t="s">
        <v>4111</v>
      </c>
      <c r="C1263" s="97" t="s">
        <v>4033</v>
      </c>
      <c r="D1263" s="97" t="s">
        <v>2838</v>
      </c>
      <c r="E1263" s="97" t="s">
        <v>2451</v>
      </c>
      <c r="F1263" s="97" t="s">
        <v>4112</v>
      </c>
      <c r="G1263" s="98" t="s">
        <v>2453</v>
      </c>
      <c r="H1263" s="98" t="s">
        <v>3806</v>
      </c>
      <c r="I1263" s="99">
        <v>69755000</v>
      </c>
      <c r="J1263" s="97" t="s">
        <v>2460</v>
      </c>
    </row>
    <row r="1264" spans="1:10" x14ac:dyDescent="0.2">
      <c r="A1264" s="96">
        <f t="shared" si="14"/>
        <v>1263</v>
      </c>
      <c r="B1264" s="97" t="s">
        <v>4113</v>
      </c>
      <c r="C1264" s="97" t="s">
        <v>3996</v>
      </c>
      <c r="D1264" s="97" t="s">
        <v>2838</v>
      </c>
      <c r="E1264" s="97" t="s">
        <v>2451</v>
      </c>
      <c r="F1264" s="97" t="s">
        <v>4114</v>
      </c>
      <c r="G1264" s="98" t="s">
        <v>2453</v>
      </c>
      <c r="H1264" s="98" t="s">
        <v>3806</v>
      </c>
      <c r="I1264" s="99">
        <v>287848000</v>
      </c>
      <c r="J1264" s="97" t="s">
        <v>2455</v>
      </c>
    </row>
    <row r="1265" spans="1:10" x14ac:dyDescent="0.2">
      <c r="A1265" s="96">
        <f t="shared" si="14"/>
        <v>1264</v>
      </c>
      <c r="B1265" s="97" t="s">
        <v>4111</v>
      </c>
      <c r="C1265" s="97" t="s">
        <v>4033</v>
      </c>
      <c r="D1265" s="97" t="s">
        <v>2838</v>
      </c>
      <c r="E1265" s="97" t="s">
        <v>2451</v>
      </c>
      <c r="F1265" s="97" t="s">
        <v>4115</v>
      </c>
      <c r="G1265" s="98" t="s">
        <v>2453</v>
      </c>
      <c r="H1265" s="98" t="s">
        <v>3806</v>
      </c>
      <c r="I1265" s="99">
        <v>30103000</v>
      </c>
      <c r="J1265" s="97" t="s">
        <v>2460</v>
      </c>
    </row>
    <row r="1266" spans="1:10" x14ac:dyDescent="0.2">
      <c r="A1266" s="96">
        <f t="shared" si="14"/>
        <v>1265</v>
      </c>
      <c r="B1266" s="97" t="s">
        <v>4116</v>
      </c>
      <c r="C1266" s="97" t="s">
        <v>4025</v>
      </c>
      <c r="D1266" s="97" t="s">
        <v>2838</v>
      </c>
      <c r="E1266" s="97" t="s">
        <v>2451</v>
      </c>
      <c r="F1266" s="97" t="s">
        <v>4117</v>
      </c>
      <c r="G1266" s="98" t="s">
        <v>2453</v>
      </c>
      <c r="H1266" s="98" t="s">
        <v>3806</v>
      </c>
      <c r="I1266" s="99">
        <v>32873000</v>
      </c>
      <c r="J1266" s="97" t="s">
        <v>2460</v>
      </c>
    </row>
    <row r="1267" spans="1:10" x14ac:dyDescent="0.2">
      <c r="A1267" s="96">
        <f t="shared" si="14"/>
        <v>1266</v>
      </c>
      <c r="B1267" s="97" t="s">
        <v>4118</v>
      </c>
      <c r="C1267" s="97" t="s">
        <v>4039</v>
      </c>
      <c r="D1267" s="97" t="s">
        <v>3806</v>
      </c>
      <c r="E1267" s="97" t="s">
        <v>2451</v>
      </c>
      <c r="F1267" s="97" t="s">
        <v>4119</v>
      </c>
      <c r="G1267" s="98" t="s">
        <v>2453</v>
      </c>
      <c r="H1267" s="98" t="s">
        <v>3806</v>
      </c>
      <c r="I1267" s="99">
        <v>100000000</v>
      </c>
      <c r="J1267" s="97" t="s">
        <v>2455</v>
      </c>
    </row>
    <row r="1268" spans="1:10" x14ac:dyDescent="0.2">
      <c r="A1268" s="96">
        <f t="shared" si="14"/>
        <v>1267</v>
      </c>
      <c r="B1268" s="97" t="s">
        <v>4120</v>
      </c>
      <c r="C1268" s="97" t="s">
        <v>4121</v>
      </c>
      <c r="D1268" s="97" t="s">
        <v>2838</v>
      </c>
      <c r="E1268" s="97" t="s">
        <v>2451</v>
      </c>
      <c r="F1268" s="97" t="s">
        <v>4122</v>
      </c>
      <c r="G1268" s="98" t="s">
        <v>2453</v>
      </c>
      <c r="H1268" s="98" t="s">
        <v>3806</v>
      </c>
      <c r="I1268" s="99">
        <v>57490000</v>
      </c>
      <c r="J1268" s="97" t="s">
        <v>2460</v>
      </c>
    </row>
    <row r="1269" spans="1:10" ht="24" x14ac:dyDescent="0.2">
      <c r="A1269" s="96">
        <f t="shared" si="14"/>
        <v>1268</v>
      </c>
      <c r="B1269" s="106" t="s">
        <v>4123</v>
      </c>
      <c r="C1269" s="97" t="s">
        <v>4104</v>
      </c>
      <c r="D1269" s="97" t="s">
        <v>2838</v>
      </c>
      <c r="E1269" s="97" t="s">
        <v>2451</v>
      </c>
      <c r="F1269" s="97" t="s">
        <v>4124</v>
      </c>
      <c r="G1269" s="98" t="s">
        <v>2453</v>
      </c>
      <c r="H1269" s="98" t="s">
        <v>3806</v>
      </c>
      <c r="I1269" s="99">
        <v>29000000</v>
      </c>
      <c r="J1269" s="97" t="s">
        <v>2460</v>
      </c>
    </row>
    <row r="1270" spans="1:10" x14ac:dyDescent="0.2">
      <c r="A1270" s="96">
        <f t="shared" si="14"/>
        <v>1269</v>
      </c>
      <c r="B1270" s="97" t="s">
        <v>4125</v>
      </c>
      <c r="C1270" s="97" t="s">
        <v>4126</v>
      </c>
      <c r="D1270" s="97" t="s">
        <v>4125</v>
      </c>
      <c r="E1270" s="97" t="s">
        <v>2451</v>
      </c>
      <c r="F1270" s="97" t="s">
        <v>4127</v>
      </c>
      <c r="G1270" s="98" t="s">
        <v>2453</v>
      </c>
      <c r="H1270" s="98" t="s">
        <v>3806</v>
      </c>
      <c r="I1270" s="99">
        <v>123849000</v>
      </c>
      <c r="J1270" s="97" t="s">
        <v>2455</v>
      </c>
    </row>
    <row r="1271" spans="1:10" x14ac:dyDescent="0.2">
      <c r="A1271" s="96">
        <f t="shared" si="14"/>
        <v>1270</v>
      </c>
      <c r="B1271" s="97" t="s">
        <v>2449</v>
      </c>
      <c r="C1271" s="97" t="s">
        <v>2449</v>
      </c>
      <c r="D1271" s="97" t="s">
        <v>3806</v>
      </c>
      <c r="E1271" s="97" t="s">
        <v>2451</v>
      </c>
      <c r="F1271" s="97" t="s">
        <v>4128</v>
      </c>
      <c r="G1271" s="98" t="s">
        <v>2453</v>
      </c>
      <c r="H1271" s="98" t="s">
        <v>3806</v>
      </c>
      <c r="I1271" s="99">
        <v>60000000</v>
      </c>
      <c r="J1271" s="97" t="s">
        <v>2460</v>
      </c>
    </row>
    <row r="1272" spans="1:10" x14ac:dyDescent="0.2">
      <c r="A1272" s="96">
        <f t="shared" si="14"/>
        <v>1271</v>
      </c>
      <c r="B1272" s="97" t="s">
        <v>4120</v>
      </c>
      <c r="C1272" s="97" t="s">
        <v>4121</v>
      </c>
      <c r="D1272" s="97" t="s">
        <v>2838</v>
      </c>
      <c r="E1272" s="97" t="s">
        <v>2451</v>
      </c>
      <c r="F1272" s="97" t="s">
        <v>4129</v>
      </c>
      <c r="G1272" s="98" t="s">
        <v>2453</v>
      </c>
      <c r="H1272" s="98" t="s">
        <v>3806</v>
      </c>
      <c r="I1272" s="99">
        <v>80208000</v>
      </c>
      <c r="J1272" s="97" t="s">
        <v>2460</v>
      </c>
    </row>
    <row r="1273" spans="1:10" x14ac:dyDescent="0.2">
      <c r="A1273" s="96">
        <f t="shared" si="14"/>
        <v>1272</v>
      </c>
      <c r="B1273" s="97" t="s">
        <v>4130</v>
      </c>
      <c r="C1273" s="97" t="s">
        <v>4109</v>
      </c>
      <c r="D1273" s="97" t="s">
        <v>3806</v>
      </c>
      <c r="E1273" s="97" t="s">
        <v>2451</v>
      </c>
      <c r="F1273" s="97" t="s">
        <v>4131</v>
      </c>
      <c r="G1273" s="98" t="s">
        <v>2453</v>
      </c>
      <c r="H1273" s="98" t="s">
        <v>3806</v>
      </c>
      <c r="I1273" s="99">
        <v>116000000</v>
      </c>
      <c r="J1273" s="97" t="s">
        <v>2455</v>
      </c>
    </row>
    <row r="1274" spans="1:10" x14ac:dyDescent="0.2">
      <c r="A1274" s="96">
        <f t="shared" si="14"/>
        <v>1273</v>
      </c>
      <c r="B1274" s="97" t="s">
        <v>2483</v>
      </c>
      <c r="C1274" s="97" t="s">
        <v>2483</v>
      </c>
      <c r="D1274" s="97" t="s">
        <v>3806</v>
      </c>
      <c r="E1274" s="97" t="s">
        <v>2451</v>
      </c>
      <c r="F1274" s="97" t="s">
        <v>4132</v>
      </c>
      <c r="G1274" s="98" t="s">
        <v>2453</v>
      </c>
      <c r="H1274" s="98" t="s">
        <v>3806</v>
      </c>
      <c r="I1274" s="99">
        <v>121718000</v>
      </c>
      <c r="J1274" s="97" t="s">
        <v>2460</v>
      </c>
    </row>
    <row r="1275" spans="1:10" x14ac:dyDescent="0.2">
      <c r="A1275" s="96">
        <f t="shared" si="14"/>
        <v>1274</v>
      </c>
      <c r="B1275" s="97" t="s">
        <v>2449</v>
      </c>
      <c r="C1275" s="97" t="s">
        <v>2449</v>
      </c>
      <c r="D1275" s="97" t="s">
        <v>3806</v>
      </c>
      <c r="E1275" s="97" t="s">
        <v>2451</v>
      </c>
      <c r="F1275" s="97" t="s">
        <v>4133</v>
      </c>
      <c r="G1275" s="98" t="s">
        <v>2453</v>
      </c>
      <c r="H1275" s="98" t="s">
        <v>3806</v>
      </c>
      <c r="I1275" s="99">
        <v>80000000</v>
      </c>
      <c r="J1275" s="97" t="s">
        <v>2460</v>
      </c>
    </row>
    <row r="1276" spans="1:10" x14ac:dyDescent="0.2">
      <c r="A1276" s="96">
        <f t="shared" si="14"/>
        <v>1275</v>
      </c>
      <c r="B1276" s="97" t="s">
        <v>4134</v>
      </c>
      <c r="C1276" s="97" t="s">
        <v>4109</v>
      </c>
      <c r="D1276" s="97" t="s">
        <v>3806</v>
      </c>
      <c r="E1276" s="97" t="s">
        <v>2451</v>
      </c>
      <c r="F1276" s="97" t="s">
        <v>4135</v>
      </c>
      <c r="G1276" s="98" t="s">
        <v>2453</v>
      </c>
      <c r="H1276" s="98" t="s">
        <v>3806</v>
      </c>
      <c r="I1276" s="99">
        <v>99000000</v>
      </c>
      <c r="J1276" s="97" t="s">
        <v>2455</v>
      </c>
    </row>
    <row r="1277" spans="1:10" x14ac:dyDescent="0.2">
      <c r="A1277" s="96">
        <f t="shared" si="14"/>
        <v>1276</v>
      </c>
      <c r="B1277" s="97" t="s">
        <v>4136</v>
      </c>
      <c r="C1277" s="97" t="s">
        <v>4136</v>
      </c>
      <c r="D1277" s="97" t="s">
        <v>3806</v>
      </c>
      <c r="E1277" s="97" t="s">
        <v>2451</v>
      </c>
      <c r="F1277" s="97" t="s">
        <v>4137</v>
      </c>
      <c r="G1277" s="98" t="s">
        <v>2453</v>
      </c>
      <c r="H1277" s="98" t="s">
        <v>3806</v>
      </c>
      <c r="I1277" s="99">
        <v>150000000</v>
      </c>
      <c r="J1277" s="97" t="s">
        <v>2460</v>
      </c>
    </row>
    <row r="1278" spans="1:10" x14ac:dyDescent="0.2">
      <c r="A1278" s="96">
        <f t="shared" si="14"/>
        <v>1277</v>
      </c>
      <c r="B1278" s="97" t="s">
        <v>4138</v>
      </c>
      <c r="C1278" s="97" t="s">
        <v>4139</v>
      </c>
      <c r="D1278" s="97" t="s">
        <v>2838</v>
      </c>
      <c r="E1278" s="97" t="s">
        <v>2451</v>
      </c>
      <c r="F1278" s="97" t="s">
        <v>4140</v>
      </c>
      <c r="G1278" s="98" t="s">
        <v>2453</v>
      </c>
      <c r="H1278" s="98" t="s">
        <v>3806</v>
      </c>
      <c r="I1278" s="99">
        <v>281206150</v>
      </c>
      <c r="J1278" s="97" t="s">
        <v>2455</v>
      </c>
    </row>
    <row r="1279" spans="1:10" x14ac:dyDescent="0.2">
      <c r="A1279" s="96">
        <f t="shared" si="14"/>
        <v>1278</v>
      </c>
      <c r="B1279" s="97" t="s">
        <v>4003</v>
      </c>
      <c r="C1279" s="97" t="s">
        <v>4003</v>
      </c>
      <c r="D1279" s="97" t="s">
        <v>3806</v>
      </c>
      <c r="E1279" s="97" t="s">
        <v>2451</v>
      </c>
      <c r="F1279" s="97" t="s">
        <v>4141</v>
      </c>
      <c r="G1279" s="98" t="s">
        <v>2453</v>
      </c>
      <c r="H1279" s="98" t="s">
        <v>3806</v>
      </c>
      <c r="I1279" s="99">
        <v>88000000</v>
      </c>
      <c r="J1279" s="97" t="s">
        <v>2460</v>
      </c>
    </row>
    <row r="1280" spans="1:10" x14ac:dyDescent="0.2">
      <c r="A1280" s="96">
        <f t="shared" si="14"/>
        <v>1279</v>
      </c>
      <c r="B1280" s="97" t="s">
        <v>4142</v>
      </c>
      <c r="C1280" s="97" t="s">
        <v>3805</v>
      </c>
      <c r="D1280" s="97" t="s">
        <v>2838</v>
      </c>
      <c r="E1280" s="97" t="s">
        <v>2451</v>
      </c>
      <c r="F1280" s="97" t="s">
        <v>4143</v>
      </c>
      <c r="G1280" s="98" t="s">
        <v>2453</v>
      </c>
      <c r="H1280" s="98" t="s">
        <v>3806</v>
      </c>
      <c r="I1280" s="99">
        <v>178112000</v>
      </c>
      <c r="J1280" s="97" t="s">
        <v>2455</v>
      </c>
    </row>
    <row r="1281" spans="1:10" x14ac:dyDescent="0.2">
      <c r="A1281" s="96">
        <f t="shared" si="14"/>
        <v>1280</v>
      </c>
      <c r="B1281" s="97" t="s">
        <v>4144</v>
      </c>
      <c r="C1281" s="97" t="s">
        <v>4045</v>
      </c>
      <c r="D1281" s="97" t="s">
        <v>4145</v>
      </c>
      <c r="E1281" s="97" t="s">
        <v>2451</v>
      </c>
      <c r="F1281" s="97" t="s">
        <v>4146</v>
      </c>
      <c r="G1281" s="98" t="s">
        <v>2453</v>
      </c>
      <c r="H1281" s="98" t="s">
        <v>3806</v>
      </c>
      <c r="I1281" s="99">
        <v>13519000</v>
      </c>
      <c r="J1281" s="97" t="s">
        <v>2460</v>
      </c>
    </row>
    <row r="1282" spans="1:10" x14ac:dyDescent="0.2">
      <c r="A1282" s="96">
        <f t="shared" si="14"/>
        <v>1281</v>
      </c>
      <c r="B1282" s="97" t="s">
        <v>4104</v>
      </c>
      <c r="C1282" s="97" t="s">
        <v>4104</v>
      </c>
      <c r="D1282" s="97" t="s">
        <v>3806</v>
      </c>
      <c r="E1282" s="97" t="s">
        <v>2451</v>
      </c>
      <c r="F1282" s="97" t="s">
        <v>4147</v>
      </c>
      <c r="G1282" s="98" t="s">
        <v>2453</v>
      </c>
      <c r="H1282" s="98" t="s">
        <v>3806</v>
      </c>
      <c r="I1282" s="99">
        <v>80000000</v>
      </c>
      <c r="J1282" s="97" t="s">
        <v>2460</v>
      </c>
    </row>
    <row r="1283" spans="1:10" x14ac:dyDescent="0.2">
      <c r="A1283" s="96">
        <f t="shared" si="14"/>
        <v>1282</v>
      </c>
      <c r="B1283" s="97" t="s">
        <v>3996</v>
      </c>
      <c r="C1283" s="97" t="s">
        <v>3996</v>
      </c>
      <c r="D1283" s="97" t="s">
        <v>3806</v>
      </c>
      <c r="E1283" s="97" t="s">
        <v>2451</v>
      </c>
      <c r="F1283" s="97" t="s">
        <v>4148</v>
      </c>
      <c r="G1283" s="98" t="s">
        <v>2453</v>
      </c>
      <c r="H1283" s="98" t="s">
        <v>3806</v>
      </c>
      <c r="I1283" s="99">
        <v>64460000</v>
      </c>
      <c r="J1283" s="97" t="s">
        <v>2460</v>
      </c>
    </row>
    <row r="1284" spans="1:10" x14ac:dyDescent="0.2">
      <c r="A1284" s="96">
        <f t="shared" si="14"/>
        <v>1283</v>
      </c>
      <c r="B1284" s="97" t="s">
        <v>2483</v>
      </c>
      <c r="C1284" s="97" t="s">
        <v>2483</v>
      </c>
      <c r="D1284" s="97" t="s">
        <v>3806</v>
      </c>
      <c r="E1284" s="97" t="s">
        <v>2451</v>
      </c>
      <c r="F1284" s="97" t="s">
        <v>4149</v>
      </c>
      <c r="G1284" s="98" t="s">
        <v>2453</v>
      </c>
      <c r="H1284" s="98" t="s">
        <v>3806</v>
      </c>
      <c r="I1284" s="99">
        <v>250000000</v>
      </c>
      <c r="J1284" s="97" t="s">
        <v>2455</v>
      </c>
    </row>
    <row r="1285" spans="1:10" x14ac:dyDescent="0.2">
      <c r="A1285" s="96">
        <f t="shared" si="14"/>
        <v>1284</v>
      </c>
      <c r="B1285" s="97" t="s">
        <v>4150</v>
      </c>
      <c r="C1285" s="97" t="s">
        <v>4109</v>
      </c>
      <c r="D1285" s="97" t="s">
        <v>3806</v>
      </c>
      <c r="E1285" s="97" t="s">
        <v>2451</v>
      </c>
      <c r="F1285" s="97" t="s">
        <v>4151</v>
      </c>
      <c r="G1285" s="98" t="s">
        <v>2453</v>
      </c>
      <c r="H1285" s="98" t="s">
        <v>3806</v>
      </c>
      <c r="I1285" s="99">
        <v>180000000</v>
      </c>
      <c r="J1285" s="97" t="s">
        <v>2486</v>
      </c>
    </row>
    <row r="1286" spans="1:10" x14ac:dyDescent="0.2">
      <c r="A1286" s="96">
        <f t="shared" si="14"/>
        <v>1285</v>
      </c>
      <c r="B1286" s="97" t="s">
        <v>4152</v>
      </c>
      <c r="C1286" s="97" t="s">
        <v>2449</v>
      </c>
      <c r="D1286" s="97" t="s">
        <v>2838</v>
      </c>
      <c r="E1286" s="97" t="s">
        <v>2451</v>
      </c>
      <c r="F1286" s="97" t="s">
        <v>4153</v>
      </c>
      <c r="G1286" s="98" t="s">
        <v>2453</v>
      </c>
      <c r="H1286" s="98" t="s">
        <v>3806</v>
      </c>
      <c r="I1286" s="99">
        <v>31658000</v>
      </c>
      <c r="J1286" s="97" t="s">
        <v>2460</v>
      </c>
    </row>
    <row r="1287" spans="1:10" x14ac:dyDescent="0.2">
      <c r="A1287" s="96">
        <f t="shared" si="14"/>
        <v>1286</v>
      </c>
      <c r="B1287" s="97" t="s">
        <v>4015</v>
      </c>
      <c r="C1287" s="97" t="s">
        <v>4015</v>
      </c>
      <c r="D1287" s="97" t="s">
        <v>3806</v>
      </c>
      <c r="E1287" s="97" t="s">
        <v>2451</v>
      </c>
      <c r="F1287" s="97" t="s">
        <v>4154</v>
      </c>
      <c r="G1287" s="98" t="s">
        <v>2453</v>
      </c>
      <c r="H1287" s="98" t="s">
        <v>3806</v>
      </c>
      <c r="I1287" s="99">
        <v>250000000</v>
      </c>
      <c r="J1287" s="97" t="s">
        <v>2455</v>
      </c>
    </row>
    <row r="1288" spans="1:10" x14ac:dyDescent="0.2">
      <c r="A1288" s="96">
        <f t="shared" si="14"/>
        <v>1287</v>
      </c>
      <c r="B1288" s="97" t="s">
        <v>3805</v>
      </c>
      <c r="C1288" s="97" t="s">
        <v>3805</v>
      </c>
      <c r="D1288" s="97" t="s">
        <v>3806</v>
      </c>
      <c r="E1288" s="97" t="s">
        <v>2451</v>
      </c>
      <c r="F1288" s="97" t="s">
        <v>4155</v>
      </c>
      <c r="G1288" s="98" t="s">
        <v>2453</v>
      </c>
      <c r="H1288" s="98" t="s">
        <v>3806</v>
      </c>
      <c r="I1288" s="99">
        <v>80000000</v>
      </c>
      <c r="J1288" s="97" t="s">
        <v>2460</v>
      </c>
    </row>
    <row r="1289" spans="1:10" x14ac:dyDescent="0.2">
      <c r="A1289" s="96">
        <f t="shared" si="14"/>
        <v>1288</v>
      </c>
      <c r="B1289" s="97" t="s">
        <v>3805</v>
      </c>
      <c r="C1289" s="97" t="s">
        <v>3805</v>
      </c>
      <c r="D1289" s="97" t="s">
        <v>3806</v>
      </c>
      <c r="E1289" s="97" t="s">
        <v>2451</v>
      </c>
      <c r="F1289" s="97" t="s">
        <v>4156</v>
      </c>
      <c r="G1289" s="98" t="s">
        <v>2453</v>
      </c>
      <c r="H1289" s="98" t="s">
        <v>3806</v>
      </c>
      <c r="I1289" s="99">
        <v>80000000</v>
      </c>
      <c r="J1289" s="97" t="s">
        <v>2460</v>
      </c>
    </row>
    <row r="1290" spans="1:10" x14ac:dyDescent="0.2">
      <c r="A1290" s="96">
        <f t="shared" si="14"/>
        <v>1289</v>
      </c>
      <c r="B1290" s="97" t="s">
        <v>4118</v>
      </c>
      <c r="C1290" s="97" t="s">
        <v>4039</v>
      </c>
      <c r="D1290" s="97" t="s">
        <v>3806</v>
      </c>
      <c r="E1290" s="97" t="s">
        <v>2451</v>
      </c>
      <c r="F1290" s="97" t="s">
        <v>4157</v>
      </c>
      <c r="G1290" s="98" t="s">
        <v>2453</v>
      </c>
      <c r="H1290" s="98" t="s">
        <v>3806</v>
      </c>
      <c r="I1290" s="99">
        <v>45000000</v>
      </c>
      <c r="J1290" s="97" t="s">
        <v>2460</v>
      </c>
    </row>
    <row r="1291" spans="1:10" x14ac:dyDescent="0.2">
      <c r="A1291" s="96">
        <f t="shared" si="14"/>
        <v>1290</v>
      </c>
      <c r="B1291" s="97" t="s">
        <v>4118</v>
      </c>
      <c r="C1291" s="97" t="s">
        <v>4039</v>
      </c>
      <c r="D1291" s="97" t="s">
        <v>3806</v>
      </c>
      <c r="E1291" s="97" t="s">
        <v>2451</v>
      </c>
      <c r="F1291" s="97" t="s">
        <v>4158</v>
      </c>
      <c r="G1291" s="98" t="s">
        <v>2453</v>
      </c>
      <c r="H1291" s="98" t="s">
        <v>3806</v>
      </c>
      <c r="I1291" s="99">
        <v>54000000</v>
      </c>
      <c r="J1291" s="97" t="s">
        <v>2460</v>
      </c>
    </row>
    <row r="1292" spans="1:10" x14ac:dyDescent="0.2">
      <c r="A1292" s="96">
        <f t="shared" si="14"/>
        <v>1291</v>
      </c>
      <c r="B1292" s="97" t="s">
        <v>4118</v>
      </c>
      <c r="C1292" s="97" t="s">
        <v>4039</v>
      </c>
      <c r="D1292" s="97" t="s">
        <v>3806</v>
      </c>
      <c r="E1292" s="97" t="s">
        <v>2451</v>
      </c>
      <c r="F1292" s="97" t="s">
        <v>4159</v>
      </c>
      <c r="G1292" s="98" t="s">
        <v>2453</v>
      </c>
      <c r="H1292" s="98" t="s">
        <v>3806</v>
      </c>
      <c r="I1292" s="99">
        <v>51930000</v>
      </c>
      <c r="J1292" s="97" t="s">
        <v>2460</v>
      </c>
    </row>
    <row r="1293" spans="1:10" x14ac:dyDescent="0.2">
      <c r="A1293" s="96">
        <f t="shared" si="14"/>
        <v>1292</v>
      </c>
      <c r="B1293" s="97" t="s">
        <v>4118</v>
      </c>
      <c r="C1293" s="97" t="s">
        <v>4039</v>
      </c>
      <c r="D1293" s="97" t="s">
        <v>3806</v>
      </c>
      <c r="E1293" s="97" t="s">
        <v>2451</v>
      </c>
      <c r="F1293" s="97" t="s">
        <v>4160</v>
      </c>
      <c r="G1293" s="98" t="s">
        <v>2453</v>
      </c>
      <c r="H1293" s="98" t="s">
        <v>3806</v>
      </c>
      <c r="I1293" s="99">
        <v>50400000</v>
      </c>
      <c r="J1293" s="97" t="s">
        <v>2460</v>
      </c>
    </row>
    <row r="1294" spans="1:10" x14ac:dyDescent="0.2">
      <c r="A1294" s="96">
        <f t="shared" si="14"/>
        <v>1293</v>
      </c>
      <c r="B1294" s="97" t="s">
        <v>3993</v>
      </c>
      <c r="C1294" s="97" t="s">
        <v>3993</v>
      </c>
      <c r="D1294" s="97" t="s">
        <v>3806</v>
      </c>
      <c r="E1294" s="97" t="s">
        <v>2451</v>
      </c>
      <c r="F1294" s="97" t="s">
        <v>4161</v>
      </c>
      <c r="G1294" s="98" t="s">
        <v>2453</v>
      </c>
      <c r="H1294" s="98" t="s">
        <v>3806</v>
      </c>
      <c r="I1294" s="99">
        <v>60000000</v>
      </c>
      <c r="J1294" s="97" t="s">
        <v>2460</v>
      </c>
    </row>
    <row r="1295" spans="1:10" x14ac:dyDescent="0.2">
      <c r="A1295" s="96">
        <f t="shared" si="14"/>
        <v>1294</v>
      </c>
      <c r="B1295" s="97" t="s">
        <v>4118</v>
      </c>
      <c r="C1295" s="97" t="s">
        <v>4039</v>
      </c>
      <c r="D1295" s="97" t="s">
        <v>3806</v>
      </c>
      <c r="E1295" s="97" t="s">
        <v>2451</v>
      </c>
      <c r="F1295" s="97" t="s">
        <v>4162</v>
      </c>
      <c r="G1295" s="98" t="s">
        <v>2453</v>
      </c>
      <c r="H1295" s="98" t="s">
        <v>3806</v>
      </c>
      <c r="I1295" s="99">
        <v>30000000</v>
      </c>
      <c r="J1295" s="97" t="s">
        <v>2460</v>
      </c>
    </row>
    <row r="1296" spans="1:10" x14ac:dyDescent="0.2">
      <c r="A1296" s="96">
        <f t="shared" si="14"/>
        <v>1295</v>
      </c>
      <c r="B1296" s="97" t="s">
        <v>4163</v>
      </c>
      <c r="C1296" s="97" t="s">
        <v>3805</v>
      </c>
      <c r="D1296" s="97" t="s">
        <v>2838</v>
      </c>
      <c r="E1296" s="97" t="s">
        <v>2451</v>
      </c>
      <c r="F1296" s="97" t="s">
        <v>4164</v>
      </c>
      <c r="G1296" s="98" t="s">
        <v>2453</v>
      </c>
      <c r="H1296" s="98" t="s">
        <v>3806</v>
      </c>
      <c r="I1296" s="99">
        <v>124988000</v>
      </c>
      <c r="J1296" s="97" t="s">
        <v>2455</v>
      </c>
    </row>
    <row r="1297" spans="1:10" x14ac:dyDescent="0.2">
      <c r="A1297" s="96">
        <f t="shared" si="14"/>
        <v>1296</v>
      </c>
      <c r="B1297" s="97" t="s">
        <v>4094</v>
      </c>
      <c r="C1297" s="97" t="s">
        <v>4045</v>
      </c>
      <c r="D1297" s="97" t="s">
        <v>2838</v>
      </c>
      <c r="E1297" s="97" t="s">
        <v>2451</v>
      </c>
      <c r="F1297" s="97" t="s">
        <v>4165</v>
      </c>
      <c r="G1297" s="98" t="s">
        <v>2453</v>
      </c>
      <c r="H1297" s="98" t="s">
        <v>3806</v>
      </c>
      <c r="I1297" s="99">
        <v>230530000</v>
      </c>
      <c r="J1297" s="97" t="s">
        <v>2455</v>
      </c>
    </row>
    <row r="1298" spans="1:10" x14ac:dyDescent="0.2">
      <c r="A1298" s="96">
        <f t="shared" si="14"/>
        <v>1297</v>
      </c>
      <c r="B1298" s="97" t="s">
        <v>2483</v>
      </c>
      <c r="C1298" s="97" t="s">
        <v>2483</v>
      </c>
      <c r="D1298" s="97" t="s">
        <v>3806</v>
      </c>
      <c r="E1298" s="97" t="s">
        <v>2451</v>
      </c>
      <c r="F1298" s="97" t="s">
        <v>4166</v>
      </c>
      <c r="G1298" s="98" t="s">
        <v>2453</v>
      </c>
      <c r="H1298" s="98" t="s">
        <v>3806</v>
      </c>
      <c r="I1298" s="99">
        <v>121648000</v>
      </c>
      <c r="J1298" s="97" t="s">
        <v>2460</v>
      </c>
    </row>
    <row r="1299" spans="1:10" x14ac:dyDescent="0.2">
      <c r="A1299" s="96">
        <f t="shared" si="14"/>
        <v>1298</v>
      </c>
      <c r="B1299" s="97" t="s">
        <v>4167</v>
      </c>
      <c r="C1299" s="97" t="s">
        <v>4167</v>
      </c>
      <c r="D1299" s="97" t="s">
        <v>3806</v>
      </c>
      <c r="E1299" s="97" t="s">
        <v>2451</v>
      </c>
      <c r="F1299" s="97" t="s">
        <v>4168</v>
      </c>
      <c r="G1299" s="98" t="s">
        <v>2453</v>
      </c>
      <c r="H1299" s="98" t="s">
        <v>3806</v>
      </c>
      <c r="I1299" s="99">
        <v>73530000</v>
      </c>
      <c r="J1299" s="97" t="s">
        <v>2460</v>
      </c>
    </row>
    <row r="1300" spans="1:10" x14ac:dyDescent="0.2">
      <c r="A1300" s="96">
        <f t="shared" si="14"/>
        <v>1299</v>
      </c>
      <c r="B1300" s="97" t="s">
        <v>4120</v>
      </c>
      <c r="C1300" s="97" t="s">
        <v>4121</v>
      </c>
      <c r="D1300" s="97" t="s">
        <v>2838</v>
      </c>
      <c r="E1300" s="97" t="s">
        <v>2451</v>
      </c>
      <c r="F1300" s="97" t="s">
        <v>4169</v>
      </c>
      <c r="G1300" s="98" t="s">
        <v>2453</v>
      </c>
      <c r="H1300" s="98" t="s">
        <v>3806</v>
      </c>
      <c r="I1300" s="99">
        <v>130200000</v>
      </c>
      <c r="J1300" s="97" t="s">
        <v>2455</v>
      </c>
    </row>
    <row r="1301" spans="1:10" x14ac:dyDescent="0.2">
      <c r="A1301" s="96">
        <f t="shared" si="14"/>
        <v>1300</v>
      </c>
      <c r="B1301" s="97" t="s">
        <v>4033</v>
      </c>
      <c r="C1301" s="97" t="s">
        <v>4033</v>
      </c>
      <c r="D1301" s="97" t="s">
        <v>3806</v>
      </c>
      <c r="E1301" s="97" t="s">
        <v>2451</v>
      </c>
      <c r="F1301" s="97" t="s">
        <v>4170</v>
      </c>
      <c r="G1301" s="98" t="s">
        <v>2453</v>
      </c>
      <c r="H1301" s="98" t="s">
        <v>3806</v>
      </c>
      <c r="I1301" s="99">
        <v>71253000</v>
      </c>
      <c r="J1301" s="97" t="s">
        <v>2460</v>
      </c>
    </row>
    <row r="1302" spans="1:10" x14ac:dyDescent="0.2">
      <c r="A1302" s="96">
        <f t="shared" si="14"/>
        <v>1301</v>
      </c>
      <c r="B1302" s="97" t="s">
        <v>4171</v>
      </c>
      <c r="C1302" s="97" t="s">
        <v>4109</v>
      </c>
      <c r="D1302" s="97" t="s">
        <v>3806</v>
      </c>
      <c r="E1302" s="97" t="s">
        <v>2451</v>
      </c>
      <c r="F1302" s="97" t="s">
        <v>4172</v>
      </c>
      <c r="G1302" s="98" t="s">
        <v>2453</v>
      </c>
      <c r="H1302" s="98" t="s">
        <v>3806</v>
      </c>
      <c r="I1302" s="99">
        <v>41283500</v>
      </c>
      <c r="J1302" s="97" t="s">
        <v>2455</v>
      </c>
    </row>
    <row r="1303" spans="1:10" x14ac:dyDescent="0.2">
      <c r="A1303" s="96">
        <f t="shared" si="14"/>
        <v>1302</v>
      </c>
      <c r="B1303" s="97" t="s">
        <v>3996</v>
      </c>
      <c r="C1303" s="97" t="s">
        <v>3996</v>
      </c>
      <c r="D1303" s="97" t="s">
        <v>3806</v>
      </c>
      <c r="E1303" s="97" t="s">
        <v>2451</v>
      </c>
      <c r="F1303" s="97" t="s">
        <v>4173</v>
      </c>
      <c r="G1303" s="98" t="s">
        <v>2453</v>
      </c>
      <c r="H1303" s="98" t="s">
        <v>3806</v>
      </c>
      <c r="I1303" s="99">
        <v>87000000</v>
      </c>
      <c r="J1303" s="97" t="s">
        <v>2460</v>
      </c>
    </row>
    <row r="1304" spans="1:10" x14ac:dyDescent="0.2">
      <c r="A1304" s="96">
        <f t="shared" si="14"/>
        <v>1303</v>
      </c>
      <c r="B1304" s="97" t="s">
        <v>3996</v>
      </c>
      <c r="C1304" s="97" t="s">
        <v>3996</v>
      </c>
      <c r="D1304" s="97" t="s">
        <v>3806</v>
      </c>
      <c r="E1304" s="97" t="s">
        <v>2451</v>
      </c>
      <c r="F1304" s="97" t="s">
        <v>4174</v>
      </c>
      <c r="G1304" s="98" t="s">
        <v>2453</v>
      </c>
      <c r="H1304" s="98" t="s">
        <v>3806</v>
      </c>
      <c r="I1304" s="99">
        <v>87000000</v>
      </c>
      <c r="J1304" s="97" t="s">
        <v>2460</v>
      </c>
    </row>
    <row r="1305" spans="1:10" x14ac:dyDescent="0.2">
      <c r="A1305" s="96">
        <f t="shared" si="14"/>
        <v>1304</v>
      </c>
      <c r="B1305" s="97" t="s">
        <v>4075</v>
      </c>
      <c r="C1305" s="97" t="s">
        <v>4070</v>
      </c>
      <c r="D1305" s="97" t="s">
        <v>2838</v>
      </c>
      <c r="E1305" s="97" t="s">
        <v>2451</v>
      </c>
      <c r="F1305" s="97" t="s">
        <v>4175</v>
      </c>
      <c r="G1305" s="98" t="s">
        <v>2453</v>
      </c>
      <c r="H1305" s="98" t="s">
        <v>3806</v>
      </c>
      <c r="I1305" s="99">
        <v>87050000</v>
      </c>
      <c r="J1305" s="97" t="s">
        <v>2460</v>
      </c>
    </row>
    <row r="1306" spans="1:10" x14ac:dyDescent="0.2">
      <c r="A1306" s="96">
        <f t="shared" si="14"/>
        <v>1305</v>
      </c>
      <c r="B1306" s="97" t="s">
        <v>4176</v>
      </c>
      <c r="C1306" s="97" t="s">
        <v>4109</v>
      </c>
      <c r="D1306" s="97" t="s">
        <v>3806</v>
      </c>
      <c r="E1306" s="97" t="s">
        <v>2451</v>
      </c>
      <c r="F1306" s="97" t="s">
        <v>4177</v>
      </c>
      <c r="G1306" s="98" t="s">
        <v>2453</v>
      </c>
      <c r="H1306" s="98" t="s">
        <v>3806</v>
      </c>
      <c r="I1306" s="99">
        <v>250000000</v>
      </c>
      <c r="J1306" s="97" t="s">
        <v>2455</v>
      </c>
    </row>
    <row r="1307" spans="1:10" x14ac:dyDescent="0.2">
      <c r="A1307" s="96">
        <f t="shared" ref="A1307:A1370" si="15">ROW()-1</f>
        <v>1306</v>
      </c>
      <c r="B1307" s="97" t="s">
        <v>4178</v>
      </c>
      <c r="C1307" s="97" t="s">
        <v>4025</v>
      </c>
      <c r="D1307" s="97" t="s">
        <v>2838</v>
      </c>
      <c r="E1307" s="97" t="s">
        <v>2451</v>
      </c>
      <c r="F1307" s="97" t="s">
        <v>4179</v>
      </c>
      <c r="G1307" s="98" t="s">
        <v>2453</v>
      </c>
      <c r="H1307" s="98" t="s">
        <v>3806</v>
      </c>
      <c r="I1307" s="99">
        <v>33121000</v>
      </c>
      <c r="J1307" s="97" t="s">
        <v>2455</v>
      </c>
    </row>
    <row r="1308" spans="1:10" x14ac:dyDescent="0.2">
      <c r="A1308" s="96">
        <f t="shared" si="15"/>
        <v>1307</v>
      </c>
      <c r="B1308" s="97" t="s">
        <v>4180</v>
      </c>
      <c r="C1308" s="97" t="s">
        <v>3423</v>
      </c>
      <c r="D1308" s="97" t="s">
        <v>2838</v>
      </c>
      <c r="E1308" s="97" t="s">
        <v>2451</v>
      </c>
      <c r="F1308" s="97" t="s">
        <v>4181</v>
      </c>
      <c r="G1308" s="98" t="s">
        <v>2453</v>
      </c>
      <c r="H1308" s="98" t="s">
        <v>3806</v>
      </c>
      <c r="I1308" s="99">
        <v>75130000</v>
      </c>
      <c r="J1308" s="97" t="s">
        <v>2455</v>
      </c>
    </row>
    <row r="1309" spans="1:10" x14ac:dyDescent="0.2">
      <c r="A1309" s="96">
        <f t="shared" si="15"/>
        <v>1308</v>
      </c>
      <c r="B1309" s="97" t="s">
        <v>3996</v>
      </c>
      <c r="C1309" s="97" t="s">
        <v>3996</v>
      </c>
      <c r="D1309" s="97" t="s">
        <v>3806</v>
      </c>
      <c r="E1309" s="97" t="s">
        <v>2451</v>
      </c>
      <c r="F1309" s="97" t="s">
        <v>4182</v>
      </c>
      <c r="G1309" s="98" t="s">
        <v>2453</v>
      </c>
      <c r="H1309" s="98" t="s">
        <v>3806</v>
      </c>
      <c r="I1309" s="99">
        <v>87000000</v>
      </c>
      <c r="J1309" s="97" t="s">
        <v>2460</v>
      </c>
    </row>
    <row r="1310" spans="1:10" x14ac:dyDescent="0.2">
      <c r="A1310" s="96">
        <f t="shared" si="15"/>
        <v>1309</v>
      </c>
      <c r="B1310" s="97" t="s">
        <v>4094</v>
      </c>
      <c r="C1310" s="97" t="s">
        <v>4045</v>
      </c>
      <c r="D1310" s="97" t="s">
        <v>2838</v>
      </c>
      <c r="E1310" s="97" t="s">
        <v>2451</v>
      </c>
      <c r="F1310" s="97" t="s">
        <v>4183</v>
      </c>
      <c r="G1310" s="98" t="s">
        <v>2453</v>
      </c>
      <c r="H1310" s="98" t="s">
        <v>3806</v>
      </c>
      <c r="I1310" s="99">
        <v>97486000</v>
      </c>
      <c r="J1310" s="97" t="s">
        <v>2455</v>
      </c>
    </row>
    <row r="1311" spans="1:10" x14ac:dyDescent="0.2">
      <c r="A1311" s="96">
        <f t="shared" si="15"/>
        <v>1310</v>
      </c>
      <c r="B1311" s="97" t="s">
        <v>3996</v>
      </c>
      <c r="C1311" s="97" t="s">
        <v>3996</v>
      </c>
      <c r="D1311" s="97" t="s">
        <v>3806</v>
      </c>
      <c r="E1311" s="97" t="s">
        <v>2451</v>
      </c>
      <c r="F1311" s="97" t="s">
        <v>4184</v>
      </c>
      <c r="G1311" s="98" t="s">
        <v>2453</v>
      </c>
      <c r="H1311" s="98" t="s">
        <v>3806</v>
      </c>
      <c r="I1311" s="99">
        <v>82000000</v>
      </c>
      <c r="J1311" s="97" t="s">
        <v>2460</v>
      </c>
    </row>
    <row r="1312" spans="1:10" x14ac:dyDescent="0.2">
      <c r="A1312" s="96">
        <f t="shared" si="15"/>
        <v>1311</v>
      </c>
      <c r="B1312" s="97" t="s">
        <v>4185</v>
      </c>
      <c r="C1312" s="97" t="s">
        <v>3805</v>
      </c>
      <c r="D1312" s="97" t="s">
        <v>2838</v>
      </c>
      <c r="E1312" s="97" t="s">
        <v>2451</v>
      </c>
      <c r="F1312" s="97" t="s">
        <v>4186</v>
      </c>
      <c r="G1312" s="98" t="s">
        <v>2453</v>
      </c>
      <c r="H1312" s="98" t="s">
        <v>3806</v>
      </c>
      <c r="I1312" s="99">
        <v>258862000</v>
      </c>
      <c r="J1312" s="97" t="s">
        <v>2455</v>
      </c>
    </row>
    <row r="1313" spans="1:10" x14ac:dyDescent="0.2">
      <c r="A1313" s="96">
        <f t="shared" si="15"/>
        <v>1312</v>
      </c>
      <c r="B1313" s="97" t="s">
        <v>3996</v>
      </c>
      <c r="C1313" s="97" t="s">
        <v>3996</v>
      </c>
      <c r="D1313" s="97" t="s">
        <v>3806</v>
      </c>
      <c r="E1313" s="97" t="s">
        <v>2451</v>
      </c>
      <c r="F1313" s="97" t="s">
        <v>4187</v>
      </c>
      <c r="G1313" s="98" t="s">
        <v>2453</v>
      </c>
      <c r="H1313" s="98" t="s">
        <v>3806</v>
      </c>
      <c r="I1313" s="99">
        <v>82000000</v>
      </c>
      <c r="J1313" s="97" t="s">
        <v>2460</v>
      </c>
    </row>
    <row r="1314" spans="1:10" x14ac:dyDescent="0.2">
      <c r="A1314" s="96">
        <f t="shared" si="15"/>
        <v>1313</v>
      </c>
      <c r="B1314" s="97" t="s">
        <v>3805</v>
      </c>
      <c r="C1314" s="97" t="s">
        <v>3805</v>
      </c>
      <c r="D1314" s="97" t="s">
        <v>3806</v>
      </c>
      <c r="E1314" s="97" t="s">
        <v>2451</v>
      </c>
      <c r="F1314" s="97" t="s">
        <v>4188</v>
      </c>
      <c r="G1314" s="98" t="s">
        <v>2453</v>
      </c>
      <c r="H1314" s="98" t="s">
        <v>3806</v>
      </c>
      <c r="I1314" s="99">
        <v>80000000</v>
      </c>
      <c r="J1314" s="97" t="s">
        <v>2460</v>
      </c>
    </row>
    <row r="1315" spans="1:10" x14ac:dyDescent="0.2">
      <c r="A1315" s="96">
        <f t="shared" si="15"/>
        <v>1314</v>
      </c>
      <c r="B1315" s="97" t="s">
        <v>4189</v>
      </c>
      <c r="C1315" s="97" t="s">
        <v>4139</v>
      </c>
      <c r="D1315" s="97" t="s">
        <v>3806</v>
      </c>
      <c r="E1315" s="97" t="s">
        <v>2451</v>
      </c>
      <c r="F1315" s="97" t="s">
        <v>4190</v>
      </c>
      <c r="G1315" s="98" t="s">
        <v>2453</v>
      </c>
      <c r="H1315" s="98" t="s">
        <v>3806</v>
      </c>
      <c r="I1315" s="99">
        <v>777501000</v>
      </c>
      <c r="J1315" s="97" t="s">
        <v>2455</v>
      </c>
    </row>
    <row r="1316" spans="1:10" x14ac:dyDescent="0.2">
      <c r="A1316" s="96">
        <f t="shared" si="15"/>
        <v>1315</v>
      </c>
      <c r="B1316" s="97" t="s">
        <v>4191</v>
      </c>
      <c r="C1316" s="97" t="s">
        <v>4109</v>
      </c>
      <c r="D1316" s="97" t="s">
        <v>3806</v>
      </c>
      <c r="E1316" s="97" t="s">
        <v>2451</v>
      </c>
      <c r="F1316" s="97" t="s">
        <v>4192</v>
      </c>
      <c r="G1316" s="98" t="s">
        <v>2453</v>
      </c>
      <c r="H1316" s="98" t="s">
        <v>3806</v>
      </c>
      <c r="I1316" s="99">
        <v>38471000</v>
      </c>
      <c r="J1316" s="97" t="s">
        <v>2460</v>
      </c>
    </row>
    <row r="1317" spans="1:10" x14ac:dyDescent="0.2">
      <c r="A1317" s="96">
        <f t="shared" si="15"/>
        <v>1316</v>
      </c>
      <c r="B1317" s="97" t="s">
        <v>3805</v>
      </c>
      <c r="C1317" s="97" t="s">
        <v>3805</v>
      </c>
      <c r="D1317" s="97" t="s">
        <v>3806</v>
      </c>
      <c r="E1317" s="97" t="s">
        <v>2451</v>
      </c>
      <c r="F1317" s="97" t="s">
        <v>4193</v>
      </c>
      <c r="G1317" s="98" t="s">
        <v>2453</v>
      </c>
      <c r="H1317" s="98" t="s">
        <v>3806</v>
      </c>
      <c r="I1317" s="99">
        <v>80000000</v>
      </c>
      <c r="J1317" s="97" t="s">
        <v>2460</v>
      </c>
    </row>
    <row r="1318" spans="1:10" ht="24" x14ac:dyDescent="0.2">
      <c r="A1318" s="96">
        <f t="shared" si="15"/>
        <v>1317</v>
      </c>
      <c r="B1318" s="106" t="s">
        <v>4194</v>
      </c>
      <c r="C1318" s="97" t="s">
        <v>4121</v>
      </c>
      <c r="D1318" s="97" t="s">
        <v>2838</v>
      </c>
      <c r="E1318" s="97" t="s">
        <v>2451</v>
      </c>
      <c r="F1318" s="97" t="s">
        <v>4195</v>
      </c>
      <c r="G1318" s="98" t="s">
        <v>2453</v>
      </c>
      <c r="H1318" s="98" t="s">
        <v>3806</v>
      </c>
      <c r="I1318" s="99">
        <v>18898000</v>
      </c>
      <c r="J1318" s="97" t="s">
        <v>2460</v>
      </c>
    </row>
    <row r="1319" spans="1:10" x14ac:dyDescent="0.2">
      <c r="A1319" s="96">
        <f t="shared" si="15"/>
        <v>1318</v>
      </c>
      <c r="B1319" s="97" t="s">
        <v>4196</v>
      </c>
      <c r="C1319" s="97" t="s">
        <v>4047</v>
      </c>
      <c r="D1319" s="97" t="s">
        <v>3806</v>
      </c>
      <c r="E1319" s="97" t="s">
        <v>2451</v>
      </c>
      <c r="F1319" s="97" t="s">
        <v>4197</v>
      </c>
      <c r="G1319" s="98" t="s">
        <v>2453</v>
      </c>
      <c r="H1319" s="98" t="s">
        <v>3806</v>
      </c>
      <c r="I1319" s="99">
        <v>10846000</v>
      </c>
      <c r="J1319" s="97" t="s">
        <v>2460</v>
      </c>
    </row>
    <row r="1320" spans="1:10" x14ac:dyDescent="0.2">
      <c r="A1320" s="96">
        <f t="shared" si="15"/>
        <v>1319</v>
      </c>
      <c r="B1320" s="97" t="s">
        <v>4018</v>
      </c>
      <c r="C1320" s="97" t="s">
        <v>3805</v>
      </c>
      <c r="D1320" s="97" t="s">
        <v>2838</v>
      </c>
      <c r="E1320" s="97" t="s">
        <v>2451</v>
      </c>
      <c r="F1320" s="97" t="s">
        <v>4198</v>
      </c>
      <c r="G1320" s="98" t="s">
        <v>2453</v>
      </c>
      <c r="H1320" s="98" t="s">
        <v>3806</v>
      </c>
      <c r="I1320" s="99">
        <v>48054160</v>
      </c>
      <c r="J1320" s="97" t="s">
        <v>2460</v>
      </c>
    </row>
    <row r="1321" spans="1:10" x14ac:dyDescent="0.2">
      <c r="A1321" s="96">
        <f t="shared" si="15"/>
        <v>1320</v>
      </c>
      <c r="B1321" s="97" t="s">
        <v>4116</v>
      </c>
      <c r="C1321" s="97" t="s">
        <v>4025</v>
      </c>
      <c r="D1321" s="97" t="s">
        <v>2838</v>
      </c>
      <c r="E1321" s="97" t="s">
        <v>2451</v>
      </c>
      <c r="F1321" s="97" t="s">
        <v>4199</v>
      </c>
      <c r="G1321" s="98" t="s">
        <v>2453</v>
      </c>
      <c r="H1321" s="98" t="s">
        <v>3806</v>
      </c>
      <c r="I1321" s="99">
        <v>166457000</v>
      </c>
      <c r="J1321" s="97" t="s">
        <v>2455</v>
      </c>
    </row>
    <row r="1322" spans="1:10" x14ac:dyDescent="0.2">
      <c r="A1322" s="96">
        <f t="shared" si="15"/>
        <v>1321</v>
      </c>
      <c r="B1322" s="97" t="s">
        <v>4200</v>
      </c>
      <c r="C1322" s="97" t="s">
        <v>4007</v>
      </c>
      <c r="D1322" s="97" t="s">
        <v>2838</v>
      </c>
      <c r="E1322" s="97" t="s">
        <v>2451</v>
      </c>
      <c r="F1322" s="97" t="s">
        <v>4201</v>
      </c>
      <c r="G1322" s="98" t="s">
        <v>2453</v>
      </c>
      <c r="H1322" s="98" t="s">
        <v>3806</v>
      </c>
      <c r="I1322" s="99">
        <v>35154000</v>
      </c>
      <c r="J1322" s="97" t="s">
        <v>2460</v>
      </c>
    </row>
    <row r="1323" spans="1:10" x14ac:dyDescent="0.2">
      <c r="A1323" s="96">
        <f t="shared" si="15"/>
        <v>1322</v>
      </c>
      <c r="B1323" s="97" t="s">
        <v>2449</v>
      </c>
      <c r="C1323" s="97" t="s">
        <v>2449</v>
      </c>
      <c r="D1323" s="97" t="s">
        <v>3806</v>
      </c>
      <c r="E1323" s="97" t="s">
        <v>2451</v>
      </c>
      <c r="F1323" s="97" t="s">
        <v>4202</v>
      </c>
      <c r="G1323" s="98" t="s">
        <v>2453</v>
      </c>
      <c r="H1323" s="98" t="s">
        <v>3806</v>
      </c>
      <c r="I1323" s="99">
        <v>80000000</v>
      </c>
      <c r="J1323" s="97" t="s">
        <v>2460</v>
      </c>
    </row>
    <row r="1324" spans="1:10" x14ac:dyDescent="0.2">
      <c r="A1324" s="96">
        <f t="shared" si="15"/>
        <v>1323</v>
      </c>
      <c r="B1324" s="97" t="s">
        <v>4037</v>
      </c>
      <c r="C1324" s="97" t="s">
        <v>4037</v>
      </c>
      <c r="D1324" s="97" t="s">
        <v>3806</v>
      </c>
      <c r="E1324" s="97" t="s">
        <v>2451</v>
      </c>
      <c r="F1324" s="97" t="s">
        <v>4203</v>
      </c>
      <c r="G1324" s="98" t="s">
        <v>2453</v>
      </c>
      <c r="H1324" s="98" t="s">
        <v>3806</v>
      </c>
      <c r="I1324" s="99">
        <v>115562000</v>
      </c>
      <c r="J1324" s="97" t="s">
        <v>2460</v>
      </c>
    </row>
    <row r="1325" spans="1:10" x14ac:dyDescent="0.2">
      <c r="A1325" s="96">
        <f t="shared" si="15"/>
        <v>1324</v>
      </c>
      <c r="B1325" s="97" t="s">
        <v>4037</v>
      </c>
      <c r="C1325" s="97" t="s">
        <v>4037</v>
      </c>
      <c r="D1325" s="97" t="s">
        <v>3806</v>
      </c>
      <c r="E1325" s="97" t="s">
        <v>2451</v>
      </c>
      <c r="F1325" s="97" t="s">
        <v>4204</v>
      </c>
      <c r="G1325" s="98" t="s">
        <v>2453</v>
      </c>
      <c r="H1325" s="98" t="s">
        <v>3806</v>
      </c>
      <c r="I1325" s="99">
        <v>115562000</v>
      </c>
      <c r="J1325" s="97" t="s">
        <v>2455</v>
      </c>
    </row>
    <row r="1326" spans="1:10" x14ac:dyDescent="0.2">
      <c r="A1326" s="96">
        <f t="shared" si="15"/>
        <v>1325</v>
      </c>
      <c r="B1326" s="97" t="s">
        <v>4037</v>
      </c>
      <c r="C1326" s="97" t="s">
        <v>4037</v>
      </c>
      <c r="D1326" s="97" t="s">
        <v>3806</v>
      </c>
      <c r="E1326" s="97" t="s">
        <v>2451</v>
      </c>
      <c r="F1326" s="97" t="s">
        <v>4205</v>
      </c>
      <c r="G1326" s="98" t="s">
        <v>2453</v>
      </c>
      <c r="H1326" s="98" t="s">
        <v>3806</v>
      </c>
      <c r="I1326" s="99">
        <v>20376000</v>
      </c>
      <c r="J1326" s="97" t="s">
        <v>2460</v>
      </c>
    </row>
    <row r="1327" spans="1:10" x14ac:dyDescent="0.2">
      <c r="A1327" s="96">
        <f t="shared" si="15"/>
        <v>1326</v>
      </c>
      <c r="B1327" s="97" t="s">
        <v>4206</v>
      </c>
      <c r="C1327" s="97" t="s">
        <v>4206</v>
      </c>
      <c r="D1327" s="97" t="s">
        <v>3806</v>
      </c>
      <c r="E1327" s="97" t="s">
        <v>2451</v>
      </c>
      <c r="F1327" s="97" t="s">
        <v>4207</v>
      </c>
      <c r="G1327" s="98" t="s">
        <v>2453</v>
      </c>
      <c r="H1327" s="98" t="s">
        <v>3806</v>
      </c>
      <c r="I1327" s="99">
        <v>1156202000</v>
      </c>
      <c r="J1327" s="97" t="s">
        <v>2455</v>
      </c>
    </row>
    <row r="1328" spans="1:10" x14ac:dyDescent="0.2">
      <c r="A1328" s="96">
        <f t="shared" si="15"/>
        <v>1327</v>
      </c>
      <c r="B1328" s="97" t="s">
        <v>2454</v>
      </c>
      <c r="C1328" s="97" t="s">
        <v>2527</v>
      </c>
      <c r="D1328" s="97" t="s">
        <v>2454</v>
      </c>
      <c r="E1328" s="97" t="s">
        <v>2451</v>
      </c>
      <c r="F1328" s="97" t="s">
        <v>4208</v>
      </c>
      <c r="G1328" s="98" t="s">
        <v>2453</v>
      </c>
      <c r="H1328" s="98" t="s">
        <v>3806</v>
      </c>
      <c r="I1328" s="99">
        <v>298870000</v>
      </c>
      <c r="J1328" s="97" t="s">
        <v>2455</v>
      </c>
    </row>
    <row r="1329" spans="1:10" x14ac:dyDescent="0.2">
      <c r="A1329" s="96">
        <f t="shared" si="15"/>
        <v>1328</v>
      </c>
      <c r="B1329" s="97" t="s">
        <v>3993</v>
      </c>
      <c r="C1329" s="97" t="s">
        <v>3993</v>
      </c>
      <c r="D1329" s="97" t="s">
        <v>3806</v>
      </c>
      <c r="E1329" s="97" t="s">
        <v>2451</v>
      </c>
      <c r="F1329" s="97" t="s">
        <v>4209</v>
      </c>
      <c r="G1329" s="98" t="s">
        <v>2453</v>
      </c>
      <c r="H1329" s="98" t="s">
        <v>3806</v>
      </c>
      <c r="I1329" s="99">
        <v>40000000</v>
      </c>
      <c r="J1329" s="97" t="s">
        <v>2460</v>
      </c>
    </row>
    <row r="1330" spans="1:10" x14ac:dyDescent="0.2">
      <c r="A1330" s="96">
        <f t="shared" si="15"/>
        <v>1329</v>
      </c>
      <c r="B1330" s="97" t="s">
        <v>4210</v>
      </c>
      <c r="C1330" s="97" t="s">
        <v>4109</v>
      </c>
      <c r="D1330" s="97" t="s">
        <v>3806</v>
      </c>
      <c r="E1330" s="97" t="s">
        <v>2451</v>
      </c>
      <c r="F1330" s="97" t="s">
        <v>4211</v>
      </c>
      <c r="G1330" s="98" t="s">
        <v>2453</v>
      </c>
      <c r="H1330" s="98" t="s">
        <v>3806</v>
      </c>
      <c r="I1330" s="99">
        <v>135200000</v>
      </c>
      <c r="J1330" s="97" t="s">
        <v>2455</v>
      </c>
    </row>
    <row r="1331" spans="1:10" x14ac:dyDescent="0.2">
      <c r="A1331" s="96">
        <f t="shared" si="15"/>
        <v>1330</v>
      </c>
      <c r="B1331" s="97" t="s">
        <v>4068</v>
      </c>
      <c r="C1331" s="97" t="s">
        <v>4053</v>
      </c>
      <c r="D1331" s="97" t="s">
        <v>2838</v>
      </c>
      <c r="E1331" s="97" t="s">
        <v>2451</v>
      </c>
      <c r="F1331" s="97" t="s">
        <v>4212</v>
      </c>
      <c r="G1331" s="98" t="s">
        <v>2453</v>
      </c>
      <c r="H1331" s="98" t="s">
        <v>3806</v>
      </c>
      <c r="I1331" s="99">
        <v>9941000</v>
      </c>
      <c r="J1331" s="97" t="s">
        <v>2460</v>
      </c>
    </row>
    <row r="1332" spans="1:10" x14ac:dyDescent="0.2">
      <c r="A1332" s="96">
        <f t="shared" si="15"/>
        <v>1331</v>
      </c>
      <c r="B1332" s="97" t="s">
        <v>4075</v>
      </c>
      <c r="C1332" s="97" t="s">
        <v>4070</v>
      </c>
      <c r="D1332" s="97" t="s">
        <v>2838</v>
      </c>
      <c r="E1332" s="97" t="s">
        <v>2451</v>
      </c>
      <c r="F1332" s="97" t="s">
        <v>4213</v>
      </c>
      <c r="G1332" s="98" t="s">
        <v>2453</v>
      </c>
      <c r="H1332" s="98" t="s">
        <v>3806</v>
      </c>
      <c r="I1332" s="99">
        <v>64966000</v>
      </c>
      <c r="J1332" s="97" t="s">
        <v>2460</v>
      </c>
    </row>
    <row r="1333" spans="1:10" x14ac:dyDescent="0.2">
      <c r="A1333" s="96">
        <f t="shared" si="15"/>
        <v>1332</v>
      </c>
      <c r="B1333" s="97" t="s">
        <v>4214</v>
      </c>
      <c r="C1333" s="97" t="s">
        <v>4136</v>
      </c>
      <c r="D1333" s="97" t="s">
        <v>3806</v>
      </c>
      <c r="E1333" s="97" t="s">
        <v>2451</v>
      </c>
      <c r="F1333" s="97" t="s">
        <v>4215</v>
      </c>
      <c r="G1333" s="98" t="s">
        <v>2453</v>
      </c>
      <c r="H1333" s="98" t="s">
        <v>3806</v>
      </c>
      <c r="I1333" s="99">
        <v>83820000</v>
      </c>
      <c r="J1333" s="97" t="s">
        <v>2486</v>
      </c>
    </row>
    <row r="1334" spans="1:10" x14ac:dyDescent="0.2">
      <c r="A1334" s="96">
        <f t="shared" si="15"/>
        <v>1333</v>
      </c>
      <c r="B1334" s="97" t="s">
        <v>4216</v>
      </c>
      <c r="C1334" s="97" t="s">
        <v>3423</v>
      </c>
      <c r="D1334" s="97" t="s">
        <v>2454</v>
      </c>
      <c r="E1334" s="97" t="s">
        <v>2451</v>
      </c>
      <c r="F1334" s="97" t="s">
        <v>4217</v>
      </c>
      <c r="G1334" s="98" t="s">
        <v>2453</v>
      </c>
      <c r="H1334" s="98" t="s">
        <v>3806</v>
      </c>
      <c r="I1334" s="99">
        <v>14190000</v>
      </c>
      <c r="J1334" s="97" t="s">
        <v>2460</v>
      </c>
    </row>
    <row r="1335" spans="1:10" x14ac:dyDescent="0.2">
      <c r="A1335" s="96">
        <f t="shared" si="15"/>
        <v>1334</v>
      </c>
      <c r="B1335" s="97" t="s">
        <v>4218</v>
      </c>
      <c r="C1335" s="97" t="s">
        <v>3805</v>
      </c>
      <c r="D1335" s="97" t="s">
        <v>2838</v>
      </c>
      <c r="E1335" s="97" t="s">
        <v>2451</v>
      </c>
      <c r="F1335" s="97" t="s">
        <v>4219</v>
      </c>
      <c r="G1335" s="98" t="s">
        <v>2453</v>
      </c>
      <c r="H1335" s="98" t="s">
        <v>3806</v>
      </c>
      <c r="I1335" s="99">
        <v>265716000</v>
      </c>
      <c r="J1335" s="97" t="s">
        <v>2455</v>
      </c>
    </row>
    <row r="1336" spans="1:10" x14ac:dyDescent="0.2">
      <c r="A1336" s="96">
        <f t="shared" si="15"/>
        <v>1335</v>
      </c>
      <c r="B1336" s="97" t="s">
        <v>4189</v>
      </c>
      <c r="C1336" s="97" t="s">
        <v>4139</v>
      </c>
      <c r="D1336" s="97" t="s">
        <v>3806</v>
      </c>
      <c r="E1336" s="97" t="s">
        <v>2451</v>
      </c>
      <c r="F1336" s="97" t="s">
        <v>4220</v>
      </c>
      <c r="G1336" s="98" t="s">
        <v>2453</v>
      </c>
      <c r="H1336" s="98" t="s">
        <v>3806</v>
      </c>
      <c r="I1336" s="99">
        <v>87900000</v>
      </c>
      <c r="J1336" s="97" t="s">
        <v>2460</v>
      </c>
    </row>
    <row r="1337" spans="1:10" x14ac:dyDescent="0.2">
      <c r="A1337" s="96">
        <f t="shared" si="15"/>
        <v>1336</v>
      </c>
      <c r="B1337" s="97" t="s">
        <v>4221</v>
      </c>
      <c r="C1337" s="97" t="s">
        <v>4222</v>
      </c>
      <c r="D1337" s="97" t="s">
        <v>2838</v>
      </c>
      <c r="E1337" s="97" t="s">
        <v>2451</v>
      </c>
      <c r="F1337" s="97" t="s">
        <v>4223</v>
      </c>
      <c r="G1337" s="98" t="s">
        <v>2453</v>
      </c>
      <c r="H1337" s="98" t="s">
        <v>3806</v>
      </c>
      <c r="I1337" s="99">
        <v>14971000</v>
      </c>
      <c r="J1337" s="97" t="s">
        <v>2460</v>
      </c>
    </row>
    <row r="1338" spans="1:10" x14ac:dyDescent="0.3">
      <c r="A1338" s="96">
        <f t="shared" si="15"/>
        <v>1337</v>
      </c>
      <c r="B1338" s="97" t="s">
        <v>4224</v>
      </c>
      <c r="C1338" s="97" t="s">
        <v>2837</v>
      </c>
      <c r="D1338" s="97" t="s">
        <v>2484</v>
      </c>
      <c r="E1338" s="97" t="s">
        <v>2451</v>
      </c>
      <c r="F1338" s="97" t="s">
        <v>4225</v>
      </c>
      <c r="G1338" s="98" t="s">
        <v>2453</v>
      </c>
      <c r="H1338" s="98" t="s">
        <v>3806</v>
      </c>
      <c r="I1338" s="97" t="s">
        <v>2670</v>
      </c>
      <c r="J1338" s="97" t="s">
        <v>2670</v>
      </c>
    </row>
    <row r="1339" spans="1:10" x14ac:dyDescent="0.2">
      <c r="A1339" s="96">
        <f t="shared" si="15"/>
        <v>1338</v>
      </c>
      <c r="B1339" s="97" t="s">
        <v>4167</v>
      </c>
      <c r="C1339" s="97" t="s">
        <v>4167</v>
      </c>
      <c r="D1339" s="97" t="s">
        <v>3806</v>
      </c>
      <c r="E1339" s="97" t="s">
        <v>2451</v>
      </c>
      <c r="F1339" s="97" t="s">
        <v>4226</v>
      </c>
      <c r="G1339" s="98" t="s">
        <v>2453</v>
      </c>
      <c r="H1339" s="98" t="s">
        <v>3806</v>
      </c>
      <c r="I1339" s="99">
        <v>73530000</v>
      </c>
      <c r="J1339" s="97" t="s">
        <v>2460</v>
      </c>
    </row>
    <row r="1340" spans="1:10" x14ac:dyDescent="0.2">
      <c r="A1340" s="96">
        <f t="shared" si="15"/>
        <v>1339</v>
      </c>
      <c r="B1340" s="97" t="s">
        <v>4167</v>
      </c>
      <c r="C1340" s="97" t="s">
        <v>4167</v>
      </c>
      <c r="D1340" s="97" t="s">
        <v>3806</v>
      </c>
      <c r="E1340" s="97" t="s">
        <v>2451</v>
      </c>
      <c r="F1340" s="97" t="s">
        <v>4227</v>
      </c>
      <c r="G1340" s="98" t="s">
        <v>2453</v>
      </c>
      <c r="H1340" s="98" t="s">
        <v>3806</v>
      </c>
      <c r="I1340" s="99">
        <v>73530000</v>
      </c>
      <c r="J1340" s="97" t="s">
        <v>2460</v>
      </c>
    </row>
    <row r="1341" spans="1:10" x14ac:dyDescent="0.2">
      <c r="A1341" s="96">
        <f t="shared" si="15"/>
        <v>1340</v>
      </c>
      <c r="B1341" s="97" t="s">
        <v>4167</v>
      </c>
      <c r="C1341" s="97" t="s">
        <v>4167</v>
      </c>
      <c r="D1341" s="97" t="s">
        <v>3806</v>
      </c>
      <c r="E1341" s="97" t="s">
        <v>2451</v>
      </c>
      <c r="F1341" s="97" t="s">
        <v>4228</v>
      </c>
      <c r="G1341" s="98" t="s">
        <v>2453</v>
      </c>
      <c r="H1341" s="98" t="s">
        <v>3806</v>
      </c>
      <c r="I1341" s="99">
        <v>73530000</v>
      </c>
      <c r="J1341" s="97" t="s">
        <v>2460</v>
      </c>
    </row>
    <row r="1342" spans="1:10" x14ac:dyDescent="0.2">
      <c r="A1342" s="96">
        <f t="shared" si="15"/>
        <v>1341</v>
      </c>
      <c r="B1342" s="97" t="s">
        <v>4229</v>
      </c>
      <c r="C1342" s="97" t="s">
        <v>4020</v>
      </c>
      <c r="D1342" s="97" t="s">
        <v>2838</v>
      </c>
      <c r="E1342" s="97" t="s">
        <v>2451</v>
      </c>
      <c r="F1342" s="97" t="s">
        <v>4230</v>
      </c>
      <c r="G1342" s="98" t="s">
        <v>2453</v>
      </c>
      <c r="H1342" s="98" t="s">
        <v>3806</v>
      </c>
      <c r="I1342" s="99">
        <v>34408000</v>
      </c>
      <c r="J1342" s="97" t="s">
        <v>2460</v>
      </c>
    </row>
    <row r="1343" spans="1:10" x14ac:dyDescent="0.2">
      <c r="A1343" s="96">
        <f t="shared" si="15"/>
        <v>1342</v>
      </c>
      <c r="B1343" s="97" t="s">
        <v>4231</v>
      </c>
      <c r="C1343" s="97" t="s">
        <v>4050</v>
      </c>
      <c r="D1343" s="97" t="s">
        <v>2838</v>
      </c>
      <c r="E1343" s="97" t="s">
        <v>2451</v>
      </c>
      <c r="F1343" s="97" t="s">
        <v>4232</v>
      </c>
      <c r="G1343" s="98" t="s">
        <v>2453</v>
      </c>
      <c r="H1343" s="98" t="s">
        <v>3806</v>
      </c>
      <c r="I1343" s="99">
        <v>89001000</v>
      </c>
      <c r="J1343" s="97" t="s">
        <v>2455</v>
      </c>
    </row>
    <row r="1344" spans="1:10" x14ac:dyDescent="0.2">
      <c r="A1344" s="96">
        <f t="shared" si="15"/>
        <v>1343</v>
      </c>
      <c r="B1344" s="97" t="s">
        <v>4233</v>
      </c>
      <c r="C1344" s="97" t="s">
        <v>3993</v>
      </c>
      <c r="D1344" s="97" t="s">
        <v>2838</v>
      </c>
      <c r="E1344" s="97" t="s">
        <v>2451</v>
      </c>
      <c r="F1344" s="97" t="s">
        <v>4234</v>
      </c>
      <c r="G1344" s="98" t="s">
        <v>2453</v>
      </c>
      <c r="H1344" s="98" t="s">
        <v>3806</v>
      </c>
      <c r="I1344" s="99">
        <v>169286000</v>
      </c>
      <c r="J1344" s="97" t="s">
        <v>2455</v>
      </c>
    </row>
    <row r="1345" spans="1:10" x14ac:dyDescent="0.3">
      <c r="A1345" s="96">
        <f t="shared" si="15"/>
        <v>1344</v>
      </c>
      <c r="B1345" s="97" t="s">
        <v>3422</v>
      </c>
      <c r="C1345" s="97" t="s">
        <v>3423</v>
      </c>
      <c r="D1345" s="97" t="s">
        <v>3422</v>
      </c>
      <c r="E1345" s="97" t="s">
        <v>2451</v>
      </c>
      <c r="F1345" s="97" t="s">
        <v>4235</v>
      </c>
      <c r="G1345" s="98" t="s">
        <v>2453</v>
      </c>
      <c r="H1345" s="98" t="s">
        <v>2670</v>
      </c>
      <c r="I1345" s="97" t="s">
        <v>2670</v>
      </c>
      <c r="J1345" s="97" t="s">
        <v>2670</v>
      </c>
    </row>
    <row r="1346" spans="1:10" x14ac:dyDescent="0.2">
      <c r="A1346" s="96">
        <f t="shared" si="15"/>
        <v>1345</v>
      </c>
      <c r="B1346" s="97" t="s">
        <v>4236</v>
      </c>
      <c r="C1346" s="97" t="s">
        <v>3805</v>
      </c>
      <c r="D1346" s="97" t="s">
        <v>2484</v>
      </c>
      <c r="E1346" s="97" t="s">
        <v>2451</v>
      </c>
      <c r="F1346" s="97" t="s">
        <v>4237</v>
      </c>
      <c r="G1346" s="98" t="s">
        <v>2453</v>
      </c>
      <c r="H1346" s="98" t="s">
        <v>3806</v>
      </c>
      <c r="I1346" s="99">
        <v>102680000</v>
      </c>
      <c r="J1346" s="97" t="s">
        <v>2455</v>
      </c>
    </row>
    <row r="1347" spans="1:10" x14ac:dyDescent="0.2">
      <c r="A1347" s="96">
        <f t="shared" si="15"/>
        <v>1346</v>
      </c>
      <c r="B1347" s="97" t="s">
        <v>4238</v>
      </c>
      <c r="C1347" s="97" t="s">
        <v>4139</v>
      </c>
      <c r="D1347" s="97" t="s">
        <v>2838</v>
      </c>
      <c r="E1347" s="97" t="s">
        <v>2451</v>
      </c>
      <c r="F1347" s="97" t="s">
        <v>4239</v>
      </c>
      <c r="G1347" s="98" t="s">
        <v>2453</v>
      </c>
      <c r="H1347" s="98" t="s">
        <v>3806</v>
      </c>
      <c r="I1347" s="99">
        <v>180313000</v>
      </c>
      <c r="J1347" s="97" t="s">
        <v>2455</v>
      </c>
    </row>
    <row r="1348" spans="1:10" x14ac:dyDescent="0.2">
      <c r="A1348" s="96">
        <f t="shared" si="15"/>
        <v>1347</v>
      </c>
      <c r="B1348" s="97" t="s">
        <v>4007</v>
      </c>
      <c r="C1348" s="97" t="s">
        <v>4007</v>
      </c>
      <c r="D1348" s="97" t="s">
        <v>3806</v>
      </c>
      <c r="E1348" s="97" t="s">
        <v>2451</v>
      </c>
      <c r="F1348" s="97" t="s">
        <v>4240</v>
      </c>
      <c r="G1348" s="98" t="s">
        <v>2453</v>
      </c>
      <c r="H1348" s="98" t="s">
        <v>3806</v>
      </c>
      <c r="I1348" s="99">
        <v>77630000</v>
      </c>
      <c r="J1348" s="97" t="s">
        <v>2460</v>
      </c>
    </row>
    <row r="1349" spans="1:10" x14ac:dyDescent="0.2">
      <c r="A1349" s="96">
        <f t="shared" si="15"/>
        <v>1348</v>
      </c>
      <c r="B1349" s="97" t="s">
        <v>4068</v>
      </c>
      <c r="C1349" s="97" t="s">
        <v>4053</v>
      </c>
      <c r="D1349" s="97" t="s">
        <v>2838</v>
      </c>
      <c r="E1349" s="97" t="s">
        <v>2451</v>
      </c>
      <c r="F1349" s="97" t="s">
        <v>4241</v>
      </c>
      <c r="G1349" s="98" t="s">
        <v>2453</v>
      </c>
      <c r="H1349" s="98" t="s">
        <v>3806</v>
      </c>
      <c r="I1349" s="99">
        <v>2363000</v>
      </c>
      <c r="J1349" s="97" t="s">
        <v>2460</v>
      </c>
    </row>
    <row r="1350" spans="1:10" x14ac:dyDescent="0.2">
      <c r="A1350" s="96">
        <f t="shared" si="15"/>
        <v>1349</v>
      </c>
      <c r="B1350" s="97" t="s">
        <v>4242</v>
      </c>
      <c r="C1350" s="97" t="s">
        <v>4102</v>
      </c>
      <c r="D1350" s="97" t="s">
        <v>2838</v>
      </c>
      <c r="E1350" s="97" t="s">
        <v>2451</v>
      </c>
      <c r="F1350" s="97" t="s">
        <v>4243</v>
      </c>
      <c r="G1350" s="98" t="s">
        <v>2453</v>
      </c>
      <c r="H1350" s="98" t="s">
        <v>3806</v>
      </c>
      <c r="I1350" s="99">
        <v>62368000</v>
      </c>
      <c r="J1350" s="97" t="s">
        <v>2460</v>
      </c>
    </row>
    <row r="1351" spans="1:10" x14ac:dyDescent="0.2">
      <c r="A1351" s="96">
        <f t="shared" si="15"/>
        <v>1350</v>
      </c>
      <c r="B1351" s="97" t="s">
        <v>4109</v>
      </c>
      <c r="C1351" s="97" t="s">
        <v>4109</v>
      </c>
      <c r="D1351" s="97" t="s">
        <v>3806</v>
      </c>
      <c r="E1351" s="97" t="s">
        <v>2451</v>
      </c>
      <c r="F1351" s="97" t="s">
        <v>4244</v>
      </c>
      <c r="G1351" s="98" t="s">
        <v>2453</v>
      </c>
      <c r="H1351" s="98" t="s">
        <v>3806</v>
      </c>
      <c r="I1351" s="99">
        <v>41095200</v>
      </c>
      <c r="J1351" s="97" t="s">
        <v>2460</v>
      </c>
    </row>
    <row r="1352" spans="1:10" x14ac:dyDescent="0.2">
      <c r="A1352" s="96">
        <f t="shared" si="15"/>
        <v>1351</v>
      </c>
      <c r="B1352" s="97" t="s">
        <v>4233</v>
      </c>
      <c r="C1352" s="97" t="s">
        <v>3993</v>
      </c>
      <c r="D1352" s="97" t="s">
        <v>2838</v>
      </c>
      <c r="E1352" s="97" t="s">
        <v>2451</v>
      </c>
      <c r="F1352" s="97" t="s">
        <v>4245</v>
      </c>
      <c r="G1352" s="98" t="s">
        <v>2453</v>
      </c>
      <c r="H1352" s="98" t="s">
        <v>3806</v>
      </c>
      <c r="I1352" s="99">
        <v>55582000</v>
      </c>
      <c r="J1352" s="97" t="s">
        <v>2460</v>
      </c>
    </row>
    <row r="1353" spans="1:10" x14ac:dyDescent="0.2">
      <c r="A1353" s="96">
        <f t="shared" si="15"/>
        <v>1352</v>
      </c>
      <c r="B1353" s="97" t="s">
        <v>2837</v>
      </c>
      <c r="C1353" s="97" t="s">
        <v>2837</v>
      </c>
      <c r="D1353" s="97" t="s">
        <v>3806</v>
      </c>
      <c r="E1353" s="97" t="s">
        <v>2451</v>
      </c>
      <c r="F1353" s="97" t="s">
        <v>4246</v>
      </c>
      <c r="G1353" s="98" t="s">
        <v>2453</v>
      </c>
      <c r="H1353" s="98" t="s">
        <v>3806</v>
      </c>
      <c r="I1353" s="99">
        <v>88000000</v>
      </c>
      <c r="J1353" s="97" t="s">
        <v>2460</v>
      </c>
    </row>
    <row r="1354" spans="1:10" x14ac:dyDescent="0.2">
      <c r="A1354" s="96">
        <f t="shared" si="15"/>
        <v>1353</v>
      </c>
      <c r="B1354" s="97" t="s">
        <v>4109</v>
      </c>
      <c r="C1354" s="97" t="s">
        <v>4109</v>
      </c>
      <c r="D1354" s="97" t="s">
        <v>3806</v>
      </c>
      <c r="E1354" s="97" t="s">
        <v>2451</v>
      </c>
      <c r="F1354" s="97" t="s">
        <v>4247</v>
      </c>
      <c r="G1354" s="98" t="s">
        <v>2453</v>
      </c>
      <c r="H1354" s="98" t="s">
        <v>3806</v>
      </c>
      <c r="I1354" s="99">
        <v>100000000</v>
      </c>
      <c r="J1354" s="97" t="s">
        <v>2455</v>
      </c>
    </row>
    <row r="1355" spans="1:10" x14ac:dyDescent="0.2">
      <c r="A1355" s="96">
        <f t="shared" si="15"/>
        <v>1354</v>
      </c>
      <c r="B1355" s="97" t="s">
        <v>4167</v>
      </c>
      <c r="C1355" s="97" t="s">
        <v>4167</v>
      </c>
      <c r="D1355" s="97" t="s">
        <v>3806</v>
      </c>
      <c r="E1355" s="97" t="s">
        <v>2451</v>
      </c>
      <c r="F1355" s="97" t="s">
        <v>4248</v>
      </c>
      <c r="G1355" s="98" t="s">
        <v>2453</v>
      </c>
      <c r="H1355" s="98" t="s">
        <v>3806</v>
      </c>
      <c r="I1355" s="99">
        <v>120367200</v>
      </c>
      <c r="J1355" s="97" t="s">
        <v>2460</v>
      </c>
    </row>
    <row r="1356" spans="1:10" x14ac:dyDescent="0.2">
      <c r="A1356" s="96">
        <f t="shared" si="15"/>
        <v>1355</v>
      </c>
      <c r="B1356" s="97" t="s">
        <v>4249</v>
      </c>
      <c r="C1356" s="97" t="s">
        <v>4109</v>
      </c>
      <c r="D1356" s="97" t="s">
        <v>3806</v>
      </c>
      <c r="E1356" s="97" t="s">
        <v>2451</v>
      </c>
      <c r="F1356" s="97" t="s">
        <v>4250</v>
      </c>
      <c r="G1356" s="98" t="s">
        <v>2453</v>
      </c>
      <c r="H1356" s="98" t="s">
        <v>3806</v>
      </c>
      <c r="I1356" s="99">
        <v>108000000</v>
      </c>
      <c r="J1356" s="97" t="s">
        <v>2455</v>
      </c>
    </row>
    <row r="1357" spans="1:10" x14ac:dyDescent="0.2">
      <c r="A1357" s="96">
        <f t="shared" si="15"/>
        <v>1356</v>
      </c>
      <c r="B1357" s="97" t="s">
        <v>4052</v>
      </c>
      <c r="C1357" s="97" t="s">
        <v>4053</v>
      </c>
      <c r="D1357" s="97" t="s">
        <v>3806</v>
      </c>
      <c r="E1357" s="97" t="s">
        <v>2451</v>
      </c>
      <c r="F1357" s="97" t="s">
        <v>4251</v>
      </c>
      <c r="G1357" s="98" t="s">
        <v>2453</v>
      </c>
      <c r="H1357" s="98" t="s">
        <v>3806</v>
      </c>
      <c r="I1357" s="99">
        <v>654850000</v>
      </c>
      <c r="J1357" s="97" t="s">
        <v>2455</v>
      </c>
    </row>
    <row r="1358" spans="1:10" x14ac:dyDescent="0.2">
      <c r="A1358" s="96">
        <f t="shared" si="15"/>
        <v>1357</v>
      </c>
      <c r="B1358" s="97" t="s">
        <v>4020</v>
      </c>
      <c r="C1358" s="97" t="s">
        <v>4020</v>
      </c>
      <c r="D1358" s="97" t="s">
        <v>3806</v>
      </c>
      <c r="E1358" s="97" t="s">
        <v>2451</v>
      </c>
      <c r="F1358" s="97" t="s">
        <v>4021</v>
      </c>
      <c r="G1358" s="98" t="s">
        <v>2453</v>
      </c>
      <c r="H1358" s="98" t="s">
        <v>3806</v>
      </c>
      <c r="I1358" s="99">
        <v>30000000</v>
      </c>
      <c r="J1358" s="97" t="s">
        <v>2460</v>
      </c>
    </row>
    <row r="1359" spans="1:10" x14ac:dyDescent="0.2">
      <c r="A1359" s="96">
        <f t="shared" si="15"/>
        <v>1358</v>
      </c>
      <c r="B1359" s="97" t="s">
        <v>4167</v>
      </c>
      <c r="C1359" s="97" t="s">
        <v>4167</v>
      </c>
      <c r="D1359" s="97" t="s">
        <v>3806</v>
      </c>
      <c r="E1359" s="97" t="s">
        <v>2451</v>
      </c>
      <c r="F1359" s="97" t="s">
        <v>4252</v>
      </c>
      <c r="G1359" s="98" t="s">
        <v>2453</v>
      </c>
      <c r="H1359" s="98" t="s">
        <v>3806</v>
      </c>
      <c r="I1359" s="99">
        <v>120367200</v>
      </c>
      <c r="J1359" s="97" t="s">
        <v>2460</v>
      </c>
    </row>
    <row r="1360" spans="1:10" x14ac:dyDescent="0.2">
      <c r="A1360" s="96">
        <f t="shared" si="15"/>
        <v>1359</v>
      </c>
      <c r="B1360" s="97" t="s">
        <v>4118</v>
      </c>
      <c r="C1360" s="97" t="s">
        <v>4039</v>
      </c>
      <c r="D1360" s="97" t="s">
        <v>3806</v>
      </c>
      <c r="E1360" s="97" t="s">
        <v>2451</v>
      </c>
      <c r="F1360" s="97" t="s">
        <v>4253</v>
      </c>
      <c r="G1360" s="98" t="s">
        <v>2453</v>
      </c>
      <c r="H1360" s="98" t="s">
        <v>3806</v>
      </c>
      <c r="I1360" s="99">
        <v>30000000</v>
      </c>
      <c r="J1360" s="97" t="s">
        <v>2460</v>
      </c>
    </row>
    <row r="1361" spans="1:10" x14ac:dyDescent="0.2">
      <c r="A1361" s="96">
        <f t="shared" si="15"/>
        <v>1360</v>
      </c>
      <c r="B1361" s="97" t="s">
        <v>4221</v>
      </c>
      <c r="C1361" s="97" t="s">
        <v>4222</v>
      </c>
      <c r="D1361" s="97" t="s">
        <v>2838</v>
      </c>
      <c r="E1361" s="97" t="s">
        <v>2451</v>
      </c>
      <c r="F1361" s="97" t="s">
        <v>4254</v>
      </c>
      <c r="G1361" s="98" t="s">
        <v>2453</v>
      </c>
      <c r="H1361" s="98" t="s">
        <v>3806</v>
      </c>
      <c r="I1361" s="99">
        <v>189148000</v>
      </c>
      <c r="J1361" s="97" t="s">
        <v>2460</v>
      </c>
    </row>
    <row r="1362" spans="1:10" x14ac:dyDescent="0.2">
      <c r="A1362" s="96">
        <f t="shared" si="15"/>
        <v>1361</v>
      </c>
      <c r="B1362" s="97" t="s">
        <v>4094</v>
      </c>
      <c r="C1362" s="97" t="s">
        <v>4045</v>
      </c>
      <c r="D1362" s="97" t="s">
        <v>2838</v>
      </c>
      <c r="E1362" s="97" t="s">
        <v>2451</v>
      </c>
      <c r="F1362" s="97" t="s">
        <v>4255</v>
      </c>
      <c r="G1362" s="98" t="s">
        <v>2453</v>
      </c>
      <c r="H1362" s="98" t="s">
        <v>3806</v>
      </c>
      <c r="I1362" s="99">
        <v>38046000</v>
      </c>
      <c r="J1362" s="97" t="s">
        <v>2460</v>
      </c>
    </row>
    <row r="1363" spans="1:10" x14ac:dyDescent="0.2">
      <c r="A1363" s="96">
        <f t="shared" si="15"/>
        <v>1362</v>
      </c>
      <c r="B1363" s="97" t="s">
        <v>4118</v>
      </c>
      <c r="C1363" s="97" t="s">
        <v>4039</v>
      </c>
      <c r="D1363" s="97" t="s">
        <v>3806</v>
      </c>
      <c r="E1363" s="97" t="s">
        <v>2451</v>
      </c>
      <c r="F1363" s="97" t="s">
        <v>4256</v>
      </c>
      <c r="G1363" s="98" t="s">
        <v>2453</v>
      </c>
      <c r="H1363" s="98" t="s">
        <v>3806</v>
      </c>
      <c r="I1363" s="99">
        <v>869706000</v>
      </c>
      <c r="J1363" s="97" t="s">
        <v>2486</v>
      </c>
    </row>
    <row r="1364" spans="1:10" x14ac:dyDescent="0.2">
      <c r="A1364" s="96">
        <f t="shared" si="15"/>
        <v>1363</v>
      </c>
      <c r="B1364" s="97" t="s">
        <v>4109</v>
      </c>
      <c r="C1364" s="97" t="s">
        <v>4109</v>
      </c>
      <c r="D1364" s="97" t="s">
        <v>3806</v>
      </c>
      <c r="E1364" s="97" t="s">
        <v>2451</v>
      </c>
      <c r="F1364" s="97" t="s">
        <v>4257</v>
      </c>
      <c r="G1364" s="98" t="s">
        <v>2453</v>
      </c>
      <c r="H1364" s="98" t="s">
        <v>3806</v>
      </c>
      <c r="I1364" s="99">
        <v>112448000</v>
      </c>
      <c r="J1364" s="97" t="s">
        <v>2460</v>
      </c>
    </row>
    <row r="1365" spans="1:10" x14ac:dyDescent="0.2">
      <c r="A1365" s="96">
        <f t="shared" si="15"/>
        <v>1364</v>
      </c>
      <c r="B1365" s="97" t="s">
        <v>4258</v>
      </c>
      <c r="C1365" s="97" t="s">
        <v>4109</v>
      </c>
      <c r="D1365" s="97" t="s">
        <v>3806</v>
      </c>
      <c r="E1365" s="97" t="s">
        <v>2451</v>
      </c>
      <c r="F1365" s="97" t="s">
        <v>4259</v>
      </c>
      <c r="G1365" s="98" t="s">
        <v>2453</v>
      </c>
      <c r="H1365" s="98" t="s">
        <v>3806</v>
      </c>
      <c r="I1365" s="99">
        <v>674792000</v>
      </c>
      <c r="J1365" s="97" t="s">
        <v>2455</v>
      </c>
    </row>
    <row r="1366" spans="1:10" x14ac:dyDescent="0.2">
      <c r="A1366" s="96">
        <f t="shared" si="15"/>
        <v>1365</v>
      </c>
      <c r="B1366" s="97" t="s">
        <v>4070</v>
      </c>
      <c r="C1366" s="97" t="s">
        <v>4070</v>
      </c>
      <c r="D1366" s="97" t="s">
        <v>3806</v>
      </c>
      <c r="E1366" s="97" t="s">
        <v>2451</v>
      </c>
      <c r="F1366" s="97" t="s">
        <v>4260</v>
      </c>
      <c r="G1366" s="98" t="s">
        <v>2453</v>
      </c>
      <c r="H1366" s="98" t="s">
        <v>3806</v>
      </c>
      <c r="I1366" s="99">
        <v>129363000</v>
      </c>
      <c r="J1366" s="97" t="s">
        <v>2460</v>
      </c>
    </row>
    <row r="1367" spans="1:10" x14ac:dyDescent="0.2">
      <c r="A1367" s="96">
        <f t="shared" si="15"/>
        <v>1366</v>
      </c>
      <c r="B1367" s="97" t="s">
        <v>4261</v>
      </c>
      <c r="C1367" s="97" t="s">
        <v>4053</v>
      </c>
      <c r="D1367" s="97" t="s">
        <v>2838</v>
      </c>
      <c r="E1367" s="97" t="s">
        <v>2451</v>
      </c>
      <c r="F1367" s="97" t="s">
        <v>4262</v>
      </c>
      <c r="G1367" s="98" t="s">
        <v>2453</v>
      </c>
      <c r="H1367" s="98" t="s">
        <v>3806</v>
      </c>
      <c r="I1367" s="99">
        <v>149825000</v>
      </c>
      <c r="J1367" s="97" t="s">
        <v>2455</v>
      </c>
    </row>
    <row r="1368" spans="1:10" x14ac:dyDescent="0.2">
      <c r="A1368" s="96">
        <f t="shared" si="15"/>
        <v>1367</v>
      </c>
      <c r="B1368" s="97" t="s">
        <v>4070</v>
      </c>
      <c r="C1368" s="97" t="s">
        <v>4070</v>
      </c>
      <c r="D1368" s="97" t="s">
        <v>3806</v>
      </c>
      <c r="E1368" s="97" t="s">
        <v>2451</v>
      </c>
      <c r="F1368" s="97" t="s">
        <v>4263</v>
      </c>
      <c r="G1368" s="98" t="s">
        <v>2453</v>
      </c>
      <c r="H1368" s="98" t="s">
        <v>3806</v>
      </c>
      <c r="I1368" s="99">
        <v>125054000</v>
      </c>
      <c r="J1368" s="97" t="s">
        <v>2460</v>
      </c>
    </row>
    <row r="1369" spans="1:10" x14ac:dyDescent="0.2">
      <c r="A1369" s="96">
        <f t="shared" si="15"/>
        <v>1368</v>
      </c>
      <c r="B1369" s="97" t="s">
        <v>4033</v>
      </c>
      <c r="C1369" s="97" t="s">
        <v>4033</v>
      </c>
      <c r="D1369" s="97" t="s">
        <v>3806</v>
      </c>
      <c r="E1369" s="97" t="s">
        <v>2451</v>
      </c>
      <c r="F1369" s="97" t="s">
        <v>4264</v>
      </c>
      <c r="G1369" s="98" t="s">
        <v>2453</v>
      </c>
      <c r="H1369" s="98" t="s">
        <v>3806</v>
      </c>
      <c r="I1369" s="99">
        <v>13215000</v>
      </c>
      <c r="J1369" s="97" t="s">
        <v>2460</v>
      </c>
    </row>
    <row r="1370" spans="1:10" x14ac:dyDescent="0.2">
      <c r="A1370" s="96">
        <f t="shared" si="15"/>
        <v>1369</v>
      </c>
      <c r="B1370" s="97" t="s">
        <v>4033</v>
      </c>
      <c r="C1370" s="97" t="s">
        <v>4033</v>
      </c>
      <c r="D1370" s="97" t="s">
        <v>3806</v>
      </c>
      <c r="E1370" s="97" t="s">
        <v>2451</v>
      </c>
      <c r="F1370" s="97" t="s">
        <v>4265</v>
      </c>
      <c r="G1370" s="98" t="s">
        <v>2453</v>
      </c>
      <c r="H1370" s="98" t="s">
        <v>3806</v>
      </c>
      <c r="I1370" s="99">
        <v>13215000</v>
      </c>
      <c r="J1370" s="97" t="s">
        <v>2460</v>
      </c>
    </row>
    <row r="1371" spans="1:10" x14ac:dyDescent="0.2">
      <c r="A1371" s="96">
        <f t="shared" ref="A1371:A1434" si="16">ROW()-1</f>
        <v>1370</v>
      </c>
      <c r="B1371" s="97" t="s">
        <v>3996</v>
      </c>
      <c r="C1371" s="97" t="s">
        <v>3996</v>
      </c>
      <c r="D1371" s="97" t="s">
        <v>3806</v>
      </c>
      <c r="E1371" s="97" t="s">
        <v>2451</v>
      </c>
      <c r="F1371" s="97" t="s">
        <v>4266</v>
      </c>
      <c r="G1371" s="98" t="s">
        <v>2453</v>
      </c>
      <c r="H1371" s="98" t="s">
        <v>3806</v>
      </c>
      <c r="I1371" s="99">
        <v>83959000</v>
      </c>
      <c r="J1371" s="97" t="s">
        <v>2460</v>
      </c>
    </row>
    <row r="1372" spans="1:10" x14ac:dyDescent="0.2">
      <c r="A1372" s="96">
        <f t="shared" si="16"/>
        <v>1371</v>
      </c>
      <c r="B1372" s="97" t="s">
        <v>3996</v>
      </c>
      <c r="C1372" s="97" t="s">
        <v>3996</v>
      </c>
      <c r="D1372" s="97" t="s">
        <v>3806</v>
      </c>
      <c r="E1372" s="97" t="s">
        <v>2451</v>
      </c>
      <c r="F1372" s="97" t="s">
        <v>4267</v>
      </c>
      <c r="G1372" s="98" t="s">
        <v>2453</v>
      </c>
      <c r="H1372" s="98" t="s">
        <v>3806</v>
      </c>
      <c r="I1372" s="99">
        <v>84817000</v>
      </c>
      <c r="J1372" s="97" t="s">
        <v>2460</v>
      </c>
    </row>
    <row r="1373" spans="1:10" x14ac:dyDescent="0.2">
      <c r="A1373" s="96">
        <f t="shared" si="16"/>
        <v>1372</v>
      </c>
      <c r="B1373" s="97" t="s">
        <v>3996</v>
      </c>
      <c r="C1373" s="97" t="s">
        <v>3996</v>
      </c>
      <c r="D1373" s="97" t="s">
        <v>3806</v>
      </c>
      <c r="E1373" s="97" t="s">
        <v>2451</v>
      </c>
      <c r="F1373" s="97" t="s">
        <v>4268</v>
      </c>
      <c r="G1373" s="98" t="s">
        <v>2453</v>
      </c>
      <c r="H1373" s="98" t="s">
        <v>3806</v>
      </c>
      <c r="I1373" s="99">
        <v>83536000</v>
      </c>
      <c r="J1373" s="97" t="s">
        <v>2460</v>
      </c>
    </row>
    <row r="1374" spans="1:10" x14ac:dyDescent="0.2">
      <c r="A1374" s="96">
        <f t="shared" si="16"/>
        <v>1373</v>
      </c>
      <c r="B1374" s="97" t="s">
        <v>3996</v>
      </c>
      <c r="C1374" s="97" t="s">
        <v>3996</v>
      </c>
      <c r="D1374" s="97" t="s">
        <v>3806</v>
      </c>
      <c r="E1374" s="97" t="s">
        <v>2451</v>
      </c>
      <c r="F1374" s="97" t="s">
        <v>4269</v>
      </c>
      <c r="G1374" s="98" t="s">
        <v>2453</v>
      </c>
      <c r="H1374" s="98" t="s">
        <v>3806</v>
      </c>
      <c r="I1374" s="99">
        <v>84100000</v>
      </c>
      <c r="J1374" s="97" t="s">
        <v>2460</v>
      </c>
    </row>
    <row r="1375" spans="1:10" x14ac:dyDescent="0.2">
      <c r="A1375" s="96">
        <f t="shared" si="16"/>
        <v>1374</v>
      </c>
      <c r="B1375" s="97" t="s">
        <v>3996</v>
      </c>
      <c r="C1375" s="97" t="s">
        <v>3996</v>
      </c>
      <c r="D1375" s="97" t="s">
        <v>3806</v>
      </c>
      <c r="E1375" s="97" t="s">
        <v>2451</v>
      </c>
      <c r="F1375" s="97" t="s">
        <v>4270</v>
      </c>
      <c r="G1375" s="98" t="s">
        <v>2453</v>
      </c>
      <c r="H1375" s="98" t="s">
        <v>3806</v>
      </c>
      <c r="I1375" s="99">
        <v>83168000</v>
      </c>
      <c r="J1375" s="97" t="s">
        <v>2460</v>
      </c>
    </row>
    <row r="1376" spans="1:10" x14ac:dyDescent="0.2">
      <c r="A1376" s="96">
        <f t="shared" si="16"/>
        <v>1375</v>
      </c>
      <c r="B1376" s="97" t="s">
        <v>4033</v>
      </c>
      <c r="C1376" s="97" t="s">
        <v>4033</v>
      </c>
      <c r="D1376" s="97" t="s">
        <v>3806</v>
      </c>
      <c r="E1376" s="97" t="s">
        <v>2451</v>
      </c>
      <c r="F1376" s="97" t="s">
        <v>4271</v>
      </c>
      <c r="G1376" s="98" t="s">
        <v>2453</v>
      </c>
      <c r="H1376" s="98" t="s">
        <v>3806</v>
      </c>
      <c r="I1376" s="99">
        <v>13215000</v>
      </c>
      <c r="J1376" s="97" t="s">
        <v>2460</v>
      </c>
    </row>
    <row r="1377" spans="1:10" x14ac:dyDescent="0.2">
      <c r="A1377" s="96">
        <f t="shared" si="16"/>
        <v>1376</v>
      </c>
      <c r="B1377" s="97" t="s">
        <v>4064</v>
      </c>
      <c r="C1377" s="97" t="s">
        <v>4064</v>
      </c>
      <c r="D1377" s="97" t="s">
        <v>3806</v>
      </c>
      <c r="E1377" s="97" t="s">
        <v>2451</v>
      </c>
      <c r="F1377" s="97" t="s">
        <v>4272</v>
      </c>
      <c r="G1377" s="98" t="s">
        <v>2453</v>
      </c>
      <c r="H1377" s="98" t="s">
        <v>3806</v>
      </c>
      <c r="I1377" s="99">
        <v>67958000</v>
      </c>
      <c r="J1377" s="97" t="s">
        <v>2460</v>
      </c>
    </row>
    <row r="1378" spans="1:10" x14ac:dyDescent="0.2">
      <c r="A1378" s="96">
        <f t="shared" si="16"/>
        <v>1377</v>
      </c>
      <c r="B1378" s="97" t="s">
        <v>4049</v>
      </c>
      <c r="C1378" s="97" t="s">
        <v>4050</v>
      </c>
      <c r="D1378" s="97" t="s">
        <v>3806</v>
      </c>
      <c r="E1378" s="97" t="s">
        <v>2451</v>
      </c>
      <c r="F1378" s="97" t="s">
        <v>4273</v>
      </c>
      <c r="G1378" s="98" t="s">
        <v>2453</v>
      </c>
      <c r="H1378" s="98" t="s">
        <v>3806</v>
      </c>
      <c r="I1378" s="99">
        <v>31620000</v>
      </c>
      <c r="J1378" s="97" t="s">
        <v>2460</v>
      </c>
    </row>
    <row r="1379" spans="1:10" x14ac:dyDescent="0.2">
      <c r="A1379" s="96">
        <f t="shared" si="16"/>
        <v>1378</v>
      </c>
      <c r="B1379" s="97" t="s">
        <v>4052</v>
      </c>
      <c r="C1379" s="97" t="s">
        <v>4053</v>
      </c>
      <c r="D1379" s="97" t="s">
        <v>3806</v>
      </c>
      <c r="E1379" s="97" t="s">
        <v>2451</v>
      </c>
      <c r="F1379" s="97" t="s">
        <v>4274</v>
      </c>
      <c r="G1379" s="98" t="s">
        <v>2453</v>
      </c>
      <c r="H1379" s="98" t="s">
        <v>3806</v>
      </c>
      <c r="I1379" s="99">
        <v>40000000</v>
      </c>
      <c r="J1379" s="97" t="s">
        <v>2460</v>
      </c>
    </row>
    <row r="1380" spans="1:10" x14ac:dyDescent="0.2">
      <c r="A1380" s="96">
        <f t="shared" si="16"/>
        <v>1379</v>
      </c>
      <c r="B1380" s="97" t="s">
        <v>4242</v>
      </c>
      <c r="C1380" s="97" t="s">
        <v>4102</v>
      </c>
      <c r="D1380" s="97" t="s">
        <v>2838</v>
      </c>
      <c r="E1380" s="97" t="s">
        <v>2451</v>
      </c>
      <c r="F1380" s="97" t="s">
        <v>4275</v>
      </c>
      <c r="G1380" s="98" t="s">
        <v>2453</v>
      </c>
      <c r="H1380" s="98" t="s">
        <v>3806</v>
      </c>
      <c r="I1380" s="99">
        <v>43637000</v>
      </c>
      <c r="J1380" s="97" t="s">
        <v>2460</v>
      </c>
    </row>
    <row r="1381" spans="1:10" x14ac:dyDescent="0.2">
      <c r="A1381" s="96">
        <f t="shared" si="16"/>
        <v>1380</v>
      </c>
      <c r="B1381" s="97" t="s">
        <v>4276</v>
      </c>
      <c r="C1381" s="97" t="s">
        <v>4003</v>
      </c>
      <c r="D1381" s="97" t="s">
        <v>4277</v>
      </c>
      <c r="E1381" s="97" t="s">
        <v>2451</v>
      </c>
      <c r="F1381" s="97" t="s">
        <v>4278</v>
      </c>
      <c r="G1381" s="98" t="s">
        <v>2453</v>
      </c>
      <c r="H1381" s="98" t="s">
        <v>3806</v>
      </c>
      <c r="I1381" s="99">
        <v>47080000</v>
      </c>
      <c r="J1381" s="97" t="s">
        <v>2455</v>
      </c>
    </row>
    <row r="1382" spans="1:10" x14ac:dyDescent="0.2">
      <c r="A1382" s="96">
        <f t="shared" si="16"/>
        <v>1381</v>
      </c>
      <c r="B1382" s="97" t="s">
        <v>4033</v>
      </c>
      <c r="C1382" s="97" t="s">
        <v>4033</v>
      </c>
      <c r="D1382" s="97" t="s">
        <v>3806</v>
      </c>
      <c r="E1382" s="97" t="s">
        <v>2451</v>
      </c>
      <c r="F1382" s="97" t="s">
        <v>4279</v>
      </c>
      <c r="G1382" s="98" t="s">
        <v>2453</v>
      </c>
      <c r="H1382" s="98" t="s">
        <v>3806</v>
      </c>
      <c r="I1382" s="99">
        <v>13215000</v>
      </c>
      <c r="J1382" s="97" t="s">
        <v>2460</v>
      </c>
    </row>
    <row r="1383" spans="1:10" x14ac:dyDescent="0.2">
      <c r="A1383" s="96">
        <f t="shared" si="16"/>
        <v>1382</v>
      </c>
      <c r="B1383" s="97" t="s">
        <v>4052</v>
      </c>
      <c r="C1383" s="97" t="s">
        <v>4053</v>
      </c>
      <c r="D1383" s="97" t="s">
        <v>3806</v>
      </c>
      <c r="E1383" s="97" t="s">
        <v>2451</v>
      </c>
      <c r="F1383" s="97" t="s">
        <v>4280</v>
      </c>
      <c r="G1383" s="98" t="s">
        <v>2453</v>
      </c>
      <c r="H1383" s="98" t="s">
        <v>3806</v>
      </c>
      <c r="I1383" s="99">
        <v>43096000</v>
      </c>
      <c r="J1383" s="97" t="s">
        <v>2460</v>
      </c>
    </row>
    <row r="1384" spans="1:10" x14ac:dyDescent="0.2">
      <c r="A1384" s="96">
        <f t="shared" si="16"/>
        <v>1383</v>
      </c>
      <c r="B1384" s="97" t="s">
        <v>4070</v>
      </c>
      <c r="C1384" s="97" t="s">
        <v>4070</v>
      </c>
      <c r="D1384" s="97" t="s">
        <v>3806</v>
      </c>
      <c r="E1384" s="97" t="s">
        <v>2451</v>
      </c>
      <c r="F1384" s="97" t="s">
        <v>4281</v>
      </c>
      <c r="G1384" s="98" t="s">
        <v>2453</v>
      </c>
      <c r="H1384" s="98" t="s">
        <v>3806</v>
      </c>
      <c r="I1384" s="99">
        <v>106564000</v>
      </c>
      <c r="J1384" s="97" t="s">
        <v>2460</v>
      </c>
    </row>
    <row r="1385" spans="1:10" x14ac:dyDescent="0.2">
      <c r="A1385" s="96">
        <f t="shared" si="16"/>
        <v>1384</v>
      </c>
      <c r="B1385" s="97" t="s">
        <v>4039</v>
      </c>
      <c r="C1385" s="97" t="s">
        <v>4039</v>
      </c>
      <c r="D1385" s="97" t="s">
        <v>3806</v>
      </c>
      <c r="E1385" s="97" t="s">
        <v>2451</v>
      </c>
      <c r="F1385" s="97" t="s">
        <v>4016</v>
      </c>
      <c r="G1385" s="98" t="s">
        <v>2453</v>
      </c>
      <c r="H1385" s="98" t="s">
        <v>3806</v>
      </c>
      <c r="I1385" s="99">
        <v>379800000</v>
      </c>
      <c r="J1385" s="97" t="s">
        <v>2455</v>
      </c>
    </row>
    <row r="1386" spans="1:10" x14ac:dyDescent="0.2">
      <c r="A1386" s="96">
        <f t="shared" si="16"/>
        <v>1385</v>
      </c>
      <c r="B1386" s="97" t="s">
        <v>4070</v>
      </c>
      <c r="C1386" s="97" t="s">
        <v>4070</v>
      </c>
      <c r="D1386" s="97" t="s">
        <v>3806</v>
      </c>
      <c r="E1386" s="97" t="s">
        <v>2451</v>
      </c>
      <c r="F1386" s="97" t="s">
        <v>4282</v>
      </c>
      <c r="G1386" s="98" t="s">
        <v>2453</v>
      </c>
      <c r="H1386" s="98" t="s">
        <v>3806</v>
      </c>
      <c r="I1386" s="99">
        <v>51678000</v>
      </c>
      <c r="J1386" s="97" t="s">
        <v>2460</v>
      </c>
    </row>
    <row r="1387" spans="1:10" x14ac:dyDescent="0.2">
      <c r="A1387" s="96">
        <f t="shared" si="16"/>
        <v>1386</v>
      </c>
      <c r="B1387" s="97" t="s">
        <v>4070</v>
      </c>
      <c r="C1387" s="97" t="s">
        <v>4070</v>
      </c>
      <c r="D1387" s="97" t="s">
        <v>3806</v>
      </c>
      <c r="E1387" s="97" t="s">
        <v>2451</v>
      </c>
      <c r="F1387" s="97" t="s">
        <v>4283</v>
      </c>
      <c r="G1387" s="98" t="s">
        <v>2453</v>
      </c>
      <c r="H1387" s="98" t="s">
        <v>3806</v>
      </c>
      <c r="I1387" s="99">
        <v>129363000</v>
      </c>
      <c r="J1387" s="97" t="s">
        <v>2460</v>
      </c>
    </row>
    <row r="1388" spans="1:10" x14ac:dyDescent="0.2">
      <c r="A1388" s="96">
        <f t="shared" si="16"/>
        <v>1387</v>
      </c>
      <c r="B1388" s="97" t="s">
        <v>4052</v>
      </c>
      <c r="C1388" s="97" t="s">
        <v>4053</v>
      </c>
      <c r="D1388" s="97" t="s">
        <v>3806</v>
      </c>
      <c r="E1388" s="97" t="s">
        <v>2451</v>
      </c>
      <c r="F1388" s="97" t="s">
        <v>4284</v>
      </c>
      <c r="G1388" s="98" t="s">
        <v>2453</v>
      </c>
      <c r="H1388" s="98" t="s">
        <v>3806</v>
      </c>
      <c r="I1388" s="99">
        <v>80000000</v>
      </c>
      <c r="J1388" s="97" t="s">
        <v>2460</v>
      </c>
    </row>
    <row r="1389" spans="1:10" x14ac:dyDescent="0.2">
      <c r="A1389" s="96">
        <f t="shared" si="16"/>
        <v>1388</v>
      </c>
      <c r="B1389" s="97" t="s">
        <v>4058</v>
      </c>
      <c r="C1389" s="97" t="s">
        <v>4023</v>
      </c>
      <c r="D1389" s="97" t="s">
        <v>3806</v>
      </c>
      <c r="E1389" s="97" t="s">
        <v>2451</v>
      </c>
      <c r="F1389" s="97" t="s">
        <v>4285</v>
      </c>
      <c r="G1389" s="98" t="s">
        <v>2453</v>
      </c>
      <c r="H1389" s="98" t="s">
        <v>3806</v>
      </c>
      <c r="I1389" s="99">
        <v>43590000</v>
      </c>
      <c r="J1389" s="97" t="s">
        <v>2460</v>
      </c>
    </row>
    <row r="1390" spans="1:10" x14ac:dyDescent="0.2">
      <c r="A1390" s="96">
        <f t="shared" si="16"/>
        <v>1389</v>
      </c>
      <c r="B1390" s="97" t="s">
        <v>4070</v>
      </c>
      <c r="C1390" s="97" t="s">
        <v>4070</v>
      </c>
      <c r="D1390" s="97" t="s">
        <v>3806</v>
      </c>
      <c r="E1390" s="97" t="s">
        <v>2451</v>
      </c>
      <c r="F1390" s="97" t="s">
        <v>4286</v>
      </c>
      <c r="G1390" s="98" t="s">
        <v>2453</v>
      </c>
      <c r="H1390" s="98" t="s">
        <v>3806</v>
      </c>
      <c r="I1390" s="99">
        <v>87288000</v>
      </c>
      <c r="J1390" s="97" t="s">
        <v>2460</v>
      </c>
    </row>
    <row r="1391" spans="1:10" x14ac:dyDescent="0.2">
      <c r="A1391" s="96">
        <f t="shared" si="16"/>
        <v>1390</v>
      </c>
      <c r="B1391" s="97" t="s">
        <v>4035</v>
      </c>
      <c r="C1391" s="97" t="s">
        <v>3845</v>
      </c>
      <c r="D1391" s="97" t="s">
        <v>2838</v>
      </c>
      <c r="E1391" s="97" t="s">
        <v>2451</v>
      </c>
      <c r="F1391" s="97" t="s">
        <v>4287</v>
      </c>
      <c r="G1391" s="98" t="s">
        <v>2453</v>
      </c>
      <c r="H1391" s="98" t="s">
        <v>3806</v>
      </c>
      <c r="I1391" s="99">
        <v>89529000</v>
      </c>
      <c r="J1391" s="97" t="s">
        <v>2460</v>
      </c>
    </row>
    <row r="1392" spans="1:10" x14ac:dyDescent="0.2">
      <c r="A1392" s="96">
        <f t="shared" si="16"/>
        <v>1391</v>
      </c>
      <c r="B1392" s="97" t="s">
        <v>4033</v>
      </c>
      <c r="C1392" s="97" t="s">
        <v>4033</v>
      </c>
      <c r="D1392" s="97" t="s">
        <v>3806</v>
      </c>
      <c r="E1392" s="97" t="s">
        <v>2451</v>
      </c>
      <c r="F1392" s="97" t="s">
        <v>4288</v>
      </c>
      <c r="G1392" s="98" t="s">
        <v>2453</v>
      </c>
      <c r="H1392" s="98" t="s">
        <v>3806</v>
      </c>
      <c r="I1392" s="99">
        <v>32240000</v>
      </c>
      <c r="J1392" s="97" t="s">
        <v>2460</v>
      </c>
    </row>
    <row r="1393" spans="1:10" x14ac:dyDescent="0.2">
      <c r="A1393" s="96">
        <f t="shared" si="16"/>
        <v>1392</v>
      </c>
      <c r="B1393" s="97" t="s">
        <v>4289</v>
      </c>
      <c r="C1393" s="97" t="s">
        <v>4289</v>
      </c>
      <c r="D1393" s="97" t="s">
        <v>3806</v>
      </c>
      <c r="E1393" s="97" t="s">
        <v>2451</v>
      </c>
      <c r="F1393" s="97" t="s">
        <v>4290</v>
      </c>
      <c r="G1393" s="98" t="s">
        <v>2453</v>
      </c>
      <c r="H1393" s="98" t="s">
        <v>3806</v>
      </c>
      <c r="I1393" s="99">
        <v>80000000</v>
      </c>
      <c r="J1393" s="97" t="s">
        <v>2460</v>
      </c>
    </row>
    <row r="1394" spans="1:10" x14ac:dyDescent="0.2">
      <c r="A1394" s="96">
        <f t="shared" si="16"/>
        <v>1393</v>
      </c>
      <c r="B1394" s="97" t="s">
        <v>4018</v>
      </c>
      <c r="C1394" s="97" t="s">
        <v>3805</v>
      </c>
      <c r="D1394" s="97" t="s">
        <v>2838</v>
      </c>
      <c r="E1394" s="97" t="s">
        <v>2451</v>
      </c>
      <c r="F1394" s="97" t="s">
        <v>4291</v>
      </c>
      <c r="G1394" s="98" t="s">
        <v>2453</v>
      </c>
      <c r="H1394" s="98" t="s">
        <v>3806</v>
      </c>
      <c r="I1394" s="99">
        <v>267937586</v>
      </c>
      <c r="J1394" s="97" t="s">
        <v>2455</v>
      </c>
    </row>
    <row r="1395" spans="1:10" x14ac:dyDescent="0.2">
      <c r="A1395" s="96">
        <f t="shared" si="16"/>
        <v>1394</v>
      </c>
      <c r="B1395" s="97" t="s">
        <v>3996</v>
      </c>
      <c r="C1395" s="97" t="s">
        <v>3996</v>
      </c>
      <c r="D1395" s="97" t="s">
        <v>3806</v>
      </c>
      <c r="E1395" s="97" t="s">
        <v>2451</v>
      </c>
      <c r="F1395" s="97" t="s">
        <v>4292</v>
      </c>
      <c r="G1395" s="98" t="s">
        <v>2453</v>
      </c>
      <c r="H1395" s="98" t="s">
        <v>3806</v>
      </c>
      <c r="I1395" s="99">
        <v>87000000</v>
      </c>
      <c r="J1395" s="97" t="s">
        <v>2460</v>
      </c>
    </row>
    <row r="1396" spans="1:10" x14ac:dyDescent="0.2">
      <c r="A1396" s="96">
        <f t="shared" si="16"/>
        <v>1395</v>
      </c>
      <c r="B1396" s="97" t="s">
        <v>3996</v>
      </c>
      <c r="C1396" s="97" t="s">
        <v>3996</v>
      </c>
      <c r="D1396" s="97" t="s">
        <v>3806</v>
      </c>
      <c r="E1396" s="97" t="s">
        <v>2451</v>
      </c>
      <c r="F1396" s="97" t="s">
        <v>4293</v>
      </c>
      <c r="G1396" s="98" t="s">
        <v>2453</v>
      </c>
      <c r="H1396" s="98" t="s">
        <v>3806</v>
      </c>
      <c r="I1396" s="99">
        <v>88000000</v>
      </c>
      <c r="J1396" s="97" t="s">
        <v>2460</v>
      </c>
    </row>
    <row r="1397" spans="1:10" x14ac:dyDescent="0.2">
      <c r="A1397" s="96">
        <f t="shared" si="16"/>
        <v>1396</v>
      </c>
      <c r="B1397" s="97" t="s">
        <v>3996</v>
      </c>
      <c r="C1397" s="97" t="s">
        <v>3996</v>
      </c>
      <c r="D1397" s="97" t="s">
        <v>3806</v>
      </c>
      <c r="E1397" s="97" t="s">
        <v>2451</v>
      </c>
      <c r="F1397" s="97" t="s">
        <v>4294</v>
      </c>
      <c r="G1397" s="98" t="s">
        <v>2453</v>
      </c>
      <c r="H1397" s="98" t="s">
        <v>3806</v>
      </c>
      <c r="I1397" s="99">
        <v>88000000</v>
      </c>
      <c r="J1397" s="97" t="s">
        <v>2460</v>
      </c>
    </row>
    <row r="1398" spans="1:10" x14ac:dyDescent="0.2">
      <c r="A1398" s="96">
        <f t="shared" si="16"/>
        <v>1397</v>
      </c>
      <c r="B1398" s="97" t="s">
        <v>4295</v>
      </c>
      <c r="C1398" s="97" t="s">
        <v>3805</v>
      </c>
      <c r="D1398" s="97" t="s">
        <v>2838</v>
      </c>
      <c r="E1398" s="97" t="s">
        <v>2451</v>
      </c>
      <c r="F1398" s="97" t="s">
        <v>4296</v>
      </c>
      <c r="G1398" s="98" t="s">
        <v>2453</v>
      </c>
      <c r="H1398" s="98" t="s">
        <v>3806</v>
      </c>
      <c r="I1398" s="99">
        <v>3410000</v>
      </c>
      <c r="J1398" s="97" t="s">
        <v>2460</v>
      </c>
    </row>
    <row r="1399" spans="1:10" x14ac:dyDescent="0.2">
      <c r="A1399" s="96">
        <f t="shared" si="16"/>
        <v>1398</v>
      </c>
      <c r="B1399" s="97" t="s">
        <v>4297</v>
      </c>
      <c r="C1399" s="97" t="s">
        <v>4298</v>
      </c>
      <c r="D1399" s="97" t="s">
        <v>2838</v>
      </c>
      <c r="E1399" s="97" t="s">
        <v>2451</v>
      </c>
      <c r="F1399" s="97" t="s">
        <v>4299</v>
      </c>
      <c r="G1399" s="98" t="s">
        <v>2453</v>
      </c>
      <c r="H1399" s="98" t="s">
        <v>3806</v>
      </c>
      <c r="I1399" s="99">
        <v>299537800</v>
      </c>
      <c r="J1399" s="97" t="s">
        <v>2455</v>
      </c>
    </row>
    <row r="1400" spans="1:10" x14ac:dyDescent="0.2">
      <c r="A1400" s="96">
        <f t="shared" si="16"/>
        <v>1399</v>
      </c>
      <c r="B1400" s="97" t="s">
        <v>4075</v>
      </c>
      <c r="C1400" s="97" t="s">
        <v>4070</v>
      </c>
      <c r="D1400" s="97" t="s">
        <v>2838</v>
      </c>
      <c r="E1400" s="97" t="s">
        <v>2451</v>
      </c>
      <c r="F1400" s="97" t="s">
        <v>4300</v>
      </c>
      <c r="G1400" s="98" t="s">
        <v>2453</v>
      </c>
      <c r="H1400" s="98" t="s">
        <v>3806</v>
      </c>
      <c r="I1400" s="99">
        <v>57660000</v>
      </c>
      <c r="J1400" s="97" t="s">
        <v>2460</v>
      </c>
    </row>
    <row r="1401" spans="1:10" x14ac:dyDescent="0.2">
      <c r="A1401" s="96">
        <f t="shared" si="16"/>
        <v>1400</v>
      </c>
      <c r="B1401" s="97" t="s">
        <v>4030</v>
      </c>
      <c r="C1401" s="97" t="s">
        <v>4030</v>
      </c>
      <c r="D1401" s="97" t="s">
        <v>3806</v>
      </c>
      <c r="E1401" s="97" t="s">
        <v>2451</v>
      </c>
      <c r="F1401" s="97" t="s">
        <v>4301</v>
      </c>
      <c r="G1401" s="98" t="s">
        <v>2453</v>
      </c>
      <c r="H1401" s="98" t="s">
        <v>3806</v>
      </c>
      <c r="I1401" s="99">
        <v>206579000</v>
      </c>
      <c r="J1401" s="97" t="s">
        <v>2455</v>
      </c>
    </row>
    <row r="1402" spans="1:10" x14ac:dyDescent="0.2">
      <c r="A1402" s="96">
        <f t="shared" si="16"/>
        <v>1401</v>
      </c>
      <c r="B1402" s="97" t="s">
        <v>4109</v>
      </c>
      <c r="C1402" s="97" t="s">
        <v>4109</v>
      </c>
      <c r="D1402" s="97" t="s">
        <v>3806</v>
      </c>
      <c r="E1402" s="97" t="s">
        <v>2451</v>
      </c>
      <c r="F1402" s="97" t="s">
        <v>4302</v>
      </c>
      <c r="G1402" s="98" t="s">
        <v>2453</v>
      </c>
      <c r="H1402" s="98" t="s">
        <v>3806</v>
      </c>
      <c r="I1402" s="99">
        <v>300000000</v>
      </c>
      <c r="J1402" s="97" t="s">
        <v>2455</v>
      </c>
    </row>
    <row r="1403" spans="1:10" x14ac:dyDescent="0.2">
      <c r="A1403" s="96">
        <f t="shared" si="16"/>
        <v>1402</v>
      </c>
      <c r="B1403" s="97" t="s">
        <v>4303</v>
      </c>
      <c r="C1403" s="97" t="s">
        <v>3805</v>
      </c>
      <c r="D1403" s="97" t="s">
        <v>2838</v>
      </c>
      <c r="E1403" s="97" t="s">
        <v>2451</v>
      </c>
      <c r="F1403" s="97" t="s">
        <v>4304</v>
      </c>
      <c r="G1403" s="98" t="s">
        <v>2453</v>
      </c>
      <c r="H1403" s="98" t="s">
        <v>3806</v>
      </c>
      <c r="I1403" s="99">
        <v>113373000</v>
      </c>
      <c r="J1403" s="97" t="s">
        <v>2455</v>
      </c>
    </row>
    <row r="1404" spans="1:10" x14ac:dyDescent="0.2">
      <c r="A1404" s="96">
        <f t="shared" si="16"/>
        <v>1403</v>
      </c>
      <c r="B1404" s="97" t="s">
        <v>4305</v>
      </c>
      <c r="C1404" s="97" t="s">
        <v>4109</v>
      </c>
      <c r="D1404" s="97" t="s">
        <v>3806</v>
      </c>
      <c r="E1404" s="97" t="s">
        <v>2451</v>
      </c>
      <c r="F1404" s="97" t="s">
        <v>4306</v>
      </c>
      <c r="G1404" s="98" t="s">
        <v>2453</v>
      </c>
      <c r="H1404" s="98" t="s">
        <v>3806</v>
      </c>
      <c r="I1404" s="99">
        <v>149941000</v>
      </c>
      <c r="J1404" s="97" t="s">
        <v>2455</v>
      </c>
    </row>
    <row r="1405" spans="1:10" x14ac:dyDescent="0.2">
      <c r="A1405" s="96">
        <f t="shared" si="16"/>
        <v>1404</v>
      </c>
      <c r="B1405" s="97" t="s">
        <v>4307</v>
      </c>
      <c r="C1405" s="97" t="s">
        <v>4109</v>
      </c>
      <c r="D1405" s="97" t="s">
        <v>3806</v>
      </c>
      <c r="E1405" s="97" t="s">
        <v>2451</v>
      </c>
      <c r="F1405" s="97" t="s">
        <v>4308</v>
      </c>
      <c r="G1405" s="98" t="s">
        <v>2453</v>
      </c>
      <c r="H1405" s="98" t="s">
        <v>3806</v>
      </c>
      <c r="I1405" s="99">
        <v>160000000</v>
      </c>
      <c r="J1405" s="97" t="s">
        <v>2455</v>
      </c>
    </row>
    <row r="1406" spans="1:10" x14ac:dyDescent="0.2">
      <c r="A1406" s="96">
        <f t="shared" si="16"/>
        <v>1405</v>
      </c>
      <c r="B1406" s="97" t="s">
        <v>3996</v>
      </c>
      <c r="C1406" s="97" t="s">
        <v>3996</v>
      </c>
      <c r="D1406" s="97" t="s">
        <v>3806</v>
      </c>
      <c r="E1406" s="97" t="s">
        <v>2451</v>
      </c>
      <c r="F1406" s="97" t="s">
        <v>4309</v>
      </c>
      <c r="G1406" s="98" t="s">
        <v>2453</v>
      </c>
      <c r="H1406" s="98" t="s">
        <v>3806</v>
      </c>
      <c r="I1406" s="99">
        <v>87000000</v>
      </c>
      <c r="J1406" s="97" t="s">
        <v>2460</v>
      </c>
    </row>
    <row r="1407" spans="1:10" x14ac:dyDescent="0.2">
      <c r="A1407" s="96">
        <f t="shared" si="16"/>
        <v>1406</v>
      </c>
      <c r="B1407" s="97" t="s">
        <v>4049</v>
      </c>
      <c r="C1407" s="97" t="s">
        <v>4050</v>
      </c>
      <c r="D1407" s="97" t="s">
        <v>3806</v>
      </c>
      <c r="E1407" s="97" t="s">
        <v>2451</v>
      </c>
      <c r="F1407" s="97" t="s">
        <v>4310</v>
      </c>
      <c r="G1407" s="98" t="s">
        <v>2453</v>
      </c>
      <c r="H1407" s="98" t="s">
        <v>3806</v>
      </c>
      <c r="I1407" s="99">
        <v>30048000</v>
      </c>
      <c r="J1407" s="97" t="s">
        <v>2460</v>
      </c>
    </row>
    <row r="1408" spans="1:10" x14ac:dyDescent="0.2">
      <c r="A1408" s="96">
        <f t="shared" si="16"/>
        <v>1407</v>
      </c>
      <c r="B1408" s="97" t="s">
        <v>4311</v>
      </c>
      <c r="C1408" s="97" t="s">
        <v>4020</v>
      </c>
      <c r="D1408" s="97" t="s">
        <v>2838</v>
      </c>
      <c r="E1408" s="97" t="s">
        <v>2451</v>
      </c>
      <c r="F1408" s="97" t="s">
        <v>4312</v>
      </c>
      <c r="G1408" s="98" t="s">
        <v>2453</v>
      </c>
      <c r="H1408" s="98" t="s">
        <v>3806</v>
      </c>
      <c r="I1408" s="99">
        <v>96849000</v>
      </c>
      <c r="J1408" s="97" t="s">
        <v>2460</v>
      </c>
    </row>
    <row r="1409" spans="1:10" x14ac:dyDescent="0.2">
      <c r="A1409" s="96">
        <f t="shared" si="16"/>
        <v>1408</v>
      </c>
      <c r="B1409" s="97" t="s">
        <v>2483</v>
      </c>
      <c r="C1409" s="97" t="s">
        <v>2483</v>
      </c>
      <c r="D1409" s="97" t="s">
        <v>3806</v>
      </c>
      <c r="E1409" s="97" t="s">
        <v>2451</v>
      </c>
      <c r="F1409" s="97" t="s">
        <v>4313</v>
      </c>
      <c r="G1409" s="98" t="s">
        <v>2453</v>
      </c>
      <c r="H1409" s="98" t="s">
        <v>3806</v>
      </c>
      <c r="I1409" s="99">
        <v>138751000</v>
      </c>
      <c r="J1409" s="97" t="s">
        <v>2455</v>
      </c>
    </row>
    <row r="1410" spans="1:10" x14ac:dyDescent="0.2">
      <c r="A1410" s="96">
        <f t="shared" si="16"/>
        <v>1409</v>
      </c>
      <c r="B1410" s="97" t="s">
        <v>4037</v>
      </c>
      <c r="C1410" s="97" t="s">
        <v>4037</v>
      </c>
      <c r="D1410" s="97" t="s">
        <v>3806</v>
      </c>
      <c r="E1410" s="97" t="s">
        <v>2451</v>
      </c>
      <c r="F1410" s="97" t="s">
        <v>4314</v>
      </c>
      <c r="G1410" s="98" t="s">
        <v>2453</v>
      </c>
      <c r="H1410" s="98" t="s">
        <v>3806</v>
      </c>
      <c r="I1410" s="99">
        <v>149000000</v>
      </c>
      <c r="J1410" s="97" t="s">
        <v>2455</v>
      </c>
    </row>
    <row r="1411" spans="1:10" x14ac:dyDescent="0.2">
      <c r="A1411" s="96">
        <f t="shared" si="16"/>
        <v>1410</v>
      </c>
      <c r="B1411" s="97" t="s">
        <v>2449</v>
      </c>
      <c r="C1411" s="97" t="s">
        <v>2449</v>
      </c>
      <c r="D1411" s="97" t="s">
        <v>3806</v>
      </c>
      <c r="E1411" s="97" t="s">
        <v>2451</v>
      </c>
      <c r="F1411" s="97" t="s">
        <v>4315</v>
      </c>
      <c r="G1411" s="98" t="s">
        <v>2453</v>
      </c>
      <c r="H1411" s="98" t="s">
        <v>3806</v>
      </c>
      <c r="I1411" s="99">
        <v>80000000</v>
      </c>
      <c r="J1411" s="97" t="s">
        <v>2460</v>
      </c>
    </row>
    <row r="1412" spans="1:10" x14ac:dyDescent="0.2">
      <c r="A1412" s="96">
        <f t="shared" si="16"/>
        <v>1411</v>
      </c>
      <c r="B1412" s="97" t="s">
        <v>4316</v>
      </c>
      <c r="C1412" s="97" t="s">
        <v>4045</v>
      </c>
      <c r="D1412" s="97" t="s">
        <v>2838</v>
      </c>
      <c r="E1412" s="97" t="s">
        <v>2451</v>
      </c>
      <c r="F1412" s="97" t="s">
        <v>4317</v>
      </c>
      <c r="G1412" s="98" t="s">
        <v>2453</v>
      </c>
      <c r="H1412" s="98" t="s">
        <v>3806</v>
      </c>
      <c r="I1412" s="99">
        <v>74503000</v>
      </c>
      <c r="J1412" s="97" t="s">
        <v>2460</v>
      </c>
    </row>
    <row r="1413" spans="1:10" x14ac:dyDescent="0.2">
      <c r="A1413" s="96">
        <f t="shared" si="16"/>
        <v>1412</v>
      </c>
      <c r="B1413" s="97" t="s">
        <v>4318</v>
      </c>
      <c r="C1413" s="97" t="s">
        <v>3805</v>
      </c>
      <c r="D1413" s="97" t="s">
        <v>3806</v>
      </c>
      <c r="E1413" s="97" t="s">
        <v>2451</v>
      </c>
      <c r="F1413" s="97" t="s">
        <v>4319</v>
      </c>
      <c r="G1413" s="98" t="s">
        <v>2453</v>
      </c>
      <c r="H1413" s="98" t="s">
        <v>3806</v>
      </c>
      <c r="I1413" s="99">
        <v>100000000</v>
      </c>
      <c r="J1413" s="97" t="s">
        <v>2455</v>
      </c>
    </row>
    <row r="1414" spans="1:10" x14ac:dyDescent="0.2">
      <c r="A1414" s="96">
        <f t="shared" si="16"/>
        <v>1413</v>
      </c>
      <c r="B1414" s="97" t="s">
        <v>4070</v>
      </c>
      <c r="C1414" s="97" t="s">
        <v>4070</v>
      </c>
      <c r="D1414" s="97" t="s">
        <v>3806</v>
      </c>
      <c r="E1414" s="97" t="s">
        <v>2451</v>
      </c>
      <c r="F1414" s="97" t="s">
        <v>4081</v>
      </c>
      <c r="G1414" s="98" t="s">
        <v>2453</v>
      </c>
      <c r="H1414" s="98" t="s">
        <v>3806</v>
      </c>
      <c r="I1414" s="99">
        <v>123314100</v>
      </c>
      <c r="J1414" s="97" t="s">
        <v>2460</v>
      </c>
    </row>
    <row r="1415" spans="1:10" x14ac:dyDescent="0.2">
      <c r="A1415" s="96">
        <f t="shared" si="16"/>
        <v>1414</v>
      </c>
      <c r="B1415" s="97" t="s">
        <v>4070</v>
      </c>
      <c r="C1415" s="97" t="s">
        <v>4070</v>
      </c>
      <c r="D1415" s="97" t="s">
        <v>3806</v>
      </c>
      <c r="E1415" s="97" t="s">
        <v>2451</v>
      </c>
      <c r="F1415" s="97" t="s">
        <v>4088</v>
      </c>
      <c r="G1415" s="98" t="s">
        <v>2453</v>
      </c>
      <c r="H1415" s="98" t="s">
        <v>3806</v>
      </c>
      <c r="I1415" s="99">
        <v>123314100</v>
      </c>
      <c r="J1415" s="97" t="s">
        <v>2460</v>
      </c>
    </row>
    <row r="1416" spans="1:10" x14ac:dyDescent="0.2">
      <c r="A1416" s="96">
        <f t="shared" si="16"/>
        <v>1415</v>
      </c>
      <c r="B1416" s="97" t="s">
        <v>4320</v>
      </c>
      <c r="C1416" s="97" t="s">
        <v>4045</v>
      </c>
      <c r="D1416" s="97" t="s">
        <v>3806</v>
      </c>
      <c r="E1416" s="97" t="s">
        <v>2451</v>
      </c>
      <c r="F1416" s="97" t="s">
        <v>4321</v>
      </c>
      <c r="G1416" s="98" t="s">
        <v>2453</v>
      </c>
      <c r="H1416" s="98" t="s">
        <v>3806</v>
      </c>
      <c r="I1416" s="99">
        <v>142953000</v>
      </c>
      <c r="J1416" s="97" t="s">
        <v>2455</v>
      </c>
    </row>
    <row r="1417" spans="1:10" x14ac:dyDescent="0.2">
      <c r="A1417" s="96">
        <f t="shared" si="16"/>
        <v>1416</v>
      </c>
      <c r="B1417" s="97" t="s">
        <v>4070</v>
      </c>
      <c r="C1417" s="97" t="s">
        <v>4070</v>
      </c>
      <c r="D1417" s="97" t="s">
        <v>3806</v>
      </c>
      <c r="E1417" s="97" t="s">
        <v>2451</v>
      </c>
      <c r="F1417" s="97" t="s">
        <v>4322</v>
      </c>
      <c r="G1417" s="98" t="s">
        <v>2453</v>
      </c>
      <c r="H1417" s="98" t="s">
        <v>3806</v>
      </c>
      <c r="I1417" s="99">
        <v>117230000</v>
      </c>
      <c r="J1417" s="97" t="s">
        <v>2460</v>
      </c>
    </row>
    <row r="1418" spans="1:10" x14ac:dyDescent="0.2">
      <c r="A1418" s="96">
        <f t="shared" si="16"/>
        <v>1417</v>
      </c>
      <c r="B1418" s="97" t="s">
        <v>4323</v>
      </c>
      <c r="C1418" s="97" t="s">
        <v>4050</v>
      </c>
      <c r="D1418" s="97" t="s">
        <v>2838</v>
      </c>
      <c r="E1418" s="97" t="s">
        <v>2451</v>
      </c>
      <c r="F1418" s="97" t="s">
        <v>4324</v>
      </c>
      <c r="G1418" s="98" t="s">
        <v>2453</v>
      </c>
      <c r="H1418" s="98" t="s">
        <v>3806</v>
      </c>
      <c r="I1418" s="99">
        <v>107397000</v>
      </c>
      <c r="J1418" s="97" t="s">
        <v>2460</v>
      </c>
    </row>
    <row r="1419" spans="1:10" x14ac:dyDescent="0.2">
      <c r="A1419" s="96">
        <f t="shared" si="16"/>
        <v>1418</v>
      </c>
      <c r="B1419" s="97" t="s">
        <v>4049</v>
      </c>
      <c r="C1419" s="97" t="s">
        <v>4050</v>
      </c>
      <c r="D1419" s="97" t="s">
        <v>3806</v>
      </c>
      <c r="E1419" s="97" t="s">
        <v>2451</v>
      </c>
      <c r="F1419" s="97" t="s">
        <v>4325</v>
      </c>
      <c r="G1419" s="98" t="s">
        <v>2453</v>
      </c>
      <c r="H1419" s="98" t="s">
        <v>3806</v>
      </c>
      <c r="I1419" s="99">
        <v>39776000</v>
      </c>
      <c r="J1419" s="97" t="s">
        <v>2460</v>
      </c>
    </row>
    <row r="1420" spans="1:10" x14ac:dyDescent="0.3">
      <c r="A1420" s="96">
        <f t="shared" si="16"/>
        <v>1419</v>
      </c>
      <c r="B1420" s="97" t="s">
        <v>4326</v>
      </c>
      <c r="C1420" s="97" t="s">
        <v>4023</v>
      </c>
      <c r="D1420" s="97" t="s">
        <v>3766</v>
      </c>
      <c r="E1420" s="97" t="s">
        <v>2451</v>
      </c>
      <c r="F1420" s="97" t="s">
        <v>4327</v>
      </c>
      <c r="G1420" s="98" t="s">
        <v>2453</v>
      </c>
      <c r="H1420" s="98" t="s">
        <v>2670</v>
      </c>
      <c r="I1420" s="97" t="s">
        <v>2670</v>
      </c>
      <c r="J1420" s="97" t="s">
        <v>2670</v>
      </c>
    </row>
    <row r="1421" spans="1:10" x14ac:dyDescent="0.2">
      <c r="A1421" s="96">
        <f t="shared" si="16"/>
        <v>1420</v>
      </c>
      <c r="B1421" s="97" t="s">
        <v>4049</v>
      </c>
      <c r="C1421" s="97" t="s">
        <v>4050</v>
      </c>
      <c r="D1421" s="97" t="s">
        <v>3806</v>
      </c>
      <c r="E1421" s="97" t="s">
        <v>2451</v>
      </c>
      <c r="F1421" s="97" t="s">
        <v>4328</v>
      </c>
      <c r="G1421" s="98" t="s">
        <v>2453</v>
      </c>
      <c r="H1421" s="98" t="s">
        <v>3806</v>
      </c>
      <c r="I1421" s="99">
        <v>25869430</v>
      </c>
      <c r="J1421" s="97" t="s">
        <v>2460</v>
      </c>
    </row>
    <row r="1422" spans="1:10" x14ac:dyDescent="0.2">
      <c r="A1422" s="96">
        <f t="shared" si="16"/>
        <v>1421</v>
      </c>
      <c r="B1422" s="97" t="s">
        <v>4329</v>
      </c>
      <c r="C1422" s="97" t="s">
        <v>4298</v>
      </c>
      <c r="D1422" s="97" t="s">
        <v>4330</v>
      </c>
      <c r="E1422" s="97" t="s">
        <v>2451</v>
      </c>
      <c r="F1422" s="97" t="s">
        <v>4331</v>
      </c>
      <c r="G1422" s="98" t="s">
        <v>2453</v>
      </c>
      <c r="H1422" s="98" t="s">
        <v>3806</v>
      </c>
      <c r="I1422" s="99">
        <v>700000000</v>
      </c>
      <c r="J1422" s="97" t="s">
        <v>2455</v>
      </c>
    </row>
    <row r="1423" spans="1:10" x14ac:dyDescent="0.2">
      <c r="A1423" s="96">
        <f t="shared" si="16"/>
        <v>1422</v>
      </c>
      <c r="B1423" s="97" t="s">
        <v>3423</v>
      </c>
      <c r="C1423" s="97" t="s">
        <v>3423</v>
      </c>
      <c r="D1423" s="97" t="s">
        <v>3806</v>
      </c>
      <c r="E1423" s="97" t="s">
        <v>2451</v>
      </c>
      <c r="F1423" s="97" t="s">
        <v>4332</v>
      </c>
      <c r="G1423" s="98" t="s">
        <v>2453</v>
      </c>
      <c r="H1423" s="98" t="s">
        <v>3806</v>
      </c>
      <c r="I1423" s="99">
        <v>271036000</v>
      </c>
      <c r="J1423" s="97" t="s">
        <v>2460</v>
      </c>
    </row>
    <row r="1424" spans="1:10" x14ac:dyDescent="0.2">
      <c r="A1424" s="96">
        <f t="shared" si="16"/>
        <v>1423</v>
      </c>
      <c r="B1424" s="97" t="s">
        <v>2837</v>
      </c>
      <c r="C1424" s="97" t="s">
        <v>2837</v>
      </c>
      <c r="D1424" s="97" t="s">
        <v>3806</v>
      </c>
      <c r="E1424" s="97" t="s">
        <v>2451</v>
      </c>
      <c r="F1424" s="97" t="s">
        <v>4333</v>
      </c>
      <c r="G1424" s="98" t="s">
        <v>2453</v>
      </c>
      <c r="H1424" s="98" t="s">
        <v>3806</v>
      </c>
      <c r="I1424" s="99">
        <v>269414860</v>
      </c>
      <c r="J1424" s="97" t="s">
        <v>2455</v>
      </c>
    </row>
    <row r="1425" spans="1:10" x14ac:dyDescent="0.2">
      <c r="A1425" s="96">
        <f t="shared" si="16"/>
        <v>1424</v>
      </c>
      <c r="B1425" s="97" t="s">
        <v>4118</v>
      </c>
      <c r="C1425" s="97" t="s">
        <v>4039</v>
      </c>
      <c r="D1425" s="97" t="s">
        <v>3806</v>
      </c>
      <c r="E1425" s="97" t="s">
        <v>2451</v>
      </c>
      <c r="F1425" s="97" t="s">
        <v>4334</v>
      </c>
      <c r="G1425" s="98" t="s">
        <v>2453</v>
      </c>
      <c r="H1425" s="98" t="s">
        <v>3806</v>
      </c>
      <c r="I1425" s="99">
        <v>8898544000</v>
      </c>
      <c r="J1425" s="97" t="s">
        <v>2455</v>
      </c>
    </row>
    <row r="1426" spans="1:10" x14ac:dyDescent="0.2">
      <c r="A1426" s="96">
        <f t="shared" si="16"/>
        <v>1425</v>
      </c>
      <c r="B1426" s="97" t="s">
        <v>4335</v>
      </c>
      <c r="C1426" s="97" t="s">
        <v>4030</v>
      </c>
      <c r="D1426" s="97" t="s">
        <v>3806</v>
      </c>
      <c r="E1426" s="97" t="s">
        <v>2451</v>
      </c>
      <c r="F1426" s="97" t="s">
        <v>4336</v>
      </c>
      <c r="G1426" s="98" t="s">
        <v>2453</v>
      </c>
      <c r="H1426" s="98" t="s">
        <v>3806</v>
      </c>
      <c r="I1426" s="99">
        <v>72205000</v>
      </c>
      <c r="J1426" s="97" t="s">
        <v>2460</v>
      </c>
    </row>
    <row r="1427" spans="1:10" x14ac:dyDescent="0.2">
      <c r="A1427" s="96">
        <f t="shared" si="16"/>
        <v>1426</v>
      </c>
      <c r="B1427" s="97" t="s">
        <v>4337</v>
      </c>
      <c r="C1427" s="97" t="s">
        <v>4025</v>
      </c>
      <c r="D1427" s="97" t="s">
        <v>2838</v>
      </c>
      <c r="E1427" s="97" t="s">
        <v>2451</v>
      </c>
      <c r="F1427" s="97" t="s">
        <v>4338</v>
      </c>
      <c r="G1427" s="98" t="s">
        <v>2453</v>
      </c>
      <c r="H1427" s="98" t="s">
        <v>3806</v>
      </c>
      <c r="I1427" s="99">
        <v>126489000</v>
      </c>
      <c r="J1427" s="97" t="s">
        <v>2455</v>
      </c>
    </row>
    <row r="1428" spans="1:10" x14ac:dyDescent="0.2">
      <c r="A1428" s="96">
        <f t="shared" si="16"/>
        <v>1427</v>
      </c>
      <c r="B1428" s="97" t="s">
        <v>3996</v>
      </c>
      <c r="C1428" s="97" t="s">
        <v>3996</v>
      </c>
      <c r="D1428" s="97" t="s">
        <v>3806</v>
      </c>
      <c r="E1428" s="97" t="s">
        <v>2451</v>
      </c>
      <c r="F1428" s="97" t="s">
        <v>4339</v>
      </c>
      <c r="G1428" s="98" t="s">
        <v>2453</v>
      </c>
      <c r="H1428" s="98" t="s">
        <v>3806</v>
      </c>
      <c r="I1428" s="99">
        <v>325358700</v>
      </c>
      <c r="J1428" s="97" t="s">
        <v>2455</v>
      </c>
    </row>
    <row r="1429" spans="1:10" x14ac:dyDescent="0.2">
      <c r="A1429" s="96">
        <f t="shared" si="16"/>
        <v>1428</v>
      </c>
      <c r="B1429" s="97" t="s">
        <v>4189</v>
      </c>
      <c r="C1429" s="97" t="s">
        <v>4139</v>
      </c>
      <c r="D1429" s="97" t="s">
        <v>3806</v>
      </c>
      <c r="E1429" s="97" t="s">
        <v>2451</v>
      </c>
      <c r="F1429" s="97" t="s">
        <v>4340</v>
      </c>
      <c r="G1429" s="98" t="s">
        <v>2453</v>
      </c>
      <c r="H1429" s="98" t="s">
        <v>3806</v>
      </c>
      <c r="I1429" s="99">
        <v>606820000</v>
      </c>
      <c r="J1429" s="97" t="s">
        <v>2455</v>
      </c>
    </row>
    <row r="1430" spans="1:10" x14ac:dyDescent="0.2">
      <c r="A1430" s="96">
        <f t="shared" si="16"/>
        <v>1429</v>
      </c>
      <c r="B1430" s="97" t="s">
        <v>4341</v>
      </c>
      <c r="C1430" s="97" t="s">
        <v>4102</v>
      </c>
      <c r="D1430" s="97" t="s">
        <v>2838</v>
      </c>
      <c r="E1430" s="97" t="s">
        <v>2451</v>
      </c>
      <c r="F1430" s="97" t="s">
        <v>4342</v>
      </c>
      <c r="G1430" s="98" t="s">
        <v>2453</v>
      </c>
      <c r="H1430" s="98" t="s">
        <v>3806</v>
      </c>
      <c r="I1430" s="99">
        <v>114961000</v>
      </c>
      <c r="J1430" s="97" t="s">
        <v>2455</v>
      </c>
    </row>
    <row r="1431" spans="1:10" x14ac:dyDescent="0.2">
      <c r="A1431" s="96">
        <f t="shared" si="16"/>
        <v>1430</v>
      </c>
      <c r="B1431" s="97" t="s">
        <v>4002</v>
      </c>
      <c r="C1431" s="97" t="s">
        <v>4003</v>
      </c>
      <c r="D1431" s="97" t="s">
        <v>2838</v>
      </c>
      <c r="E1431" s="97" t="s">
        <v>2451</v>
      </c>
      <c r="F1431" s="97" t="s">
        <v>4343</v>
      </c>
      <c r="G1431" s="98" t="s">
        <v>2453</v>
      </c>
      <c r="H1431" s="98" t="s">
        <v>3806</v>
      </c>
      <c r="I1431" s="99">
        <v>193265000</v>
      </c>
      <c r="J1431" s="97" t="s">
        <v>2455</v>
      </c>
    </row>
    <row r="1432" spans="1:10" x14ac:dyDescent="0.2">
      <c r="A1432" s="96">
        <f t="shared" si="16"/>
        <v>1431</v>
      </c>
      <c r="B1432" s="97" t="s">
        <v>4002</v>
      </c>
      <c r="C1432" s="97" t="s">
        <v>4003</v>
      </c>
      <c r="D1432" s="97" t="s">
        <v>2838</v>
      </c>
      <c r="E1432" s="97" t="s">
        <v>2451</v>
      </c>
      <c r="F1432" s="97" t="s">
        <v>4344</v>
      </c>
      <c r="G1432" s="98" t="s">
        <v>2453</v>
      </c>
      <c r="H1432" s="98" t="s">
        <v>3806</v>
      </c>
      <c r="I1432" s="99">
        <v>119647000</v>
      </c>
      <c r="J1432" s="97" t="s">
        <v>2455</v>
      </c>
    </row>
    <row r="1433" spans="1:10" x14ac:dyDescent="0.2">
      <c r="A1433" s="96">
        <f t="shared" si="16"/>
        <v>1432</v>
      </c>
      <c r="B1433" s="97" t="s">
        <v>4002</v>
      </c>
      <c r="C1433" s="97" t="s">
        <v>4003</v>
      </c>
      <c r="D1433" s="97" t="s">
        <v>2838</v>
      </c>
      <c r="E1433" s="97" t="s">
        <v>2451</v>
      </c>
      <c r="F1433" s="97" t="s">
        <v>4345</v>
      </c>
      <c r="G1433" s="98" t="s">
        <v>2453</v>
      </c>
      <c r="H1433" s="98" t="s">
        <v>3806</v>
      </c>
      <c r="I1433" s="99">
        <v>54945000</v>
      </c>
      <c r="J1433" s="97" t="s">
        <v>2460</v>
      </c>
    </row>
    <row r="1434" spans="1:10" x14ac:dyDescent="0.2">
      <c r="A1434" s="96">
        <f t="shared" si="16"/>
        <v>1433</v>
      </c>
      <c r="B1434" s="97" t="s">
        <v>3805</v>
      </c>
      <c r="C1434" s="97" t="s">
        <v>3805</v>
      </c>
      <c r="D1434" s="97" t="s">
        <v>3806</v>
      </c>
      <c r="E1434" s="97" t="s">
        <v>2451</v>
      </c>
      <c r="F1434" s="97" t="s">
        <v>4346</v>
      </c>
      <c r="G1434" s="98" t="s">
        <v>2453</v>
      </c>
      <c r="H1434" s="98" t="s">
        <v>3806</v>
      </c>
      <c r="I1434" s="99">
        <v>60000000</v>
      </c>
      <c r="J1434" s="97" t="s">
        <v>2460</v>
      </c>
    </row>
    <row r="1435" spans="1:10" x14ac:dyDescent="0.2">
      <c r="A1435" s="96">
        <f t="shared" ref="A1435:A1498" si="17">ROW()-1</f>
        <v>1434</v>
      </c>
      <c r="B1435" s="97" t="s">
        <v>3805</v>
      </c>
      <c r="C1435" s="97" t="s">
        <v>3805</v>
      </c>
      <c r="D1435" s="97" t="s">
        <v>3806</v>
      </c>
      <c r="E1435" s="97" t="s">
        <v>2451</v>
      </c>
      <c r="F1435" s="97" t="s">
        <v>4347</v>
      </c>
      <c r="G1435" s="98" t="s">
        <v>2453</v>
      </c>
      <c r="H1435" s="98" t="s">
        <v>3806</v>
      </c>
      <c r="I1435" s="99">
        <v>60000000</v>
      </c>
      <c r="J1435" s="97" t="s">
        <v>2460</v>
      </c>
    </row>
    <row r="1436" spans="1:10" x14ac:dyDescent="0.2">
      <c r="A1436" s="96">
        <f t="shared" si="17"/>
        <v>1435</v>
      </c>
      <c r="B1436" s="97" t="s">
        <v>4121</v>
      </c>
      <c r="C1436" s="97" t="s">
        <v>4121</v>
      </c>
      <c r="D1436" s="97" t="s">
        <v>3806</v>
      </c>
      <c r="E1436" s="97" t="s">
        <v>2451</v>
      </c>
      <c r="F1436" s="97" t="s">
        <v>4348</v>
      </c>
      <c r="G1436" s="98" t="s">
        <v>2453</v>
      </c>
      <c r="H1436" s="98" t="s">
        <v>3806</v>
      </c>
      <c r="I1436" s="99">
        <v>210000000</v>
      </c>
      <c r="J1436" s="97" t="s">
        <v>2486</v>
      </c>
    </row>
    <row r="1437" spans="1:10" x14ac:dyDescent="0.2">
      <c r="A1437" s="96">
        <f t="shared" si="17"/>
        <v>1436</v>
      </c>
      <c r="B1437" s="97" t="s">
        <v>4121</v>
      </c>
      <c r="C1437" s="97" t="s">
        <v>4121</v>
      </c>
      <c r="D1437" s="97" t="s">
        <v>3806</v>
      </c>
      <c r="E1437" s="97" t="s">
        <v>2451</v>
      </c>
      <c r="F1437" s="97" t="s">
        <v>4348</v>
      </c>
      <c r="G1437" s="98" t="s">
        <v>2453</v>
      </c>
      <c r="H1437" s="98" t="s">
        <v>3806</v>
      </c>
      <c r="I1437" s="99">
        <v>500000000</v>
      </c>
      <c r="J1437" s="97" t="s">
        <v>2486</v>
      </c>
    </row>
    <row r="1438" spans="1:10" x14ac:dyDescent="0.2">
      <c r="A1438" s="96">
        <f t="shared" si="17"/>
        <v>1437</v>
      </c>
      <c r="B1438" s="97" t="s">
        <v>4121</v>
      </c>
      <c r="C1438" s="97" t="s">
        <v>4121</v>
      </c>
      <c r="D1438" s="97" t="s">
        <v>3806</v>
      </c>
      <c r="E1438" s="97" t="s">
        <v>2451</v>
      </c>
      <c r="F1438" s="97" t="s">
        <v>4349</v>
      </c>
      <c r="G1438" s="98" t="s">
        <v>2453</v>
      </c>
      <c r="H1438" s="98" t="s">
        <v>3806</v>
      </c>
      <c r="I1438" s="99">
        <v>100000000</v>
      </c>
      <c r="J1438" s="97" t="s">
        <v>2486</v>
      </c>
    </row>
    <row r="1439" spans="1:10" x14ac:dyDescent="0.2">
      <c r="A1439" s="96">
        <f t="shared" si="17"/>
        <v>1438</v>
      </c>
      <c r="B1439" s="97" t="s">
        <v>4052</v>
      </c>
      <c r="C1439" s="97" t="s">
        <v>4053</v>
      </c>
      <c r="D1439" s="97" t="s">
        <v>3806</v>
      </c>
      <c r="E1439" s="97" t="s">
        <v>2451</v>
      </c>
      <c r="F1439" s="97" t="s">
        <v>4350</v>
      </c>
      <c r="G1439" s="98" t="s">
        <v>2453</v>
      </c>
      <c r="H1439" s="98" t="s">
        <v>3806</v>
      </c>
      <c r="I1439" s="99">
        <v>40000000</v>
      </c>
      <c r="J1439" s="97" t="s">
        <v>2460</v>
      </c>
    </row>
    <row r="1440" spans="1:10" x14ac:dyDescent="0.2">
      <c r="A1440" s="96">
        <f t="shared" si="17"/>
        <v>1439</v>
      </c>
      <c r="B1440" s="97" t="s">
        <v>4351</v>
      </c>
      <c r="C1440" s="97" t="s">
        <v>3805</v>
      </c>
      <c r="D1440" s="97" t="s">
        <v>2838</v>
      </c>
      <c r="E1440" s="97" t="s">
        <v>2451</v>
      </c>
      <c r="F1440" s="97" t="s">
        <v>4352</v>
      </c>
      <c r="G1440" s="98" t="s">
        <v>2453</v>
      </c>
      <c r="H1440" s="98" t="s">
        <v>3806</v>
      </c>
      <c r="I1440" s="99">
        <v>118237000</v>
      </c>
      <c r="J1440" s="97" t="s">
        <v>2455</v>
      </c>
    </row>
    <row r="1441" spans="1:10" x14ac:dyDescent="0.2">
      <c r="A1441" s="96">
        <f t="shared" si="17"/>
        <v>1440</v>
      </c>
      <c r="B1441" s="97" t="s">
        <v>3993</v>
      </c>
      <c r="C1441" s="97" t="s">
        <v>3993</v>
      </c>
      <c r="D1441" s="97" t="s">
        <v>3806</v>
      </c>
      <c r="E1441" s="97" t="s">
        <v>2451</v>
      </c>
      <c r="F1441" s="97" t="s">
        <v>4353</v>
      </c>
      <c r="G1441" s="98" t="s">
        <v>2453</v>
      </c>
      <c r="H1441" s="98" t="s">
        <v>3806</v>
      </c>
      <c r="I1441" s="99">
        <v>55000000</v>
      </c>
      <c r="J1441" s="97" t="s">
        <v>2460</v>
      </c>
    </row>
    <row r="1442" spans="1:10" x14ac:dyDescent="0.2">
      <c r="A1442" s="96">
        <f t="shared" si="17"/>
        <v>1441</v>
      </c>
      <c r="B1442" s="97" t="s">
        <v>4354</v>
      </c>
      <c r="C1442" s="97" t="s">
        <v>2483</v>
      </c>
      <c r="D1442" s="97" t="s">
        <v>2838</v>
      </c>
      <c r="E1442" s="97" t="s">
        <v>2451</v>
      </c>
      <c r="F1442" s="97" t="s">
        <v>4355</v>
      </c>
      <c r="G1442" s="98" t="s">
        <v>2453</v>
      </c>
      <c r="H1442" s="98" t="s">
        <v>3806</v>
      </c>
      <c r="I1442" s="99">
        <v>296779000</v>
      </c>
      <c r="J1442" s="97" t="s">
        <v>2455</v>
      </c>
    </row>
    <row r="1443" spans="1:10" x14ac:dyDescent="0.2">
      <c r="A1443" s="96">
        <f t="shared" si="17"/>
        <v>1442</v>
      </c>
      <c r="B1443" s="97" t="s">
        <v>4070</v>
      </c>
      <c r="C1443" s="97" t="s">
        <v>4070</v>
      </c>
      <c r="D1443" s="97" t="s">
        <v>3806</v>
      </c>
      <c r="E1443" s="97" t="s">
        <v>2451</v>
      </c>
      <c r="F1443" s="97" t="s">
        <v>4356</v>
      </c>
      <c r="G1443" s="98" t="s">
        <v>2453</v>
      </c>
      <c r="H1443" s="98" t="s">
        <v>3806</v>
      </c>
      <c r="I1443" s="99">
        <v>60515000</v>
      </c>
      <c r="J1443" s="97" t="s">
        <v>2460</v>
      </c>
    </row>
    <row r="1444" spans="1:10" x14ac:dyDescent="0.2">
      <c r="A1444" s="96">
        <f t="shared" si="17"/>
        <v>1443</v>
      </c>
      <c r="B1444" s="97" t="s">
        <v>4070</v>
      </c>
      <c r="C1444" s="97" t="s">
        <v>4070</v>
      </c>
      <c r="D1444" s="97" t="s">
        <v>3806</v>
      </c>
      <c r="E1444" s="97" t="s">
        <v>2451</v>
      </c>
      <c r="F1444" s="97" t="s">
        <v>4357</v>
      </c>
      <c r="G1444" s="98" t="s">
        <v>2453</v>
      </c>
      <c r="H1444" s="98" t="s">
        <v>3806</v>
      </c>
      <c r="I1444" s="99">
        <v>68382000</v>
      </c>
      <c r="J1444" s="97" t="s">
        <v>2460</v>
      </c>
    </row>
    <row r="1445" spans="1:10" x14ac:dyDescent="0.2">
      <c r="A1445" s="96">
        <f t="shared" si="17"/>
        <v>1444</v>
      </c>
      <c r="B1445" s="97" t="s">
        <v>4358</v>
      </c>
      <c r="C1445" s="97" t="s">
        <v>4109</v>
      </c>
      <c r="D1445" s="97" t="s">
        <v>3806</v>
      </c>
      <c r="E1445" s="97" t="s">
        <v>2451</v>
      </c>
      <c r="F1445" s="97" t="s">
        <v>4359</v>
      </c>
      <c r="G1445" s="98" t="s">
        <v>2453</v>
      </c>
      <c r="H1445" s="98" t="s">
        <v>3806</v>
      </c>
      <c r="I1445" s="99">
        <v>350000000</v>
      </c>
      <c r="J1445" s="97" t="s">
        <v>2455</v>
      </c>
    </row>
    <row r="1446" spans="1:10" x14ac:dyDescent="0.2">
      <c r="A1446" s="96">
        <f t="shared" si="17"/>
        <v>1445</v>
      </c>
      <c r="B1446" s="97" t="s">
        <v>4242</v>
      </c>
      <c r="C1446" s="97" t="s">
        <v>4102</v>
      </c>
      <c r="D1446" s="97" t="s">
        <v>2838</v>
      </c>
      <c r="E1446" s="97" t="s">
        <v>2451</v>
      </c>
      <c r="F1446" s="97" t="s">
        <v>4360</v>
      </c>
      <c r="G1446" s="98" t="s">
        <v>2453</v>
      </c>
      <c r="H1446" s="98" t="s">
        <v>3806</v>
      </c>
      <c r="I1446" s="99">
        <v>74199000</v>
      </c>
      <c r="J1446" s="97" t="s">
        <v>2460</v>
      </c>
    </row>
    <row r="1447" spans="1:10" x14ac:dyDescent="0.2">
      <c r="A1447" s="96">
        <f t="shared" si="17"/>
        <v>1446</v>
      </c>
      <c r="B1447" s="97" t="s">
        <v>4003</v>
      </c>
      <c r="C1447" s="97" t="s">
        <v>4003</v>
      </c>
      <c r="D1447" s="97" t="s">
        <v>3806</v>
      </c>
      <c r="E1447" s="97" t="s">
        <v>2451</v>
      </c>
      <c r="F1447" s="97" t="s">
        <v>2615</v>
      </c>
      <c r="G1447" s="98" t="s">
        <v>2453</v>
      </c>
      <c r="H1447" s="98" t="s">
        <v>3806</v>
      </c>
      <c r="I1447" s="99">
        <v>88000000</v>
      </c>
      <c r="J1447" s="97" t="s">
        <v>2460</v>
      </c>
    </row>
    <row r="1448" spans="1:10" x14ac:dyDescent="0.2">
      <c r="A1448" s="96">
        <f t="shared" si="17"/>
        <v>1447</v>
      </c>
      <c r="B1448" s="97" t="s">
        <v>4049</v>
      </c>
      <c r="C1448" s="97" t="s">
        <v>4050</v>
      </c>
      <c r="D1448" s="97" t="s">
        <v>3806</v>
      </c>
      <c r="E1448" s="97" t="s">
        <v>2451</v>
      </c>
      <c r="F1448" s="97" t="s">
        <v>4361</v>
      </c>
      <c r="G1448" s="98" t="s">
        <v>2453</v>
      </c>
      <c r="H1448" s="98" t="s">
        <v>3806</v>
      </c>
      <c r="I1448" s="99">
        <v>87844000</v>
      </c>
      <c r="J1448" s="97" t="s">
        <v>2460</v>
      </c>
    </row>
    <row r="1449" spans="1:10" x14ac:dyDescent="0.2">
      <c r="A1449" s="96">
        <f t="shared" si="17"/>
        <v>1448</v>
      </c>
      <c r="B1449" s="97" t="s">
        <v>3805</v>
      </c>
      <c r="C1449" s="97" t="s">
        <v>3805</v>
      </c>
      <c r="D1449" s="97" t="s">
        <v>3806</v>
      </c>
      <c r="E1449" s="97" t="s">
        <v>2451</v>
      </c>
      <c r="F1449" s="97" t="s">
        <v>4362</v>
      </c>
      <c r="G1449" s="98" t="s">
        <v>2453</v>
      </c>
      <c r="H1449" s="98" t="s">
        <v>3806</v>
      </c>
      <c r="I1449" s="99">
        <v>60000000</v>
      </c>
      <c r="J1449" s="97" t="s">
        <v>2460</v>
      </c>
    </row>
    <row r="1450" spans="1:10" x14ac:dyDescent="0.2">
      <c r="A1450" s="96">
        <f t="shared" si="17"/>
        <v>1449</v>
      </c>
      <c r="B1450" s="97" t="s">
        <v>4049</v>
      </c>
      <c r="C1450" s="97" t="s">
        <v>4050</v>
      </c>
      <c r="D1450" s="97" t="s">
        <v>3806</v>
      </c>
      <c r="E1450" s="97" t="s">
        <v>2451</v>
      </c>
      <c r="F1450" s="97" t="s">
        <v>4363</v>
      </c>
      <c r="G1450" s="98" t="s">
        <v>2453</v>
      </c>
      <c r="H1450" s="98" t="s">
        <v>3806</v>
      </c>
      <c r="I1450" s="99">
        <v>82548000</v>
      </c>
      <c r="J1450" s="97" t="s">
        <v>2460</v>
      </c>
    </row>
    <row r="1451" spans="1:10" x14ac:dyDescent="0.2">
      <c r="A1451" s="96">
        <f t="shared" si="17"/>
        <v>1450</v>
      </c>
      <c r="B1451" s="97" t="s">
        <v>4364</v>
      </c>
      <c r="C1451" s="97" t="s">
        <v>3996</v>
      </c>
      <c r="D1451" s="97" t="s">
        <v>2838</v>
      </c>
      <c r="E1451" s="97" t="s">
        <v>2451</v>
      </c>
      <c r="F1451" s="97" t="s">
        <v>4365</v>
      </c>
      <c r="G1451" s="98" t="s">
        <v>2453</v>
      </c>
      <c r="H1451" s="98" t="s">
        <v>3806</v>
      </c>
      <c r="I1451" s="99">
        <v>292193000</v>
      </c>
      <c r="J1451" s="97" t="s">
        <v>2455</v>
      </c>
    </row>
    <row r="1452" spans="1:10" x14ac:dyDescent="0.2">
      <c r="A1452" s="96">
        <f t="shared" si="17"/>
        <v>1451</v>
      </c>
      <c r="B1452" s="97" t="s">
        <v>3991</v>
      </c>
      <c r="C1452" s="97" t="s">
        <v>3991</v>
      </c>
      <c r="D1452" s="97" t="s">
        <v>3806</v>
      </c>
      <c r="E1452" s="97" t="s">
        <v>2451</v>
      </c>
      <c r="F1452" s="97" t="s">
        <v>4366</v>
      </c>
      <c r="G1452" s="98" t="s">
        <v>2453</v>
      </c>
      <c r="H1452" s="98" t="s">
        <v>3806</v>
      </c>
      <c r="I1452" s="99">
        <v>87000000</v>
      </c>
      <c r="J1452" s="97" t="s">
        <v>2460</v>
      </c>
    </row>
    <row r="1453" spans="1:10" x14ac:dyDescent="0.2">
      <c r="A1453" s="96">
        <f t="shared" si="17"/>
        <v>1452</v>
      </c>
      <c r="B1453" s="97" t="s">
        <v>3993</v>
      </c>
      <c r="C1453" s="97" t="s">
        <v>3993</v>
      </c>
      <c r="D1453" s="97" t="s">
        <v>3806</v>
      </c>
      <c r="E1453" s="97" t="s">
        <v>2451</v>
      </c>
      <c r="F1453" s="97" t="s">
        <v>4367</v>
      </c>
      <c r="G1453" s="98" t="s">
        <v>2453</v>
      </c>
      <c r="H1453" s="98" t="s">
        <v>3806</v>
      </c>
      <c r="I1453" s="99">
        <v>70000000</v>
      </c>
      <c r="J1453" s="97" t="s">
        <v>2460</v>
      </c>
    </row>
    <row r="1454" spans="1:10" x14ac:dyDescent="0.2">
      <c r="A1454" s="96">
        <f t="shared" si="17"/>
        <v>1453</v>
      </c>
      <c r="B1454" s="97" t="s">
        <v>4368</v>
      </c>
      <c r="C1454" s="97" t="s">
        <v>4007</v>
      </c>
      <c r="D1454" s="97" t="s">
        <v>2838</v>
      </c>
      <c r="E1454" s="97" t="s">
        <v>2451</v>
      </c>
      <c r="F1454" s="97" t="s">
        <v>4369</v>
      </c>
      <c r="G1454" s="98" t="s">
        <v>2453</v>
      </c>
      <c r="H1454" s="98" t="s">
        <v>3806</v>
      </c>
      <c r="I1454" s="99">
        <v>236333000</v>
      </c>
      <c r="J1454" s="97" t="s">
        <v>2455</v>
      </c>
    </row>
    <row r="1455" spans="1:10" x14ac:dyDescent="0.2">
      <c r="A1455" s="96">
        <f t="shared" si="17"/>
        <v>1454</v>
      </c>
      <c r="B1455" s="97" t="s">
        <v>4068</v>
      </c>
      <c r="C1455" s="97" t="s">
        <v>4053</v>
      </c>
      <c r="D1455" s="97" t="s">
        <v>2838</v>
      </c>
      <c r="E1455" s="97" t="s">
        <v>2451</v>
      </c>
      <c r="F1455" s="97" t="s">
        <v>4370</v>
      </c>
      <c r="G1455" s="98" t="s">
        <v>2453</v>
      </c>
      <c r="H1455" s="98" t="s">
        <v>3806</v>
      </c>
      <c r="I1455" s="99">
        <v>87372000</v>
      </c>
      <c r="J1455" s="97" t="s">
        <v>2460</v>
      </c>
    </row>
    <row r="1456" spans="1:10" x14ac:dyDescent="0.2">
      <c r="A1456" s="96">
        <f t="shared" si="17"/>
        <v>1455</v>
      </c>
      <c r="B1456" s="97" t="s">
        <v>4371</v>
      </c>
      <c r="C1456" s="97" t="s">
        <v>3998</v>
      </c>
      <c r="D1456" s="97" t="s">
        <v>2838</v>
      </c>
      <c r="E1456" s="97" t="s">
        <v>2451</v>
      </c>
      <c r="F1456" s="97" t="s">
        <v>4372</v>
      </c>
      <c r="G1456" s="98" t="s">
        <v>2453</v>
      </c>
      <c r="H1456" s="98" t="s">
        <v>3806</v>
      </c>
      <c r="I1456" s="99">
        <v>128172000</v>
      </c>
      <c r="J1456" s="97" t="s">
        <v>2455</v>
      </c>
    </row>
    <row r="1457" spans="1:10" x14ac:dyDescent="0.2">
      <c r="A1457" s="96">
        <f t="shared" si="17"/>
        <v>1456</v>
      </c>
      <c r="B1457" s="97" t="s">
        <v>4109</v>
      </c>
      <c r="C1457" s="97" t="s">
        <v>4109</v>
      </c>
      <c r="D1457" s="97" t="s">
        <v>3806</v>
      </c>
      <c r="E1457" s="97" t="s">
        <v>2451</v>
      </c>
      <c r="F1457" s="97" t="s">
        <v>4373</v>
      </c>
      <c r="G1457" s="98" t="s">
        <v>2453</v>
      </c>
      <c r="H1457" s="98" t="s">
        <v>3806</v>
      </c>
      <c r="I1457" s="99">
        <v>300000000</v>
      </c>
      <c r="J1457" s="97" t="s">
        <v>2455</v>
      </c>
    </row>
    <row r="1458" spans="1:10" x14ac:dyDescent="0.2">
      <c r="A1458" s="96">
        <f t="shared" si="17"/>
        <v>1457</v>
      </c>
      <c r="B1458" s="97" t="s">
        <v>4206</v>
      </c>
      <c r="C1458" s="97" t="s">
        <v>4206</v>
      </c>
      <c r="D1458" s="97" t="s">
        <v>3806</v>
      </c>
      <c r="E1458" s="97" t="s">
        <v>2451</v>
      </c>
      <c r="F1458" s="97" t="s">
        <v>4374</v>
      </c>
      <c r="G1458" s="98" t="s">
        <v>2453</v>
      </c>
      <c r="H1458" s="98" t="s">
        <v>3806</v>
      </c>
      <c r="I1458" s="99">
        <v>160000000</v>
      </c>
      <c r="J1458" s="97" t="s">
        <v>2455</v>
      </c>
    </row>
    <row r="1459" spans="1:10" x14ac:dyDescent="0.2">
      <c r="A1459" s="96">
        <f t="shared" si="17"/>
        <v>1458</v>
      </c>
      <c r="B1459" s="97" t="s">
        <v>4068</v>
      </c>
      <c r="C1459" s="97" t="s">
        <v>4053</v>
      </c>
      <c r="D1459" s="97" t="s">
        <v>2838</v>
      </c>
      <c r="E1459" s="97" t="s">
        <v>2451</v>
      </c>
      <c r="F1459" s="97" t="s">
        <v>4375</v>
      </c>
      <c r="G1459" s="98" t="s">
        <v>2453</v>
      </c>
      <c r="H1459" s="98" t="s">
        <v>3806</v>
      </c>
      <c r="I1459" s="99">
        <v>22854000</v>
      </c>
      <c r="J1459" s="97" t="s">
        <v>2460</v>
      </c>
    </row>
    <row r="1460" spans="1:10" x14ac:dyDescent="0.2">
      <c r="A1460" s="96">
        <f t="shared" si="17"/>
        <v>1459</v>
      </c>
      <c r="B1460" s="97" t="s">
        <v>4003</v>
      </c>
      <c r="C1460" s="97" t="s">
        <v>4003</v>
      </c>
      <c r="D1460" s="97" t="s">
        <v>3806</v>
      </c>
      <c r="E1460" s="97" t="s">
        <v>2451</v>
      </c>
      <c r="F1460" s="97" t="s">
        <v>4376</v>
      </c>
      <c r="G1460" s="98" t="s">
        <v>2453</v>
      </c>
      <c r="H1460" s="98" t="s">
        <v>3806</v>
      </c>
      <c r="I1460" s="99">
        <v>63048800</v>
      </c>
      <c r="J1460" s="97" t="s">
        <v>2460</v>
      </c>
    </row>
    <row r="1461" spans="1:10" x14ac:dyDescent="0.2">
      <c r="A1461" s="96">
        <f t="shared" si="17"/>
        <v>1460</v>
      </c>
      <c r="B1461" s="97" t="s">
        <v>4052</v>
      </c>
      <c r="C1461" s="97" t="s">
        <v>4053</v>
      </c>
      <c r="D1461" s="97" t="s">
        <v>3806</v>
      </c>
      <c r="E1461" s="97" t="s">
        <v>2451</v>
      </c>
      <c r="F1461" s="97" t="s">
        <v>4377</v>
      </c>
      <c r="G1461" s="98" t="s">
        <v>2453</v>
      </c>
      <c r="H1461" s="98" t="s">
        <v>3806</v>
      </c>
      <c r="I1461" s="99">
        <v>87731000</v>
      </c>
      <c r="J1461" s="97" t="s">
        <v>2460</v>
      </c>
    </row>
    <row r="1462" spans="1:10" x14ac:dyDescent="0.2">
      <c r="A1462" s="96">
        <f t="shared" si="17"/>
        <v>1461</v>
      </c>
      <c r="B1462" s="97" t="s">
        <v>4025</v>
      </c>
      <c r="C1462" s="97" t="s">
        <v>4025</v>
      </c>
      <c r="D1462" s="97" t="s">
        <v>3806</v>
      </c>
      <c r="E1462" s="97" t="s">
        <v>2451</v>
      </c>
      <c r="F1462" s="97" t="s">
        <v>4378</v>
      </c>
      <c r="G1462" s="98" t="s">
        <v>2453</v>
      </c>
      <c r="H1462" s="98" t="s">
        <v>3806</v>
      </c>
      <c r="I1462" s="99">
        <v>48158000</v>
      </c>
      <c r="J1462" s="97" t="s">
        <v>2460</v>
      </c>
    </row>
    <row r="1463" spans="1:10" x14ac:dyDescent="0.2">
      <c r="A1463" s="96">
        <f t="shared" si="17"/>
        <v>1462</v>
      </c>
      <c r="B1463" s="97" t="s">
        <v>4206</v>
      </c>
      <c r="C1463" s="97" t="s">
        <v>4206</v>
      </c>
      <c r="D1463" s="97" t="s">
        <v>3806</v>
      </c>
      <c r="E1463" s="97" t="s">
        <v>2451</v>
      </c>
      <c r="F1463" s="97" t="s">
        <v>4379</v>
      </c>
      <c r="G1463" s="98" t="s">
        <v>2453</v>
      </c>
      <c r="H1463" s="98" t="s">
        <v>3806</v>
      </c>
      <c r="I1463" s="99">
        <v>160000000</v>
      </c>
      <c r="J1463" s="97" t="s">
        <v>2455</v>
      </c>
    </row>
    <row r="1464" spans="1:10" x14ac:dyDescent="0.2">
      <c r="A1464" s="96">
        <f t="shared" si="17"/>
        <v>1463</v>
      </c>
      <c r="B1464" s="97" t="s">
        <v>4206</v>
      </c>
      <c r="C1464" s="97" t="s">
        <v>4206</v>
      </c>
      <c r="D1464" s="97" t="s">
        <v>3806</v>
      </c>
      <c r="E1464" s="97" t="s">
        <v>2451</v>
      </c>
      <c r="F1464" s="97" t="s">
        <v>4380</v>
      </c>
      <c r="G1464" s="98" t="s">
        <v>2453</v>
      </c>
      <c r="H1464" s="98" t="s">
        <v>3806</v>
      </c>
      <c r="I1464" s="99">
        <v>160000000</v>
      </c>
      <c r="J1464" s="97" t="s">
        <v>2455</v>
      </c>
    </row>
    <row r="1465" spans="1:10" x14ac:dyDescent="0.2">
      <c r="A1465" s="96">
        <f t="shared" si="17"/>
        <v>1464</v>
      </c>
      <c r="B1465" s="97" t="s">
        <v>4052</v>
      </c>
      <c r="C1465" s="97" t="s">
        <v>4053</v>
      </c>
      <c r="D1465" s="97" t="s">
        <v>3806</v>
      </c>
      <c r="E1465" s="97" t="s">
        <v>2451</v>
      </c>
      <c r="F1465" s="97" t="s">
        <v>4381</v>
      </c>
      <c r="G1465" s="98" t="s">
        <v>2453</v>
      </c>
      <c r="H1465" s="98" t="s">
        <v>3806</v>
      </c>
      <c r="I1465" s="99">
        <v>32000000</v>
      </c>
      <c r="J1465" s="97" t="s">
        <v>2460</v>
      </c>
    </row>
    <row r="1466" spans="1:10" x14ac:dyDescent="0.2">
      <c r="A1466" s="96">
        <f t="shared" si="17"/>
        <v>1465</v>
      </c>
      <c r="B1466" s="97" t="s">
        <v>4013</v>
      </c>
      <c r="C1466" s="97" t="s">
        <v>3845</v>
      </c>
      <c r="D1466" s="97" t="s">
        <v>3806</v>
      </c>
      <c r="E1466" s="97" t="s">
        <v>2451</v>
      </c>
      <c r="F1466" s="97" t="s">
        <v>4382</v>
      </c>
      <c r="G1466" s="98" t="s">
        <v>2453</v>
      </c>
      <c r="H1466" s="98" t="s">
        <v>3806</v>
      </c>
      <c r="I1466" s="99">
        <v>86735000</v>
      </c>
      <c r="J1466" s="97" t="s">
        <v>2460</v>
      </c>
    </row>
    <row r="1467" spans="1:10" x14ac:dyDescent="0.2">
      <c r="A1467" s="96">
        <f t="shared" si="17"/>
        <v>1466</v>
      </c>
      <c r="B1467" s="97" t="s">
        <v>4383</v>
      </c>
      <c r="C1467" s="97" t="s">
        <v>4064</v>
      </c>
      <c r="D1467" s="97" t="s">
        <v>2838</v>
      </c>
      <c r="E1467" s="97" t="s">
        <v>2451</v>
      </c>
      <c r="F1467" s="97" t="s">
        <v>4384</v>
      </c>
      <c r="G1467" s="98" t="s">
        <v>2453</v>
      </c>
      <c r="H1467" s="98" t="s">
        <v>3806</v>
      </c>
      <c r="I1467" s="99">
        <v>39644000</v>
      </c>
      <c r="J1467" s="97" t="s">
        <v>2455</v>
      </c>
    </row>
    <row r="1468" spans="1:10" x14ac:dyDescent="0.2">
      <c r="A1468" s="96">
        <f t="shared" si="17"/>
        <v>1467</v>
      </c>
      <c r="B1468" s="97" t="s">
        <v>4070</v>
      </c>
      <c r="C1468" s="97" t="s">
        <v>4070</v>
      </c>
      <c r="D1468" s="97" t="s">
        <v>3806</v>
      </c>
      <c r="E1468" s="97" t="s">
        <v>2451</v>
      </c>
      <c r="F1468" s="97" t="s">
        <v>4385</v>
      </c>
      <c r="G1468" s="98" t="s">
        <v>2453</v>
      </c>
      <c r="H1468" s="98" t="s">
        <v>3806</v>
      </c>
      <c r="I1468" s="99">
        <v>157566000</v>
      </c>
      <c r="J1468" s="97" t="s">
        <v>2455</v>
      </c>
    </row>
    <row r="1469" spans="1:10" x14ac:dyDescent="0.2">
      <c r="A1469" s="96">
        <f t="shared" si="17"/>
        <v>1468</v>
      </c>
      <c r="B1469" s="97" t="s">
        <v>2837</v>
      </c>
      <c r="C1469" s="97" t="s">
        <v>2837</v>
      </c>
      <c r="D1469" s="97" t="s">
        <v>3806</v>
      </c>
      <c r="E1469" s="97" t="s">
        <v>2451</v>
      </c>
      <c r="F1469" s="97" t="s">
        <v>4386</v>
      </c>
      <c r="G1469" s="98" t="s">
        <v>2453</v>
      </c>
      <c r="H1469" s="98" t="s">
        <v>3806</v>
      </c>
      <c r="I1469" s="99">
        <v>226623000</v>
      </c>
      <c r="J1469" s="97" t="s">
        <v>2455</v>
      </c>
    </row>
    <row r="1470" spans="1:10" x14ac:dyDescent="0.2">
      <c r="A1470" s="96">
        <f t="shared" si="17"/>
        <v>1469</v>
      </c>
      <c r="B1470" s="97" t="s">
        <v>4094</v>
      </c>
      <c r="C1470" s="97" t="s">
        <v>4045</v>
      </c>
      <c r="D1470" s="97" t="s">
        <v>2838</v>
      </c>
      <c r="E1470" s="97" t="s">
        <v>2451</v>
      </c>
      <c r="F1470" s="97" t="s">
        <v>4387</v>
      </c>
      <c r="G1470" s="98" t="s">
        <v>2453</v>
      </c>
      <c r="H1470" s="98" t="s">
        <v>3806</v>
      </c>
      <c r="I1470" s="99">
        <v>55567000</v>
      </c>
      <c r="J1470" s="97" t="s">
        <v>2460</v>
      </c>
    </row>
    <row r="1471" spans="1:10" x14ac:dyDescent="0.2">
      <c r="A1471" s="96">
        <f t="shared" si="17"/>
        <v>1470</v>
      </c>
      <c r="B1471" s="97" t="s">
        <v>4049</v>
      </c>
      <c r="C1471" s="97" t="s">
        <v>4050</v>
      </c>
      <c r="D1471" s="97" t="s">
        <v>3806</v>
      </c>
      <c r="E1471" s="97" t="s">
        <v>2451</v>
      </c>
      <c r="F1471" s="97" t="s">
        <v>4388</v>
      </c>
      <c r="G1471" s="98" t="s">
        <v>2453</v>
      </c>
      <c r="H1471" s="98" t="s">
        <v>3806</v>
      </c>
      <c r="I1471" s="99">
        <v>22572000</v>
      </c>
      <c r="J1471" s="97" t="s">
        <v>2460</v>
      </c>
    </row>
    <row r="1472" spans="1:10" x14ac:dyDescent="0.2">
      <c r="A1472" s="96">
        <f t="shared" si="17"/>
        <v>1471</v>
      </c>
      <c r="B1472" s="97" t="s">
        <v>4045</v>
      </c>
      <c r="C1472" s="97" t="s">
        <v>4045</v>
      </c>
      <c r="D1472" s="97" t="s">
        <v>3806</v>
      </c>
      <c r="E1472" s="97" t="s">
        <v>2451</v>
      </c>
      <c r="F1472" s="97" t="s">
        <v>4389</v>
      </c>
      <c r="G1472" s="98" t="s">
        <v>2453</v>
      </c>
      <c r="H1472" s="98" t="s">
        <v>3806</v>
      </c>
      <c r="I1472" s="99">
        <v>65000000</v>
      </c>
      <c r="J1472" s="97" t="s">
        <v>2486</v>
      </c>
    </row>
    <row r="1473" spans="1:10" x14ac:dyDescent="0.2">
      <c r="A1473" s="96">
        <f t="shared" si="17"/>
        <v>1472</v>
      </c>
      <c r="B1473" s="97" t="s">
        <v>3996</v>
      </c>
      <c r="C1473" s="97" t="s">
        <v>3996</v>
      </c>
      <c r="D1473" s="97" t="s">
        <v>3806</v>
      </c>
      <c r="E1473" s="97" t="s">
        <v>2451</v>
      </c>
      <c r="F1473" s="97" t="s">
        <v>4390</v>
      </c>
      <c r="G1473" s="98" t="s">
        <v>2453</v>
      </c>
      <c r="H1473" s="98" t="s">
        <v>3806</v>
      </c>
      <c r="I1473" s="99">
        <v>88000000</v>
      </c>
      <c r="J1473" s="97" t="s">
        <v>2460</v>
      </c>
    </row>
    <row r="1474" spans="1:10" x14ac:dyDescent="0.2">
      <c r="A1474" s="96">
        <f t="shared" si="17"/>
        <v>1473</v>
      </c>
      <c r="B1474" s="97" t="s">
        <v>4003</v>
      </c>
      <c r="C1474" s="97" t="s">
        <v>4003</v>
      </c>
      <c r="D1474" s="97" t="s">
        <v>3806</v>
      </c>
      <c r="E1474" s="97" t="s">
        <v>2451</v>
      </c>
      <c r="F1474" s="97" t="s">
        <v>4391</v>
      </c>
      <c r="G1474" s="98" t="s">
        <v>2453</v>
      </c>
      <c r="H1474" s="98" t="s">
        <v>3806</v>
      </c>
      <c r="I1474" s="99">
        <v>88000000</v>
      </c>
      <c r="J1474" s="97" t="s">
        <v>2460</v>
      </c>
    </row>
    <row r="1475" spans="1:10" x14ac:dyDescent="0.2">
      <c r="A1475" s="96">
        <f t="shared" si="17"/>
        <v>1474</v>
      </c>
      <c r="B1475" s="97" t="s">
        <v>4116</v>
      </c>
      <c r="C1475" s="97" t="s">
        <v>4025</v>
      </c>
      <c r="D1475" s="97" t="s">
        <v>2838</v>
      </c>
      <c r="E1475" s="97" t="s">
        <v>2451</v>
      </c>
      <c r="F1475" s="97" t="s">
        <v>4392</v>
      </c>
      <c r="G1475" s="98" t="s">
        <v>2453</v>
      </c>
      <c r="H1475" s="98" t="s">
        <v>3806</v>
      </c>
      <c r="I1475" s="99">
        <v>73445000</v>
      </c>
      <c r="J1475" s="97" t="s">
        <v>2460</v>
      </c>
    </row>
    <row r="1476" spans="1:10" x14ac:dyDescent="0.2">
      <c r="A1476" s="96">
        <f t="shared" si="17"/>
        <v>1475</v>
      </c>
      <c r="B1476" s="97" t="s">
        <v>4116</v>
      </c>
      <c r="C1476" s="97" t="s">
        <v>4025</v>
      </c>
      <c r="D1476" s="97" t="s">
        <v>2838</v>
      </c>
      <c r="E1476" s="97" t="s">
        <v>2451</v>
      </c>
      <c r="F1476" s="97" t="s">
        <v>4393</v>
      </c>
      <c r="G1476" s="98" t="s">
        <v>2453</v>
      </c>
      <c r="H1476" s="98" t="s">
        <v>3806</v>
      </c>
      <c r="I1476" s="99">
        <v>34210000</v>
      </c>
      <c r="J1476" s="97" t="s">
        <v>2460</v>
      </c>
    </row>
    <row r="1477" spans="1:10" x14ac:dyDescent="0.2">
      <c r="A1477" s="96">
        <f t="shared" si="17"/>
        <v>1476</v>
      </c>
      <c r="B1477" s="97" t="s">
        <v>4120</v>
      </c>
      <c r="C1477" s="97" t="s">
        <v>4121</v>
      </c>
      <c r="D1477" s="97" t="s">
        <v>2838</v>
      </c>
      <c r="E1477" s="97" t="s">
        <v>2451</v>
      </c>
      <c r="F1477" s="97" t="s">
        <v>4394</v>
      </c>
      <c r="G1477" s="98" t="s">
        <v>2453</v>
      </c>
      <c r="H1477" s="98" t="s">
        <v>3806</v>
      </c>
      <c r="I1477" s="99">
        <v>158739000</v>
      </c>
      <c r="J1477" s="97" t="s">
        <v>2455</v>
      </c>
    </row>
    <row r="1478" spans="1:10" x14ac:dyDescent="0.2">
      <c r="A1478" s="96">
        <f t="shared" si="17"/>
        <v>1477</v>
      </c>
      <c r="B1478" s="97" t="s">
        <v>4121</v>
      </c>
      <c r="C1478" s="97" t="s">
        <v>4121</v>
      </c>
      <c r="D1478" s="97" t="s">
        <v>3806</v>
      </c>
      <c r="E1478" s="97" t="s">
        <v>2451</v>
      </c>
      <c r="F1478" s="97" t="s">
        <v>4395</v>
      </c>
      <c r="G1478" s="98" t="s">
        <v>2453</v>
      </c>
      <c r="H1478" s="98" t="s">
        <v>3806</v>
      </c>
      <c r="I1478" s="99">
        <v>126755000</v>
      </c>
      <c r="J1478" s="97" t="s">
        <v>2455</v>
      </c>
    </row>
    <row r="1479" spans="1:10" x14ac:dyDescent="0.2">
      <c r="A1479" s="96">
        <f t="shared" si="17"/>
        <v>1478</v>
      </c>
      <c r="B1479" s="97" t="s">
        <v>3996</v>
      </c>
      <c r="C1479" s="97" t="s">
        <v>3996</v>
      </c>
      <c r="D1479" s="97" t="s">
        <v>3806</v>
      </c>
      <c r="E1479" s="97" t="s">
        <v>2451</v>
      </c>
      <c r="F1479" s="97" t="s">
        <v>4396</v>
      </c>
      <c r="G1479" s="98" t="s">
        <v>2453</v>
      </c>
      <c r="H1479" s="98" t="s">
        <v>3806</v>
      </c>
      <c r="I1479" s="99">
        <v>88000000</v>
      </c>
      <c r="J1479" s="97" t="s">
        <v>2460</v>
      </c>
    </row>
    <row r="1480" spans="1:10" x14ac:dyDescent="0.2">
      <c r="A1480" s="96">
        <f t="shared" si="17"/>
        <v>1479</v>
      </c>
      <c r="B1480" s="97" t="s">
        <v>4397</v>
      </c>
      <c r="C1480" s="97" t="s">
        <v>4398</v>
      </c>
      <c r="D1480" s="97" t="s">
        <v>2458</v>
      </c>
      <c r="E1480" s="97" t="s">
        <v>2451</v>
      </c>
      <c r="F1480" s="97" t="s">
        <v>4399</v>
      </c>
      <c r="G1480" s="98" t="s">
        <v>2453</v>
      </c>
      <c r="H1480" s="98" t="s">
        <v>3806</v>
      </c>
      <c r="I1480" s="99">
        <v>337073000</v>
      </c>
      <c r="J1480" s="97" t="s">
        <v>2455</v>
      </c>
    </row>
    <row r="1481" spans="1:10" x14ac:dyDescent="0.2">
      <c r="A1481" s="96">
        <f t="shared" si="17"/>
        <v>1480</v>
      </c>
      <c r="B1481" s="97" t="s">
        <v>4400</v>
      </c>
      <c r="C1481" s="97" t="s">
        <v>4400</v>
      </c>
      <c r="D1481" s="97" t="s">
        <v>3806</v>
      </c>
      <c r="E1481" s="97" t="s">
        <v>2451</v>
      </c>
      <c r="F1481" s="97" t="s">
        <v>4401</v>
      </c>
      <c r="G1481" s="98" t="s">
        <v>2453</v>
      </c>
      <c r="H1481" s="98" t="s">
        <v>3806</v>
      </c>
      <c r="I1481" s="99">
        <v>599659000</v>
      </c>
      <c r="J1481" s="97" t="s">
        <v>2455</v>
      </c>
    </row>
    <row r="1482" spans="1:10" x14ac:dyDescent="0.2">
      <c r="A1482" s="96">
        <f t="shared" si="17"/>
        <v>1481</v>
      </c>
      <c r="B1482" s="97" t="s">
        <v>3805</v>
      </c>
      <c r="C1482" s="97" t="s">
        <v>3805</v>
      </c>
      <c r="D1482" s="97" t="s">
        <v>3806</v>
      </c>
      <c r="E1482" s="97" t="s">
        <v>2451</v>
      </c>
      <c r="F1482" s="97" t="s">
        <v>4402</v>
      </c>
      <c r="G1482" s="98" t="s">
        <v>2453</v>
      </c>
      <c r="H1482" s="98" t="s">
        <v>3806</v>
      </c>
      <c r="I1482" s="99">
        <v>80000000</v>
      </c>
      <c r="J1482" s="97" t="s">
        <v>2460</v>
      </c>
    </row>
    <row r="1483" spans="1:10" x14ac:dyDescent="0.2">
      <c r="A1483" s="96">
        <f t="shared" si="17"/>
        <v>1482</v>
      </c>
      <c r="B1483" s="97" t="s">
        <v>4109</v>
      </c>
      <c r="C1483" s="97" t="s">
        <v>4109</v>
      </c>
      <c r="D1483" s="97" t="s">
        <v>3806</v>
      </c>
      <c r="E1483" s="97" t="s">
        <v>2451</v>
      </c>
      <c r="F1483" s="97" t="s">
        <v>4403</v>
      </c>
      <c r="G1483" s="98" t="s">
        <v>2453</v>
      </c>
      <c r="H1483" s="98" t="s">
        <v>3806</v>
      </c>
      <c r="I1483" s="99">
        <v>110000000</v>
      </c>
      <c r="J1483" s="100" t="s">
        <v>2455</v>
      </c>
    </row>
    <row r="1484" spans="1:10" x14ac:dyDescent="0.2">
      <c r="A1484" s="96">
        <f t="shared" si="17"/>
        <v>1483</v>
      </c>
      <c r="B1484" s="97" t="s">
        <v>4258</v>
      </c>
      <c r="C1484" s="97" t="s">
        <v>4109</v>
      </c>
      <c r="D1484" s="97" t="s">
        <v>3806</v>
      </c>
      <c r="E1484" s="97" t="s">
        <v>2451</v>
      </c>
      <c r="F1484" s="97" t="s">
        <v>4404</v>
      </c>
      <c r="G1484" s="98" t="s">
        <v>2453</v>
      </c>
      <c r="H1484" s="98" t="s">
        <v>3806</v>
      </c>
      <c r="I1484" s="99">
        <v>39500000</v>
      </c>
      <c r="J1484" s="100" t="s">
        <v>2460</v>
      </c>
    </row>
    <row r="1485" spans="1:10" x14ac:dyDescent="0.2">
      <c r="A1485" s="96">
        <f t="shared" si="17"/>
        <v>1484</v>
      </c>
      <c r="B1485" s="97" t="s">
        <v>4405</v>
      </c>
      <c r="C1485" s="97" t="s">
        <v>2483</v>
      </c>
      <c r="D1485" s="97" t="s">
        <v>2838</v>
      </c>
      <c r="E1485" s="97" t="s">
        <v>2451</v>
      </c>
      <c r="F1485" s="97" t="s">
        <v>4406</v>
      </c>
      <c r="G1485" s="98" t="s">
        <v>2453</v>
      </c>
      <c r="H1485" s="98" t="s">
        <v>3806</v>
      </c>
      <c r="I1485" s="99">
        <v>217408000</v>
      </c>
      <c r="J1485" s="100" t="s">
        <v>2455</v>
      </c>
    </row>
    <row r="1486" spans="1:10" x14ac:dyDescent="0.2">
      <c r="A1486" s="96">
        <f t="shared" si="17"/>
        <v>1485</v>
      </c>
      <c r="B1486" s="97" t="s">
        <v>2533</v>
      </c>
      <c r="C1486" s="97" t="s">
        <v>2527</v>
      </c>
      <c r="D1486" s="97" t="s">
        <v>2533</v>
      </c>
      <c r="E1486" s="97" t="s">
        <v>2451</v>
      </c>
      <c r="F1486" s="97" t="s">
        <v>4407</v>
      </c>
      <c r="G1486" s="98" t="s">
        <v>2453</v>
      </c>
      <c r="H1486" s="98" t="s">
        <v>3806</v>
      </c>
      <c r="I1486" s="99">
        <v>107140000</v>
      </c>
      <c r="J1486" s="100" t="s">
        <v>2486</v>
      </c>
    </row>
    <row r="1487" spans="1:10" x14ac:dyDescent="0.2">
      <c r="A1487" s="96">
        <f t="shared" si="17"/>
        <v>1486</v>
      </c>
      <c r="B1487" s="97" t="s">
        <v>4408</v>
      </c>
      <c r="C1487" s="97" t="s">
        <v>4408</v>
      </c>
      <c r="D1487" s="97" t="s">
        <v>3806</v>
      </c>
      <c r="E1487" s="97" t="s">
        <v>2451</v>
      </c>
      <c r="F1487" s="97" t="s">
        <v>4409</v>
      </c>
      <c r="G1487" s="98" t="s">
        <v>2453</v>
      </c>
      <c r="H1487" s="98" t="s">
        <v>3806</v>
      </c>
      <c r="I1487" s="99">
        <v>100000000</v>
      </c>
      <c r="J1487" s="100" t="s">
        <v>2455</v>
      </c>
    </row>
    <row r="1488" spans="1:10" x14ac:dyDescent="0.3">
      <c r="A1488" s="96">
        <f t="shared" si="17"/>
        <v>1487</v>
      </c>
      <c r="B1488" s="97" t="s">
        <v>2810</v>
      </c>
      <c r="C1488" s="103" t="s">
        <v>4410</v>
      </c>
      <c r="D1488" s="97" t="s">
        <v>2810</v>
      </c>
      <c r="E1488" s="97" t="s">
        <v>2451</v>
      </c>
      <c r="F1488" s="103" t="s">
        <v>4411</v>
      </c>
      <c r="G1488" s="104" t="s">
        <v>2453</v>
      </c>
      <c r="H1488" s="98" t="s">
        <v>4412</v>
      </c>
      <c r="I1488" s="105">
        <v>660000000</v>
      </c>
      <c r="J1488" s="103" t="s">
        <v>2455</v>
      </c>
    </row>
    <row r="1489" spans="1:10" x14ac:dyDescent="0.3">
      <c r="A1489" s="96">
        <f t="shared" si="17"/>
        <v>1488</v>
      </c>
      <c r="B1489" s="97" t="s">
        <v>2810</v>
      </c>
      <c r="C1489" s="103" t="s">
        <v>4410</v>
      </c>
      <c r="D1489" s="97" t="s">
        <v>2810</v>
      </c>
      <c r="E1489" s="97" t="s">
        <v>2451</v>
      </c>
      <c r="F1489" s="103" t="s">
        <v>4413</v>
      </c>
      <c r="G1489" s="104" t="s">
        <v>2453</v>
      </c>
      <c r="H1489" s="98" t="s">
        <v>4412</v>
      </c>
      <c r="I1489" s="105">
        <v>321000000</v>
      </c>
      <c r="J1489" s="103" t="s">
        <v>2455</v>
      </c>
    </row>
    <row r="1490" spans="1:10" x14ac:dyDescent="0.3">
      <c r="A1490" s="96">
        <f t="shared" si="17"/>
        <v>1489</v>
      </c>
      <c r="B1490" s="97" t="s">
        <v>2810</v>
      </c>
      <c r="C1490" s="103" t="s">
        <v>4414</v>
      </c>
      <c r="D1490" s="97" t="s">
        <v>2810</v>
      </c>
      <c r="E1490" s="97" t="s">
        <v>2451</v>
      </c>
      <c r="F1490" s="103" t="s">
        <v>4415</v>
      </c>
      <c r="G1490" s="104" t="s">
        <v>2453</v>
      </c>
      <c r="H1490" s="98" t="s">
        <v>4412</v>
      </c>
      <c r="I1490" s="105">
        <v>450000000</v>
      </c>
      <c r="J1490" s="103" t="s">
        <v>2455</v>
      </c>
    </row>
    <row r="1491" spans="1:10" x14ac:dyDescent="0.3">
      <c r="A1491" s="96">
        <f t="shared" si="17"/>
        <v>1490</v>
      </c>
      <c r="B1491" s="97" t="s">
        <v>4416</v>
      </c>
      <c r="C1491" s="97" t="s">
        <v>3991</v>
      </c>
      <c r="D1491" s="97" t="s">
        <v>4417</v>
      </c>
      <c r="E1491" s="97" t="s">
        <v>2451</v>
      </c>
      <c r="F1491" s="97" t="s">
        <v>4418</v>
      </c>
      <c r="G1491" s="98" t="s">
        <v>2453</v>
      </c>
      <c r="H1491" s="98" t="s">
        <v>3806</v>
      </c>
      <c r="I1491" s="97" t="s">
        <v>2670</v>
      </c>
      <c r="J1491" s="97" t="s">
        <v>2670</v>
      </c>
    </row>
    <row r="1492" spans="1:10" x14ac:dyDescent="0.2">
      <c r="A1492" s="96">
        <f t="shared" si="17"/>
        <v>1491</v>
      </c>
      <c r="B1492" s="97" t="s">
        <v>2494</v>
      </c>
      <c r="C1492" s="97" t="s">
        <v>2495</v>
      </c>
      <c r="D1492" s="97" t="s">
        <v>2494</v>
      </c>
      <c r="E1492" s="97" t="s">
        <v>2678</v>
      </c>
      <c r="F1492" s="97" t="s">
        <v>4419</v>
      </c>
      <c r="G1492" s="98" t="s">
        <v>2453</v>
      </c>
      <c r="H1492" s="98" t="s">
        <v>3806</v>
      </c>
      <c r="I1492" s="99">
        <v>250000000</v>
      </c>
      <c r="J1492" s="97" t="s">
        <v>2455</v>
      </c>
    </row>
    <row r="1493" spans="1:10" x14ac:dyDescent="0.2">
      <c r="A1493" s="96">
        <f t="shared" si="17"/>
        <v>1492</v>
      </c>
      <c r="B1493" s="97" t="s">
        <v>4420</v>
      </c>
      <c r="C1493" s="97" t="s">
        <v>4070</v>
      </c>
      <c r="D1493" s="97" t="s">
        <v>2838</v>
      </c>
      <c r="E1493" s="97" t="s">
        <v>2678</v>
      </c>
      <c r="F1493" s="97" t="s">
        <v>4421</v>
      </c>
      <c r="G1493" s="98" t="s">
        <v>2453</v>
      </c>
      <c r="H1493" s="98" t="s">
        <v>3806</v>
      </c>
      <c r="I1493" s="99">
        <v>78071000</v>
      </c>
      <c r="J1493" s="97" t="s">
        <v>2460</v>
      </c>
    </row>
    <row r="1494" spans="1:10" x14ac:dyDescent="0.2">
      <c r="A1494" s="96">
        <f t="shared" si="17"/>
        <v>1493</v>
      </c>
      <c r="B1494" s="97" t="s">
        <v>2482</v>
      </c>
      <c r="C1494" s="97" t="s">
        <v>2483</v>
      </c>
      <c r="D1494" s="97" t="s">
        <v>2484</v>
      </c>
      <c r="E1494" s="97" t="s">
        <v>2678</v>
      </c>
      <c r="F1494" s="97" t="s">
        <v>4422</v>
      </c>
      <c r="G1494" s="98" t="s">
        <v>2453</v>
      </c>
      <c r="H1494" s="98" t="s">
        <v>3806</v>
      </c>
      <c r="I1494" s="99">
        <v>55280000</v>
      </c>
      <c r="J1494" s="97" t="s">
        <v>2486</v>
      </c>
    </row>
    <row r="1495" spans="1:10" x14ac:dyDescent="0.2">
      <c r="A1495" s="96">
        <f t="shared" si="17"/>
        <v>1494</v>
      </c>
      <c r="B1495" s="97" t="s">
        <v>4423</v>
      </c>
      <c r="C1495" s="97" t="s">
        <v>4424</v>
      </c>
      <c r="D1495" s="97" t="s">
        <v>3806</v>
      </c>
      <c r="E1495" s="97" t="s">
        <v>2678</v>
      </c>
      <c r="F1495" s="97" t="s">
        <v>4251</v>
      </c>
      <c r="G1495" s="98" t="s">
        <v>2453</v>
      </c>
      <c r="H1495" s="98" t="s">
        <v>3806</v>
      </c>
      <c r="I1495" s="99">
        <v>653790000</v>
      </c>
      <c r="J1495" s="97" t="s">
        <v>2455</v>
      </c>
    </row>
    <row r="1496" spans="1:10" x14ac:dyDescent="0.2">
      <c r="A1496" s="96">
        <f t="shared" si="17"/>
        <v>1495</v>
      </c>
      <c r="B1496" s="97" t="s">
        <v>4049</v>
      </c>
      <c r="C1496" s="97" t="s">
        <v>4050</v>
      </c>
      <c r="D1496" s="97" t="s">
        <v>3806</v>
      </c>
      <c r="E1496" s="97" t="s">
        <v>2678</v>
      </c>
      <c r="F1496" s="97" t="s">
        <v>4425</v>
      </c>
      <c r="G1496" s="98" t="s">
        <v>2453</v>
      </c>
      <c r="H1496" s="98" t="s">
        <v>3806</v>
      </c>
      <c r="I1496" s="99">
        <v>45000000</v>
      </c>
      <c r="J1496" s="97" t="s">
        <v>2455</v>
      </c>
    </row>
    <row r="1497" spans="1:10" x14ac:dyDescent="0.2">
      <c r="A1497" s="96">
        <f t="shared" si="17"/>
        <v>1496</v>
      </c>
      <c r="B1497" s="97" t="s">
        <v>4049</v>
      </c>
      <c r="C1497" s="97" t="s">
        <v>4050</v>
      </c>
      <c r="D1497" s="97" t="s">
        <v>3806</v>
      </c>
      <c r="E1497" s="97" t="s">
        <v>2678</v>
      </c>
      <c r="F1497" s="97" t="s">
        <v>4426</v>
      </c>
      <c r="G1497" s="98" t="s">
        <v>2453</v>
      </c>
      <c r="H1497" s="98" t="s">
        <v>3806</v>
      </c>
      <c r="I1497" s="99">
        <v>55088000</v>
      </c>
      <c r="J1497" s="97" t="s">
        <v>2460</v>
      </c>
    </row>
    <row r="1498" spans="1:10" x14ac:dyDescent="0.2">
      <c r="A1498" s="96">
        <f t="shared" si="17"/>
        <v>1497</v>
      </c>
      <c r="B1498" s="97" t="s">
        <v>4049</v>
      </c>
      <c r="C1498" s="97" t="s">
        <v>4050</v>
      </c>
      <c r="D1498" s="97" t="s">
        <v>3806</v>
      </c>
      <c r="E1498" s="97" t="s">
        <v>2678</v>
      </c>
      <c r="F1498" s="97" t="s">
        <v>4427</v>
      </c>
      <c r="G1498" s="98" t="s">
        <v>2453</v>
      </c>
      <c r="H1498" s="98" t="s">
        <v>3806</v>
      </c>
      <c r="I1498" s="99">
        <v>243990000</v>
      </c>
      <c r="J1498" s="97" t="s">
        <v>2460</v>
      </c>
    </row>
    <row r="1499" spans="1:10" x14ac:dyDescent="0.2">
      <c r="A1499" s="96">
        <f t="shared" ref="A1499:A1562" si="18">ROW()-1</f>
        <v>1498</v>
      </c>
      <c r="B1499" s="97" t="s">
        <v>4136</v>
      </c>
      <c r="C1499" s="97" t="s">
        <v>4136</v>
      </c>
      <c r="D1499" s="97" t="s">
        <v>3806</v>
      </c>
      <c r="E1499" s="97" t="s">
        <v>2678</v>
      </c>
      <c r="F1499" s="97" t="s">
        <v>4428</v>
      </c>
      <c r="G1499" s="98" t="s">
        <v>2453</v>
      </c>
      <c r="H1499" s="98" t="s">
        <v>3806</v>
      </c>
      <c r="I1499" s="99">
        <v>150000000</v>
      </c>
      <c r="J1499" s="97" t="s">
        <v>2460</v>
      </c>
    </row>
    <row r="1500" spans="1:10" x14ac:dyDescent="0.2">
      <c r="A1500" s="96">
        <f t="shared" si="18"/>
        <v>1499</v>
      </c>
      <c r="B1500" s="97" t="s">
        <v>4136</v>
      </c>
      <c r="C1500" s="97" t="s">
        <v>4136</v>
      </c>
      <c r="D1500" s="97" t="s">
        <v>3806</v>
      </c>
      <c r="E1500" s="97" t="s">
        <v>2678</v>
      </c>
      <c r="F1500" s="97" t="s">
        <v>4429</v>
      </c>
      <c r="G1500" s="98" t="s">
        <v>2453</v>
      </c>
      <c r="H1500" s="98" t="s">
        <v>3806</v>
      </c>
      <c r="I1500" s="99">
        <v>100000000</v>
      </c>
      <c r="J1500" s="97" t="s">
        <v>2460</v>
      </c>
    </row>
    <row r="1501" spans="1:10" x14ac:dyDescent="0.2">
      <c r="A1501" s="96">
        <f t="shared" si="18"/>
        <v>1500</v>
      </c>
      <c r="B1501" s="97" t="s">
        <v>4136</v>
      </c>
      <c r="C1501" s="97" t="s">
        <v>4136</v>
      </c>
      <c r="D1501" s="97" t="s">
        <v>3806</v>
      </c>
      <c r="E1501" s="97" t="s">
        <v>2678</v>
      </c>
      <c r="F1501" s="97" t="s">
        <v>4430</v>
      </c>
      <c r="G1501" s="98" t="s">
        <v>2453</v>
      </c>
      <c r="H1501" s="98" t="s">
        <v>3806</v>
      </c>
      <c r="I1501" s="99">
        <v>150000000</v>
      </c>
      <c r="J1501" s="97" t="s">
        <v>2460</v>
      </c>
    </row>
    <row r="1502" spans="1:10" x14ac:dyDescent="0.2">
      <c r="A1502" s="96">
        <f t="shared" si="18"/>
        <v>1501</v>
      </c>
      <c r="B1502" s="97" t="s">
        <v>4431</v>
      </c>
      <c r="C1502" s="97" t="s">
        <v>4015</v>
      </c>
      <c r="D1502" s="97" t="s">
        <v>3806</v>
      </c>
      <c r="E1502" s="97" t="s">
        <v>2678</v>
      </c>
      <c r="F1502" s="97" t="s">
        <v>4432</v>
      </c>
      <c r="G1502" s="98" t="s">
        <v>2453</v>
      </c>
      <c r="H1502" s="98" t="s">
        <v>3806</v>
      </c>
      <c r="I1502" s="99">
        <v>18100000</v>
      </c>
      <c r="J1502" s="97" t="s">
        <v>2460</v>
      </c>
    </row>
    <row r="1503" spans="1:10" x14ac:dyDescent="0.2">
      <c r="A1503" s="96">
        <f t="shared" si="18"/>
        <v>1502</v>
      </c>
      <c r="B1503" s="97" t="s">
        <v>4104</v>
      </c>
      <c r="C1503" s="97" t="s">
        <v>4104</v>
      </c>
      <c r="D1503" s="97" t="s">
        <v>3806</v>
      </c>
      <c r="E1503" s="97" t="s">
        <v>2678</v>
      </c>
      <c r="F1503" s="97" t="s">
        <v>4433</v>
      </c>
      <c r="G1503" s="98" t="s">
        <v>2453</v>
      </c>
      <c r="H1503" s="98" t="s">
        <v>3806</v>
      </c>
      <c r="I1503" s="99">
        <v>350000000</v>
      </c>
      <c r="J1503" s="97" t="s">
        <v>2455</v>
      </c>
    </row>
    <row r="1504" spans="1:10" x14ac:dyDescent="0.2">
      <c r="A1504" s="96">
        <f t="shared" si="18"/>
        <v>1503</v>
      </c>
      <c r="B1504" s="97" t="s">
        <v>4434</v>
      </c>
      <c r="C1504" s="97" t="s">
        <v>4109</v>
      </c>
      <c r="D1504" s="97" t="s">
        <v>3806</v>
      </c>
      <c r="E1504" s="97" t="s">
        <v>2678</v>
      </c>
      <c r="F1504" s="97" t="s">
        <v>4435</v>
      </c>
      <c r="G1504" s="98" t="s">
        <v>2453</v>
      </c>
      <c r="H1504" s="98" t="s">
        <v>3806</v>
      </c>
      <c r="I1504" s="99">
        <v>310000000</v>
      </c>
      <c r="J1504" s="97" t="s">
        <v>2455</v>
      </c>
    </row>
    <row r="1505" spans="1:10" x14ac:dyDescent="0.2">
      <c r="A1505" s="96">
        <f t="shared" si="18"/>
        <v>1504</v>
      </c>
      <c r="B1505" s="97" t="s">
        <v>4058</v>
      </c>
      <c r="C1505" s="97" t="s">
        <v>4023</v>
      </c>
      <c r="D1505" s="97" t="s">
        <v>3806</v>
      </c>
      <c r="E1505" s="97" t="s">
        <v>2678</v>
      </c>
      <c r="F1505" s="97" t="s">
        <v>4436</v>
      </c>
      <c r="G1505" s="98" t="s">
        <v>2453</v>
      </c>
      <c r="H1505" s="98" t="s">
        <v>3806</v>
      </c>
      <c r="I1505" s="99">
        <v>183687000</v>
      </c>
      <c r="J1505" s="97" t="s">
        <v>2486</v>
      </c>
    </row>
    <row r="1506" spans="1:10" x14ac:dyDescent="0.2">
      <c r="A1506" s="96">
        <f t="shared" si="18"/>
        <v>1505</v>
      </c>
      <c r="B1506" s="97" t="s">
        <v>4118</v>
      </c>
      <c r="C1506" s="97" t="s">
        <v>4039</v>
      </c>
      <c r="D1506" s="97" t="s">
        <v>3806</v>
      </c>
      <c r="E1506" s="97" t="s">
        <v>2678</v>
      </c>
      <c r="F1506" s="97" t="s">
        <v>4437</v>
      </c>
      <c r="G1506" s="98" t="s">
        <v>2453</v>
      </c>
      <c r="H1506" s="98" t="s">
        <v>3806</v>
      </c>
      <c r="I1506" s="99">
        <v>20000000</v>
      </c>
      <c r="J1506" s="97" t="s">
        <v>2460</v>
      </c>
    </row>
    <row r="1507" spans="1:10" x14ac:dyDescent="0.2">
      <c r="A1507" s="96">
        <f t="shared" si="18"/>
        <v>1506</v>
      </c>
      <c r="B1507" s="97" t="s">
        <v>4118</v>
      </c>
      <c r="C1507" s="97" t="s">
        <v>4039</v>
      </c>
      <c r="D1507" s="97" t="s">
        <v>3806</v>
      </c>
      <c r="E1507" s="97" t="s">
        <v>2678</v>
      </c>
      <c r="F1507" s="97" t="s">
        <v>4438</v>
      </c>
      <c r="G1507" s="98" t="s">
        <v>2453</v>
      </c>
      <c r="H1507" s="98" t="s">
        <v>3806</v>
      </c>
      <c r="I1507" s="99">
        <v>450378000</v>
      </c>
      <c r="J1507" s="97" t="s">
        <v>2455</v>
      </c>
    </row>
    <row r="1508" spans="1:10" x14ac:dyDescent="0.2">
      <c r="A1508" s="96">
        <f t="shared" si="18"/>
        <v>1507</v>
      </c>
      <c r="B1508" s="97" t="s">
        <v>4439</v>
      </c>
      <c r="C1508" s="97" t="s">
        <v>4126</v>
      </c>
      <c r="D1508" s="97" t="s">
        <v>2484</v>
      </c>
      <c r="E1508" s="97" t="s">
        <v>2678</v>
      </c>
      <c r="F1508" s="97" t="s">
        <v>4440</v>
      </c>
      <c r="G1508" s="98" t="s">
        <v>2453</v>
      </c>
      <c r="H1508" s="98" t="s">
        <v>3806</v>
      </c>
      <c r="I1508" s="99">
        <v>281919000</v>
      </c>
      <c r="J1508" s="97" t="s">
        <v>2486</v>
      </c>
    </row>
    <row r="1509" spans="1:10" x14ac:dyDescent="0.2">
      <c r="A1509" s="96">
        <f t="shared" si="18"/>
        <v>1508</v>
      </c>
      <c r="B1509" s="97" t="s">
        <v>4441</v>
      </c>
      <c r="C1509" s="97" t="s">
        <v>4109</v>
      </c>
      <c r="D1509" s="97" t="s">
        <v>3806</v>
      </c>
      <c r="E1509" s="97" t="s">
        <v>2678</v>
      </c>
      <c r="F1509" s="97" t="s">
        <v>4442</v>
      </c>
      <c r="G1509" s="98" t="s">
        <v>2453</v>
      </c>
      <c r="H1509" s="98" t="s">
        <v>3806</v>
      </c>
      <c r="I1509" s="99">
        <v>245000000</v>
      </c>
      <c r="J1509" s="97" t="s">
        <v>2486</v>
      </c>
    </row>
    <row r="1510" spans="1:10" x14ac:dyDescent="0.2">
      <c r="A1510" s="96">
        <f t="shared" si="18"/>
        <v>1509</v>
      </c>
      <c r="B1510" s="97" t="s">
        <v>4037</v>
      </c>
      <c r="C1510" s="97" t="s">
        <v>4037</v>
      </c>
      <c r="D1510" s="97" t="s">
        <v>3806</v>
      </c>
      <c r="E1510" s="97" t="s">
        <v>2678</v>
      </c>
      <c r="F1510" s="97" t="s">
        <v>4443</v>
      </c>
      <c r="G1510" s="98" t="s">
        <v>2453</v>
      </c>
      <c r="H1510" s="98" t="s">
        <v>3806</v>
      </c>
      <c r="I1510" s="99">
        <v>133000000</v>
      </c>
      <c r="J1510" s="97" t="s">
        <v>2460</v>
      </c>
    </row>
    <row r="1511" spans="1:10" x14ac:dyDescent="0.2">
      <c r="A1511" s="96">
        <f t="shared" si="18"/>
        <v>1510</v>
      </c>
      <c r="B1511" s="97" t="s">
        <v>4444</v>
      </c>
      <c r="C1511" s="97" t="s">
        <v>4102</v>
      </c>
      <c r="D1511" s="97" t="s">
        <v>2780</v>
      </c>
      <c r="E1511" s="97" t="s">
        <v>2678</v>
      </c>
      <c r="F1511" s="97" t="s">
        <v>4445</v>
      </c>
      <c r="G1511" s="98" t="s">
        <v>2453</v>
      </c>
      <c r="H1511" s="98" t="s">
        <v>3806</v>
      </c>
      <c r="I1511" s="99">
        <v>105000000</v>
      </c>
      <c r="J1511" s="97" t="s">
        <v>2455</v>
      </c>
    </row>
    <row r="1512" spans="1:10" x14ac:dyDescent="0.2">
      <c r="A1512" s="96">
        <f t="shared" si="18"/>
        <v>1511</v>
      </c>
      <c r="B1512" s="97" t="s">
        <v>4049</v>
      </c>
      <c r="C1512" s="97" t="s">
        <v>4050</v>
      </c>
      <c r="D1512" s="97" t="s">
        <v>3806</v>
      </c>
      <c r="E1512" s="97" t="s">
        <v>2678</v>
      </c>
      <c r="F1512" s="97" t="s">
        <v>4446</v>
      </c>
      <c r="G1512" s="98" t="s">
        <v>2453</v>
      </c>
      <c r="H1512" s="98" t="s">
        <v>3806</v>
      </c>
      <c r="I1512" s="99">
        <v>38556000</v>
      </c>
      <c r="J1512" s="97" t="s">
        <v>2460</v>
      </c>
    </row>
    <row r="1513" spans="1:10" x14ac:dyDescent="0.2">
      <c r="A1513" s="96">
        <f t="shared" si="18"/>
        <v>1512</v>
      </c>
      <c r="B1513" s="97" t="s">
        <v>4214</v>
      </c>
      <c r="C1513" s="97" t="s">
        <v>4136</v>
      </c>
      <c r="D1513" s="97" t="s">
        <v>3806</v>
      </c>
      <c r="E1513" s="97" t="s">
        <v>2678</v>
      </c>
      <c r="F1513" s="97" t="s">
        <v>4447</v>
      </c>
      <c r="G1513" s="98" t="s">
        <v>2453</v>
      </c>
      <c r="H1513" s="98" t="s">
        <v>3806</v>
      </c>
      <c r="I1513" s="99">
        <v>626668000</v>
      </c>
      <c r="J1513" s="97" t="s">
        <v>2486</v>
      </c>
    </row>
    <row r="1514" spans="1:10" x14ac:dyDescent="0.2">
      <c r="A1514" s="96">
        <f t="shared" si="18"/>
        <v>1513</v>
      </c>
      <c r="B1514" s="97" t="s">
        <v>3422</v>
      </c>
      <c r="C1514" s="97" t="s">
        <v>3423</v>
      </c>
      <c r="D1514" s="97" t="s">
        <v>3422</v>
      </c>
      <c r="E1514" s="97" t="s">
        <v>2678</v>
      </c>
      <c r="F1514" s="97" t="s">
        <v>4448</v>
      </c>
      <c r="G1514" s="98" t="s">
        <v>2453</v>
      </c>
      <c r="H1514" s="98" t="s">
        <v>3806</v>
      </c>
      <c r="I1514" s="99">
        <v>54900000</v>
      </c>
      <c r="J1514" s="97" t="s">
        <v>2460</v>
      </c>
    </row>
    <row r="1515" spans="1:10" x14ac:dyDescent="0.2">
      <c r="A1515" s="96">
        <f t="shared" si="18"/>
        <v>1514</v>
      </c>
      <c r="B1515" s="97" t="s">
        <v>4206</v>
      </c>
      <c r="C1515" s="97" t="s">
        <v>4206</v>
      </c>
      <c r="D1515" s="97" t="s">
        <v>3806</v>
      </c>
      <c r="E1515" s="97" t="s">
        <v>2678</v>
      </c>
      <c r="F1515" s="97" t="s">
        <v>4449</v>
      </c>
      <c r="G1515" s="98" t="s">
        <v>2453</v>
      </c>
      <c r="H1515" s="98" t="s">
        <v>3806</v>
      </c>
      <c r="I1515" s="99">
        <v>1094929000</v>
      </c>
      <c r="J1515" s="97" t="s">
        <v>2455</v>
      </c>
    </row>
    <row r="1516" spans="1:10" x14ac:dyDescent="0.2">
      <c r="A1516" s="96">
        <f t="shared" si="18"/>
        <v>1515</v>
      </c>
      <c r="B1516" s="97" t="s">
        <v>4450</v>
      </c>
      <c r="C1516" s="97" t="s">
        <v>3322</v>
      </c>
      <c r="D1516" s="97" t="s">
        <v>2450</v>
      </c>
      <c r="E1516" s="97" t="s">
        <v>2678</v>
      </c>
      <c r="F1516" s="97" t="s">
        <v>4451</v>
      </c>
      <c r="G1516" s="98" t="s">
        <v>2453</v>
      </c>
      <c r="H1516" s="98" t="s">
        <v>3806</v>
      </c>
      <c r="I1516" s="99">
        <v>309126400</v>
      </c>
      <c r="J1516" s="97" t="s">
        <v>2455</v>
      </c>
    </row>
    <row r="1517" spans="1:10" x14ac:dyDescent="0.2">
      <c r="A1517" s="96">
        <f t="shared" si="18"/>
        <v>1516</v>
      </c>
      <c r="B1517" s="97" t="s">
        <v>4025</v>
      </c>
      <c r="C1517" s="97" t="s">
        <v>4025</v>
      </c>
      <c r="D1517" s="97" t="s">
        <v>3806</v>
      </c>
      <c r="E1517" s="97" t="s">
        <v>2678</v>
      </c>
      <c r="F1517" s="97" t="s">
        <v>4452</v>
      </c>
      <c r="G1517" s="98" t="s">
        <v>2453</v>
      </c>
      <c r="H1517" s="98" t="s">
        <v>3806</v>
      </c>
      <c r="I1517" s="99">
        <v>117729900</v>
      </c>
      <c r="J1517" s="97" t="s">
        <v>2460</v>
      </c>
    </row>
    <row r="1518" spans="1:10" x14ac:dyDescent="0.2">
      <c r="A1518" s="96">
        <f t="shared" si="18"/>
        <v>1517</v>
      </c>
      <c r="B1518" s="97" t="s">
        <v>4118</v>
      </c>
      <c r="C1518" s="97" t="s">
        <v>4039</v>
      </c>
      <c r="D1518" s="97" t="s">
        <v>3806</v>
      </c>
      <c r="E1518" s="97" t="s">
        <v>2678</v>
      </c>
      <c r="F1518" s="97" t="s">
        <v>4453</v>
      </c>
      <c r="G1518" s="98" t="s">
        <v>2453</v>
      </c>
      <c r="H1518" s="98" t="s">
        <v>3806</v>
      </c>
      <c r="I1518" s="99">
        <v>412997000</v>
      </c>
      <c r="J1518" s="97" t="s">
        <v>2455</v>
      </c>
    </row>
    <row r="1519" spans="1:10" x14ac:dyDescent="0.2">
      <c r="A1519" s="96">
        <f t="shared" si="18"/>
        <v>1518</v>
      </c>
      <c r="B1519" s="97" t="s">
        <v>4242</v>
      </c>
      <c r="C1519" s="97" t="s">
        <v>4102</v>
      </c>
      <c r="D1519" s="97" t="s">
        <v>2838</v>
      </c>
      <c r="E1519" s="97" t="s">
        <v>2678</v>
      </c>
      <c r="F1519" s="97" t="s">
        <v>4454</v>
      </c>
      <c r="G1519" s="98" t="s">
        <v>2453</v>
      </c>
      <c r="H1519" s="98" t="s">
        <v>3806</v>
      </c>
      <c r="I1519" s="99">
        <v>26770000</v>
      </c>
      <c r="J1519" s="97" t="s">
        <v>2460</v>
      </c>
    </row>
    <row r="1520" spans="1:10" x14ac:dyDescent="0.2">
      <c r="A1520" s="96">
        <f t="shared" si="18"/>
        <v>1519</v>
      </c>
      <c r="B1520" s="97" t="s">
        <v>4033</v>
      </c>
      <c r="C1520" s="97" t="s">
        <v>4033</v>
      </c>
      <c r="D1520" s="97" t="s">
        <v>3806</v>
      </c>
      <c r="E1520" s="97" t="s">
        <v>2678</v>
      </c>
      <c r="F1520" s="97" t="s">
        <v>4455</v>
      </c>
      <c r="G1520" s="98" t="s">
        <v>2453</v>
      </c>
      <c r="H1520" s="98" t="s">
        <v>3806</v>
      </c>
      <c r="I1520" s="99">
        <v>20000000</v>
      </c>
      <c r="J1520" s="97" t="s">
        <v>2460</v>
      </c>
    </row>
    <row r="1521" spans="1:10" x14ac:dyDescent="0.2">
      <c r="A1521" s="96">
        <f t="shared" si="18"/>
        <v>1520</v>
      </c>
      <c r="B1521" s="97" t="s">
        <v>4456</v>
      </c>
      <c r="C1521" s="97" t="s">
        <v>3652</v>
      </c>
      <c r="D1521" s="97" t="s">
        <v>4456</v>
      </c>
      <c r="E1521" s="97" t="s">
        <v>2678</v>
      </c>
      <c r="F1521" s="97" t="s">
        <v>4457</v>
      </c>
      <c r="G1521" s="98" t="s">
        <v>2453</v>
      </c>
      <c r="H1521" s="98" t="s">
        <v>3806</v>
      </c>
      <c r="I1521" s="99">
        <v>38874000</v>
      </c>
      <c r="J1521" s="97" t="s">
        <v>2455</v>
      </c>
    </row>
    <row r="1522" spans="1:10" x14ac:dyDescent="0.2">
      <c r="A1522" s="96">
        <f t="shared" si="18"/>
        <v>1521</v>
      </c>
      <c r="B1522" s="97" t="s">
        <v>4458</v>
      </c>
      <c r="C1522" s="97" t="s">
        <v>4121</v>
      </c>
      <c r="D1522" s="97" t="s">
        <v>3806</v>
      </c>
      <c r="E1522" s="97" t="s">
        <v>2678</v>
      </c>
      <c r="F1522" s="97" t="s">
        <v>4459</v>
      </c>
      <c r="G1522" s="98" t="s">
        <v>2453</v>
      </c>
      <c r="H1522" s="98" t="s">
        <v>3806</v>
      </c>
      <c r="I1522" s="99">
        <v>865217000</v>
      </c>
      <c r="J1522" s="97" t="s">
        <v>2455</v>
      </c>
    </row>
    <row r="1523" spans="1:10" x14ac:dyDescent="0.2">
      <c r="A1523" s="96">
        <f t="shared" si="18"/>
        <v>1522</v>
      </c>
      <c r="B1523" s="97" t="s">
        <v>4033</v>
      </c>
      <c r="C1523" s="97" t="s">
        <v>4033</v>
      </c>
      <c r="D1523" s="97" t="s">
        <v>3806</v>
      </c>
      <c r="E1523" s="97" t="s">
        <v>2678</v>
      </c>
      <c r="F1523" s="97" t="s">
        <v>4460</v>
      </c>
      <c r="G1523" s="98" t="s">
        <v>2453</v>
      </c>
      <c r="H1523" s="98" t="s">
        <v>3806</v>
      </c>
      <c r="I1523" s="99">
        <v>20000000</v>
      </c>
      <c r="J1523" s="97" t="s">
        <v>2460</v>
      </c>
    </row>
    <row r="1524" spans="1:10" x14ac:dyDescent="0.2">
      <c r="A1524" s="96">
        <f t="shared" si="18"/>
        <v>1523</v>
      </c>
      <c r="B1524" s="97" t="s">
        <v>4033</v>
      </c>
      <c r="C1524" s="97" t="s">
        <v>4033</v>
      </c>
      <c r="D1524" s="97" t="s">
        <v>3806</v>
      </c>
      <c r="E1524" s="97" t="s">
        <v>2678</v>
      </c>
      <c r="F1524" s="97" t="s">
        <v>4461</v>
      </c>
      <c r="G1524" s="98" t="s">
        <v>2453</v>
      </c>
      <c r="H1524" s="98" t="s">
        <v>3806</v>
      </c>
      <c r="I1524" s="99">
        <v>60000000</v>
      </c>
      <c r="J1524" s="97" t="s">
        <v>2460</v>
      </c>
    </row>
    <row r="1525" spans="1:10" x14ac:dyDescent="0.3">
      <c r="A1525" s="96">
        <f t="shared" si="18"/>
        <v>1524</v>
      </c>
      <c r="B1525" s="97" t="s">
        <v>4462</v>
      </c>
      <c r="C1525" s="97" t="s">
        <v>3423</v>
      </c>
      <c r="D1525" s="97" t="s">
        <v>4462</v>
      </c>
      <c r="E1525" s="97" t="s">
        <v>2678</v>
      </c>
      <c r="F1525" s="97" t="s">
        <v>4463</v>
      </c>
      <c r="G1525" s="98" t="s">
        <v>2453</v>
      </c>
      <c r="H1525" s="98" t="s">
        <v>2670</v>
      </c>
      <c r="I1525" s="97" t="s">
        <v>2670</v>
      </c>
      <c r="J1525" s="97" t="s">
        <v>2670</v>
      </c>
    </row>
    <row r="1526" spans="1:10" x14ac:dyDescent="0.2">
      <c r="A1526" s="96">
        <f t="shared" si="18"/>
        <v>1525</v>
      </c>
      <c r="B1526" s="97" t="s">
        <v>4233</v>
      </c>
      <c r="C1526" s="97" t="s">
        <v>3993</v>
      </c>
      <c r="D1526" s="97" t="s">
        <v>2838</v>
      </c>
      <c r="E1526" s="97" t="s">
        <v>2678</v>
      </c>
      <c r="F1526" s="97" t="s">
        <v>4464</v>
      </c>
      <c r="G1526" s="98" t="s">
        <v>2453</v>
      </c>
      <c r="H1526" s="98" t="s">
        <v>3806</v>
      </c>
      <c r="I1526" s="99">
        <v>39283000</v>
      </c>
      <c r="J1526" s="97" t="s">
        <v>2460</v>
      </c>
    </row>
    <row r="1527" spans="1:10" x14ac:dyDescent="0.2">
      <c r="A1527" s="96">
        <f t="shared" si="18"/>
        <v>1526</v>
      </c>
      <c r="B1527" s="97" t="s">
        <v>2837</v>
      </c>
      <c r="C1527" s="97" t="s">
        <v>2837</v>
      </c>
      <c r="D1527" s="97" t="s">
        <v>3806</v>
      </c>
      <c r="E1527" s="97" t="s">
        <v>2678</v>
      </c>
      <c r="F1527" s="97" t="s">
        <v>4465</v>
      </c>
      <c r="G1527" s="98" t="s">
        <v>2453</v>
      </c>
      <c r="H1527" s="98" t="s">
        <v>3806</v>
      </c>
      <c r="I1527" s="99">
        <v>140921000</v>
      </c>
      <c r="J1527" s="97" t="s">
        <v>2455</v>
      </c>
    </row>
    <row r="1528" spans="1:10" x14ac:dyDescent="0.2">
      <c r="A1528" s="96">
        <f t="shared" si="18"/>
        <v>1527</v>
      </c>
      <c r="B1528" s="97" t="s">
        <v>4466</v>
      </c>
      <c r="C1528" s="97" t="s">
        <v>4104</v>
      </c>
      <c r="D1528" s="97" t="s">
        <v>4466</v>
      </c>
      <c r="E1528" s="97" t="s">
        <v>2678</v>
      </c>
      <c r="F1528" s="97" t="s">
        <v>4467</v>
      </c>
      <c r="G1528" s="98" t="s">
        <v>2453</v>
      </c>
      <c r="H1528" s="98" t="s">
        <v>3806</v>
      </c>
      <c r="I1528" s="99">
        <v>99649000</v>
      </c>
      <c r="J1528" s="97" t="s">
        <v>2455</v>
      </c>
    </row>
    <row r="1529" spans="1:10" x14ac:dyDescent="0.2">
      <c r="A1529" s="96">
        <f t="shared" si="18"/>
        <v>1528</v>
      </c>
      <c r="B1529" s="97" t="s">
        <v>4468</v>
      </c>
      <c r="C1529" s="97" t="s">
        <v>4469</v>
      </c>
      <c r="D1529" s="97" t="s">
        <v>2450</v>
      </c>
      <c r="E1529" s="97" t="s">
        <v>2678</v>
      </c>
      <c r="F1529" s="97" t="s">
        <v>4470</v>
      </c>
      <c r="G1529" s="98" t="s">
        <v>2453</v>
      </c>
      <c r="H1529" s="98" t="s">
        <v>3806</v>
      </c>
      <c r="I1529" s="99">
        <v>124399924</v>
      </c>
      <c r="J1529" s="97" t="s">
        <v>2486</v>
      </c>
    </row>
    <row r="1530" spans="1:10" x14ac:dyDescent="0.2">
      <c r="A1530" s="96">
        <f t="shared" si="18"/>
        <v>1529</v>
      </c>
      <c r="B1530" s="97" t="s">
        <v>4094</v>
      </c>
      <c r="C1530" s="97" t="s">
        <v>4045</v>
      </c>
      <c r="D1530" s="97" t="s">
        <v>2838</v>
      </c>
      <c r="E1530" s="97" t="s">
        <v>2678</v>
      </c>
      <c r="F1530" s="97" t="s">
        <v>4471</v>
      </c>
      <c r="G1530" s="98" t="s">
        <v>2453</v>
      </c>
      <c r="H1530" s="98" t="s">
        <v>3806</v>
      </c>
      <c r="I1530" s="99">
        <v>114075000</v>
      </c>
      <c r="J1530" s="97" t="s">
        <v>2455</v>
      </c>
    </row>
    <row r="1531" spans="1:10" x14ac:dyDescent="0.2">
      <c r="A1531" s="96">
        <f t="shared" si="18"/>
        <v>1530</v>
      </c>
      <c r="B1531" s="97" t="s">
        <v>4033</v>
      </c>
      <c r="C1531" s="97" t="s">
        <v>4033</v>
      </c>
      <c r="D1531" s="97" t="s">
        <v>3806</v>
      </c>
      <c r="E1531" s="97" t="s">
        <v>2678</v>
      </c>
      <c r="F1531" s="97" t="s">
        <v>4472</v>
      </c>
      <c r="G1531" s="98" t="s">
        <v>2453</v>
      </c>
      <c r="H1531" s="98" t="s">
        <v>3806</v>
      </c>
      <c r="I1531" s="99">
        <v>135000000</v>
      </c>
      <c r="J1531" s="97" t="s">
        <v>2460</v>
      </c>
    </row>
    <row r="1532" spans="1:10" x14ac:dyDescent="0.2">
      <c r="A1532" s="96">
        <f t="shared" si="18"/>
        <v>1531</v>
      </c>
      <c r="B1532" s="97" t="s">
        <v>4473</v>
      </c>
      <c r="C1532" s="97" t="s">
        <v>4121</v>
      </c>
      <c r="D1532" s="97" t="s">
        <v>4473</v>
      </c>
      <c r="E1532" s="97" t="s">
        <v>2678</v>
      </c>
      <c r="F1532" s="97" t="s">
        <v>4474</v>
      </c>
      <c r="G1532" s="98" t="s">
        <v>2453</v>
      </c>
      <c r="H1532" s="98" t="s">
        <v>3806</v>
      </c>
      <c r="I1532" s="99">
        <v>192154500</v>
      </c>
      <c r="J1532" s="97" t="s">
        <v>2455</v>
      </c>
    </row>
    <row r="1533" spans="1:10" x14ac:dyDescent="0.2">
      <c r="A1533" s="96">
        <f t="shared" si="18"/>
        <v>1532</v>
      </c>
      <c r="B1533" s="97" t="s">
        <v>4068</v>
      </c>
      <c r="C1533" s="97" t="s">
        <v>4053</v>
      </c>
      <c r="D1533" s="97" t="s">
        <v>2838</v>
      </c>
      <c r="E1533" s="97" t="s">
        <v>2678</v>
      </c>
      <c r="F1533" s="97" t="s">
        <v>4475</v>
      </c>
      <c r="G1533" s="98" t="s">
        <v>2453</v>
      </c>
      <c r="H1533" s="98" t="s">
        <v>3806</v>
      </c>
      <c r="I1533" s="99">
        <v>95147000</v>
      </c>
      <c r="J1533" s="97" t="s">
        <v>2455</v>
      </c>
    </row>
    <row r="1534" spans="1:10" x14ac:dyDescent="0.2">
      <c r="A1534" s="96">
        <f t="shared" si="18"/>
        <v>1533</v>
      </c>
      <c r="B1534" s="97" t="s">
        <v>4118</v>
      </c>
      <c r="C1534" s="97" t="s">
        <v>4039</v>
      </c>
      <c r="D1534" s="97" t="s">
        <v>3806</v>
      </c>
      <c r="E1534" s="97" t="s">
        <v>2678</v>
      </c>
      <c r="F1534" s="97" t="s">
        <v>4476</v>
      </c>
      <c r="G1534" s="98" t="s">
        <v>2453</v>
      </c>
      <c r="H1534" s="98" t="s">
        <v>3806</v>
      </c>
      <c r="I1534" s="99">
        <v>526269000</v>
      </c>
      <c r="J1534" s="97" t="s">
        <v>2455</v>
      </c>
    </row>
    <row r="1535" spans="1:10" x14ac:dyDescent="0.2">
      <c r="A1535" s="96">
        <f t="shared" si="18"/>
        <v>1534</v>
      </c>
      <c r="B1535" s="97" t="s">
        <v>4064</v>
      </c>
      <c r="C1535" s="97" t="s">
        <v>4064</v>
      </c>
      <c r="D1535" s="97" t="s">
        <v>3806</v>
      </c>
      <c r="E1535" s="97" t="s">
        <v>2678</v>
      </c>
      <c r="F1535" s="97" t="s">
        <v>4477</v>
      </c>
      <c r="G1535" s="98" t="s">
        <v>2453</v>
      </c>
      <c r="H1535" s="98" t="s">
        <v>3806</v>
      </c>
      <c r="I1535" s="99">
        <v>162493000</v>
      </c>
      <c r="J1535" s="97" t="s">
        <v>2460</v>
      </c>
    </row>
    <row r="1536" spans="1:10" x14ac:dyDescent="0.2">
      <c r="A1536" s="96">
        <f t="shared" si="18"/>
        <v>1535</v>
      </c>
      <c r="B1536" s="97" t="s">
        <v>4109</v>
      </c>
      <c r="C1536" s="97" t="s">
        <v>4109</v>
      </c>
      <c r="D1536" s="97" t="s">
        <v>3806</v>
      </c>
      <c r="E1536" s="97" t="s">
        <v>2678</v>
      </c>
      <c r="F1536" s="97" t="s">
        <v>4478</v>
      </c>
      <c r="G1536" s="98" t="s">
        <v>2453</v>
      </c>
      <c r="H1536" s="98" t="s">
        <v>3806</v>
      </c>
      <c r="I1536" s="99">
        <v>27350400</v>
      </c>
      <c r="J1536" s="97" t="s">
        <v>2460</v>
      </c>
    </row>
    <row r="1537" spans="1:10" x14ac:dyDescent="0.2">
      <c r="A1537" s="96">
        <f t="shared" si="18"/>
        <v>1536</v>
      </c>
      <c r="B1537" s="97" t="s">
        <v>4013</v>
      </c>
      <c r="C1537" s="97" t="s">
        <v>3845</v>
      </c>
      <c r="D1537" s="97" t="s">
        <v>3806</v>
      </c>
      <c r="E1537" s="97" t="s">
        <v>2678</v>
      </c>
      <c r="F1537" s="97" t="s">
        <v>4479</v>
      </c>
      <c r="G1537" s="98" t="s">
        <v>2453</v>
      </c>
      <c r="H1537" s="98" t="s">
        <v>3806</v>
      </c>
      <c r="I1537" s="99">
        <v>935314000</v>
      </c>
      <c r="J1537" s="97" t="s">
        <v>2486</v>
      </c>
    </row>
    <row r="1538" spans="1:10" x14ac:dyDescent="0.2">
      <c r="A1538" s="96">
        <f t="shared" si="18"/>
        <v>1537</v>
      </c>
      <c r="B1538" s="97" t="s">
        <v>4118</v>
      </c>
      <c r="C1538" s="97" t="s">
        <v>4039</v>
      </c>
      <c r="D1538" s="97" t="s">
        <v>3806</v>
      </c>
      <c r="E1538" s="97" t="s">
        <v>2678</v>
      </c>
      <c r="F1538" s="97" t="s">
        <v>4480</v>
      </c>
      <c r="G1538" s="98" t="s">
        <v>2453</v>
      </c>
      <c r="H1538" s="98" t="s">
        <v>3806</v>
      </c>
      <c r="I1538" s="99">
        <v>363908400</v>
      </c>
      <c r="J1538" s="97" t="s">
        <v>2455</v>
      </c>
    </row>
    <row r="1539" spans="1:10" x14ac:dyDescent="0.2">
      <c r="A1539" s="96">
        <f t="shared" si="18"/>
        <v>1538</v>
      </c>
      <c r="B1539" s="97" t="s">
        <v>4013</v>
      </c>
      <c r="C1539" s="97" t="s">
        <v>3845</v>
      </c>
      <c r="D1539" s="97" t="s">
        <v>3806</v>
      </c>
      <c r="E1539" s="97" t="s">
        <v>2678</v>
      </c>
      <c r="F1539" s="97" t="s">
        <v>4481</v>
      </c>
      <c r="G1539" s="98" t="s">
        <v>2453</v>
      </c>
      <c r="H1539" s="98" t="s">
        <v>3806</v>
      </c>
      <c r="I1539" s="99">
        <v>829270000</v>
      </c>
      <c r="J1539" s="97" t="s">
        <v>2486</v>
      </c>
    </row>
    <row r="1540" spans="1:10" x14ac:dyDescent="0.2">
      <c r="A1540" s="96">
        <f t="shared" si="18"/>
        <v>1539</v>
      </c>
      <c r="B1540" s="97" t="s">
        <v>4109</v>
      </c>
      <c r="C1540" s="97" t="s">
        <v>4109</v>
      </c>
      <c r="D1540" s="97" t="s">
        <v>3806</v>
      </c>
      <c r="E1540" s="97" t="s">
        <v>2678</v>
      </c>
      <c r="F1540" s="97" t="s">
        <v>4482</v>
      </c>
      <c r="G1540" s="98" t="s">
        <v>2453</v>
      </c>
      <c r="H1540" s="98" t="s">
        <v>3806</v>
      </c>
      <c r="I1540" s="99">
        <v>33591700</v>
      </c>
      <c r="J1540" s="97" t="s">
        <v>2460</v>
      </c>
    </row>
    <row r="1541" spans="1:10" x14ac:dyDescent="0.2">
      <c r="A1541" s="96">
        <f t="shared" si="18"/>
        <v>1540</v>
      </c>
      <c r="B1541" s="97" t="s">
        <v>4483</v>
      </c>
      <c r="C1541" s="97" t="s">
        <v>2487</v>
      </c>
      <c r="D1541" s="97" t="s">
        <v>3779</v>
      </c>
      <c r="E1541" s="97" t="s">
        <v>2678</v>
      </c>
      <c r="F1541" s="97" t="s">
        <v>4484</v>
      </c>
      <c r="G1541" s="98" t="s">
        <v>2453</v>
      </c>
      <c r="H1541" s="98" t="s">
        <v>3806</v>
      </c>
      <c r="I1541" s="99">
        <v>1209100000</v>
      </c>
      <c r="J1541" s="97" t="s">
        <v>2455</v>
      </c>
    </row>
    <row r="1542" spans="1:10" x14ac:dyDescent="0.2">
      <c r="A1542" s="96">
        <f t="shared" si="18"/>
        <v>1541</v>
      </c>
      <c r="B1542" s="97" t="s">
        <v>4052</v>
      </c>
      <c r="C1542" s="97" t="s">
        <v>4053</v>
      </c>
      <c r="D1542" s="97" t="s">
        <v>3806</v>
      </c>
      <c r="E1542" s="97" t="s">
        <v>2678</v>
      </c>
      <c r="F1542" s="97" t="s">
        <v>4485</v>
      </c>
      <c r="G1542" s="98" t="s">
        <v>2453</v>
      </c>
      <c r="H1542" s="98" t="s">
        <v>3806</v>
      </c>
      <c r="I1542" s="99">
        <v>114986000</v>
      </c>
      <c r="J1542" s="97" t="s">
        <v>2455</v>
      </c>
    </row>
    <row r="1543" spans="1:10" x14ac:dyDescent="0.3">
      <c r="A1543" s="96">
        <f t="shared" si="18"/>
        <v>1542</v>
      </c>
      <c r="B1543" s="97" t="s">
        <v>4224</v>
      </c>
      <c r="C1543" s="97" t="s">
        <v>2837</v>
      </c>
      <c r="D1543" s="97" t="s">
        <v>2484</v>
      </c>
      <c r="E1543" s="97" t="s">
        <v>2678</v>
      </c>
      <c r="F1543" s="97" t="s">
        <v>4486</v>
      </c>
      <c r="G1543" s="98" t="s">
        <v>2453</v>
      </c>
      <c r="H1543" s="98" t="s">
        <v>2670</v>
      </c>
      <c r="I1543" s="97" t="s">
        <v>2670</v>
      </c>
      <c r="J1543" s="97" t="s">
        <v>2670</v>
      </c>
    </row>
    <row r="1544" spans="1:10" x14ac:dyDescent="0.2">
      <c r="A1544" s="96">
        <f t="shared" si="18"/>
        <v>1543</v>
      </c>
      <c r="B1544" s="97" t="s">
        <v>4118</v>
      </c>
      <c r="C1544" s="97" t="s">
        <v>4039</v>
      </c>
      <c r="D1544" s="97" t="s">
        <v>3806</v>
      </c>
      <c r="E1544" s="97" t="s">
        <v>2678</v>
      </c>
      <c r="F1544" s="97" t="s">
        <v>4487</v>
      </c>
      <c r="G1544" s="98" t="s">
        <v>2453</v>
      </c>
      <c r="H1544" s="98" t="s">
        <v>3806</v>
      </c>
      <c r="I1544" s="99">
        <v>225630000</v>
      </c>
      <c r="J1544" s="97" t="s">
        <v>2455</v>
      </c>
    </row>
    <row r="1545" spans="1:10" x14ac:dyDescent="0.2">
      <c r="A1545" s="96">
        <f t="shared" si="18"/>
        <v>1544</v>
      </c>
      <c r="B1545" s="97" t="s">
        <v>4231</v>
      </c>
      <c r="C1545" s="97" t="s">
        <v>4050</v>
      </c>
      <c r="D1545" s="97" t="s">
        <v>2838</v>
      </c>
      <c r="E1545" s="97" t="s">
        <v>2678</v>
      </c>
      <c r="F1545" s="97" t="s">
        <v>4488</v>
      </c>
      <c r="G1545" s="98" t="s">
        <v>2453</v>
      </c>
      <c r="H1545" s="98" t="s">
        <v>3806</v>
      </c>
      <c r="I1545" s="99">
        <v>305154000</v>
      </c>
      <c r="J1545" s="97" t="s">
        <v>2455</v>
      </c>
    </row>
    <row r="1546" spans="1:10" x14ac:dyDescent="0.2">
      <c r="A1546" s="96">
        <f t="shared" si="18"/>
        <v>1545</v>
      </c>
      <c r="B1546" s="97" t="s">
        <v>4118</v>
      </c>
      <c r="C1546" s="97" t="s">
        <v>4039</v>
      </c>
      <c r="D1546" s="97" t="s">
        <v>3806</v>
      </c>
      <c r="E1546" s="97" t="s">
        <v>2678</v>
      </c>
      <c r="F1546" s="97" t="s">
        <v>4489</v>
      </c>
      <c r="G1546" s="98" t="s">
        <v>2453</v>
      </c>
      <c r="H1546" s="98" t="s">
        <v>3806</v>
      </c>
      <c r="I1546" s="99">
        <v>452988400</v>
      </c>
      <c r="J1546" s="97" t="s">
        <v>2455</v>
      </c>
    </row>
    <row r="1547" spans="1:10" x14ac:dyDescent="0.2">
      <c r="A1547" s="96">
        <f t="shared" si="18"/>
        <v>1546</v>
      </c>
      <c r="B1547" s="97" t="s">
        <v>4022</v>
      </c>
      <c r="C1547" s="97" t="s">
        <v>4023</v>
      </c>
      <c r="D1547" s="97" t="s">
        <v>2838</v>
      </c>
      <c r="E1547" s="97" t="s">
        <v>2678</v>
      </c>
      <c r="F1547" s="97" t="s">
        <v>4490</v>
      </c>
      <c r="G1547" s="98" t="s">
        <v>2453</v>
      </c>
      <c r="H1547" s="98" t="s">
        <v>3806</v>
      </c>
      <c r="I1547" s="99">
        <v>212729000</v>
      </c>
      <c r="J1547" s="97" t="s">
        <v>2455</v>
      </c>
    </row>
    <row r="1548" spans="1:10" x14ac:dyDescent="0.2">
      <c r="A1548" s="96">
        <f t="shared" si="18"/>
        <v>1547</v>
      </c>
      <c r="B1548" s="97" t="s">
        <v>4022</v>
      </c>
      <c r="C1548" s="97" t="s">
        <v>4023</v>
      </c>
      <c r="D1548" s="97" t="s">
        <v>2838</v>
      </c>
      <c r="E1548" s="97" t="s">
        <v>2678</v>
      </c>
      <c r="F1548" s="97" t="s">
        <v>4491</v>
      </c>
      <c r="G1548" s="98" t="s">
        <v>2453</v>
      </c>
      <c r="H1548" s="98" t="s">
        <v>3806</v>
      </c>
      <c r="I1548" s="99">
        <v>231316000</v>
      </c>
      <c r="J1548" s="97" t="s">
        <v>2455</v>
      </c>
    </row>
    <row r="1549" spans="1:10" x14ac:dyDescent="0.2">
      <c r="A1549" s="96">
        <f t="shared" si="18"/>
        <v>1548</v>
      </c>
      <c r="B1549" s="97" t="s">
        <v>4033</v>
      </c>
      <c r="C1549" s="97" t="s">
        <v>4033</v>
      </c>
      <c r="D1549" s="97" t="s">
        <v>3806</v>
      </c>
      <c r="E1549" s="97" t="s">
        <v>2678</v>
      </c>
      <c r="F1549" s="97" t="s">
        <v>4492</v>
      </c>
      <c r="G1549" s="98" t="s">
        <v>2453</v>
      </c>
      <c r="H1549" s="98" t="s">
        <v>3806</v>
      </c>
      <c r="I1549" s="99">
        <v>24610000</v>
      </c>
      <c r="J1549" s="97" t="s">
        <v>2460</v>
      </c>
    </row>
    <row r="1550" spans="1:10" x14ac:dyDescent="0.2">
      <c r="A1550" s="96">
        <f t="shared" si="18"/>
        <v>1549</v>
      </c>
      <c r="B1550" s="97" t="s">
        <v>4236</v>
      </c>
      <c r="C1550" s="97" t="s">
        <v>3805</v>
      </c>
      <c r="D1550" s="97" t="s">
        <v>2484</v>
      </c>
      <c r="E1550" s="97" t="s">
        <v>2678</v>
      </c>
      <c r="F1550" s="97" t="s">
        <v>4493</v>
      </c>
      <c r="G1550" s="98" t="s">
        <v>2453</v>
      </c>
      <c r="H1550" s="98" t="s">
        <v>3806</v>
      </c>
      <c r="I1550" s="99">
        <v>431352000</v>
      </c>
      <c r="J1550" s="97" t="s">
        <v>2455</v>
      </c>
    </row>
    <row r="1551" spans="1:10" x14ac:dyDescent="0.2">
      <c r="A1551" s="96">
        <f t="shared" si="18"/>
        <v>1550</v>
      </c>
      <c r="B1551" s="97" t="s">
        <v>4118</v>
      </c>
      <c r="C1551" s="97" t="s">
        <v>4039</v>
      </c>
      <c r="D1551" s="97" t="s">
        <v>3806</v>
      </c>
      <c r="E1551" s="97" t="s">
        <v>2678</v>
      </c>
      <c r="F1551" s="97" t="s">
        <v>4494</v>
      </c>
      <c r="G1551" s="98" t="s">
        <v>2453</v>
      </c>
      <c r="H1551" s="98" t="s">
        <v>3806</v>
      </c>
      <c r="I1551" s="99">
        <v>1138691000</v>
      </c>
      <c r="J1551" s="97" t="s">
        <v>2486</v>
      </c>
    </row>
    <row r="1552" spans="1:10" x14ac:dyDescent="0.2">
      <c r="A1552" s="96">
        <f t="shared" si="18"/>
        <v>1551</v>
      </c>
      <c r="B1552" s="97" t="s">
        <v>4495</v>
      </c>
      <c r="C1552" s="97" t="s">
        <v>4025</v>
      </c>
      <c r="D1552" s="97" t="s">
        <v>2838</v>
      </c>
      <c r="E1552" s="97" t="s">
        <v>2678</v>
      </c>
      <c r="F1552" s="97" t="s">
        <v>4496</v>
      </c>
      <c r="G1552" s="98" t="s">
        <v>2453</v>
      </c>
      <c r="H1552" s="98" t="s">
        <v>3806</v>
      </c>
      <c r="I1552" s="99">
        <v>20293000</v>
      </c>
      <c r="J1552" s="97" t="s">
        <v>2460</v>
      </c>
    </row>
    <row r="1553" spans="1:10" x14ac:dyDescent="0.2">
      <c r="A1553" s="96">
        <f t="shared" si="18"/>
        <v>1552</v>
      </c>
      <c r="B1553" s="97" t="s">
        <v>4002</v>
      </c>
      <c r="C1553" s="97" t="s">
        <v>4003</v>
      </c>
      <c r="D1553" s="97" t="s">
        <v>2838</v>
      </c>
      <c r="E1553" s="97" t="s">
        <v>2678</v>
      </c>
      <c r="F1553" s="97" t="s">
        <v>4497</v>
      </c>
      <c r="G1553" s="98" t="s">
        <v>2453</v>
      </c>
      <c r="H1553" s="98" t="s">
        <v>3806</v>
      </c>
      <c r="I1553" s="99">
        <v>115148000</v>
      </c>
      <c r="J1553" s="97" t="s">
        <v>2455</v>
      </c>
    </row>
    <row r="1554" spans="1:10" x14ac:dyDescent="0.2">
      <c r="A1554" s="96">
        <f t="shared" si="18"/>
        <v>1553</v>
      </c>
      <c r="B1554" s="97" t="s">
        <v>4498</v>
      </c>
      <c r="C1554" s="97" t="s">
        <v>3805</v>
      </c>
      <c r="D1554" s="97" t="s">
        <v>3806</v>
      </c>
      <c r="E1554" s="97" t="s">
        <v>2678</v>
      </c>
      <c r="F1554" s="97" t="s">
        <v>4499</v>
      </c>
      <c r="G1554" s="98" t="s">
        <v>2453</v>
      </c>
      <c r="H1554" s="98" t="s">
        <v>3806</v>
      </c>
      <c r="I1554" s="99">
        <v>523563250</v>
      </c>
      <c r="J1554" s="97" t="s">
        <v>2455</v>
      </c>
    </row>
    <row r="1555" spans="1:10" x14ac:dyDescent="0.2">
      <c r="A1555" s="96">
        <f t="shared" si="18"/>
        <v>1554</v>
      </c>
      <c r="B1555" s="97" t="s">
        <v>4258</v>
      </c>
      <c r="C1555" s="97" t="s">
        <v>4109</v>
      </c>
      <c r="D1555" s="97" t="s">
        <v>3806</v>
      </c>
      <c r="E1555" s="97" t="s">
        <v>2678</v>
      </c>
      <c r="F1555" s="97" t="s">
        <v>4500</v>
      </c>
      <c r="G1555" s="98" t="s">
        <v>2453</v>
      </c>
      <c r="H1555" s="98" t="s">
        <v>3806</v>
      </c>
      <c r="I1555" s="99">
        <v>50000000</v>
      </c>
      <c r="J1555" s="97" t="s">
        <v>2460</v>
      </c>
    </row>
    <row r="1556" spans="1:10" x14ac:dyDescent="0.2">
      <c r="A1556" s="96">
        <f t="shared" si="18"/>
        <v>1555</v>
      </c>
      <c r="B1556" s="97" t="s">
        <v>4058</v>
      </c>
      <c r="C1556" s="97" t="s">
        <v>4023</v>
      </c>
      <c r="D1556" s="97" t="s">
        <v>3806</v>
      </c>
      <c r="E1556" s="97" t="s">
        <v>2678</v>
      </c>
      <c r="F1556" s="97" t="s">
        <v>4501</v>
      </c>
      <c r="G1556" s="98" t="s">
        <v>2453</v>
      </c>
      <c r="H1556" s="98" t="s">
        <v>3806</v>
      </c>
      <c r="I1556" s="99">
        <v>95843000</v>
      </c>
      <c r="J1556" s="97" t="s">
        <v>2460</v>
      </c>
    </row>
    <row r="1557" spans="1:10" x14ac:dyDescent="0.2">
      <c r="A1557" s="96">
        <f t="shared" si="18"/>
        <v>1556</v>
      </c>
      <c r="B1557" s="97" t="s">
        <v>4118</v>
      </c>
      <c r="C1557" s="97" t="s">
        <v>4039</v>
      </c>
      <c r="D1557" s="97" t="s">
        <v>3806</v>
      </c>
      <c r="E1557" s="97" t="s">
        <v>2678</v>
      </c>
      <c r="F1557" s="97" t="s">
        <v>4502</v>
      </c>
      <c r="G1557" s="98" t="s">
        <v>2453</v>
      </c>
      <c r="H1557" s="98" t="s">
        <v>3806</v>
      </c>
      <c r="I1557" s="99">
        <v>432419000</v>
      </c>
      <c r="J1557" s="97" t="s">
        <v>2455</v>
      </c>
    </row>
    <row r="1558" spans="1:10" x14ac:dyDescent="0.2">
      <c r="A1558" s="96">
        <f t="shared" si="18"/>
        <v>1557</v>
      </c>
      <c r="B1558" s="97" t="s">
        <v>3805</v>
      </c>
      <c r="C1558" s="97" t="s">
        <v>3805</v>
      </c>
      <c r="D1558" s="97" t="s">
        <v>3806</v>
      </c>
      <c r="E1558" s="97" t="s">
        <v>2678</v>
      </c>
      <c r="F1558" s="97" t="s">
        <v>4503</v>
      </c>
      <c r="G1558" s="98" t="s">
        <v>2453</v>
      </c>
      <c r="H1558" s="98" t="s">
        <v>3806</v>
      </c>
      <c r="I1558" s="99">
        <v>343106000</v>
      </c>
      <c r="J1558" s="97" t="s">
        <v>2455</v>
      </c>
    </row>
    <row r="1559" spans="1:10" x14ac:dyDescent="0.2">
      <c r="A1559" s="96">
        <f t="shared" si="18"/>
        <v>1558</v>
      </c>
      <c r="B1559" s="97" t="s">
        <v>4118</v>
      </c>
      <c r="C1559" s="97" t="s">
        <v>4039</v>
      </c>
      <c r="D1559" s="97" t="s">
        <v>3806</v>
      </c>
      <c r="E1559" s="97" t="s">
        <v>2678</v>
      </c>
      <c r="F1559" s="97" t="s">
        <v>4504</v>
      </c>
      <c r="G1559" s="98" t="s">
        <v>2453</v>
      </c>
      <c r="H1559" s="98" t="s">
        <v>3806</v>
      </c>
      <c r="I1559" s="99">
        <v>435295000</v>
      </c>
      <c r="J1559" s="97" t="s">
        <v>2455</v>
      </c>
    </row>
    <row r="1560" spans="1:10" x14ac:dyDescent="0.2">
      <c r="A1560" s="96">
        <f t="shared" si="18"/>
        <v>1559</v>
      </c>
      <c r="B1560" s="97" t="s">
        <v>4109</v>
      </c>
      <c r="C1560" s="97" t="s">
        <v>4109</v>
      </c>
      <c r="D1560" s="97" t="s">
        <v>3806</v>
      </c>
      <c r="E1560" s="97" t="s">
        <v>2678</v>
      </c>
      <c r="F1560" s="97" t="s">
        <v>4505</v>
      </c>
      <c r="G1560" s="98" t="s">
        <v>2453</v>
      </c>
      <c r="H1560" s="98" t="s">
        <v>3806</v>
      </c>
      <c r="I1560" s="99">
        <v>65083700</v>
      </c>
      <c r="J1560" s="97" t="s">
        <v>2460</v>
      </c>
    </row>
    <row r="1561" spans="1:10" x14ac:dyDescent="0.2">
      <c r="A1561" s="96">
        <f t="shared" si="18"/>
        <v>1560</v>
      </c>
      <c r="B1561" s="97" t="s">
        <v>4424</v>
      </c>
      <c r="C1561" s="97" t="s">
        <v>4424</v>
      </c>
      <c r="D1561" s="97" t="s">
        <v>3806</v>
      </c>
      <c r="E1561" s="97" t="s">
        <v>2678</v>
      </c>
      <c r="F1561" s="97" t="s">
        <v>4506</v>
      </c>
      <c r="G1561" s="98" t="s">
        <v>2453</v>
      </c>
      <c r="H1561" s="98" t="s">
        <v>3806</v>
      </c>
      <c r="I1561" s="99">
        <v>38000000</v>
      </c>
      <c r="J1561" s="97" t="s">
        <v>2460</v>
      </c>
    </row>
    <row r="1562" spans="1:10" x14ac:dyDescent="0.2">
      <c r="A1562" s="96">
        <f t="shared" si="18"/>
        <v>1561</v>
      </c>
      <c r="B1562" s="97" t="s">
        <v>4111</v>
      </c>
      <c r="C1562" s="97" t="s">
        <v>4033</v>
      </c>
      <c r="D1562" s="97" t="s">
        <v>2838</v>
      </c>
      <c r="E1562" s="97" t="s">
        <v>2678</v>
      </c>
      <c r="F1562" s="97" t="s">
        <v>4507</v>
      </c>
      <c r="G1562" s="98" t="s">
        <v>2453</v>
      </c>
      <c r="H1562" s="98" t="s">
        <v>3806</v>
      </c>
      <c r="I1562" s="99">
        <v>114313000</v>
      </c>
      <c r="J1562" s="97" t="s">
        <v>2455</v>
      </c>
    </row>
    <row r="1563" spans="1:10" x14ac:dyDescent="0.2">
      <c r="A1563" s="96">
        <f t="shared" ref="A1563:A1626" si="19">ROW()-1</f>
        <v>1562</v>
      </c>
      <c r="B1563" s="97" t="s">
        <v>4508</v>
      </c>
      <c r="C1563" s="97" t="s">
        <v>4025</v>
      </c>
      <c r="D1563" s="97" t="s">
        <v>2838</v>
      </c>
      <c r="E1563" s="97" t="s">
        <v>2678</v>
      </c>
      <c r="F1563" s="97" t="s">
        <v>4509</v>
      </c>
      <c r="G1563" s="98" t="s">
        <v>2453</v>
      </c>
      <c r="H1563" s="98" t="s">
        <v>3806</v>
      </c>
      <c r="I1563" s="99">
        <v>110233830</v>
      </c>
      <c r="J1563" s="97" t="s">
        <v>2460</v>
      </c>
    </row>
    <row r="1564" spans="1:10" x14ac:dyDescent="0.2">
      <c r="A1564" s="96">
        <f t="shared" si="19"/>
        <v>1563</v>
      </c>
      <c r="B1564" s="97" t="s">
        <v>4047</v>
      </c>
      <c r="C1564" s="97" t="s">
        <v>4047</v>
      </c>
      <c r="D1564" s="97" t="s">
        <v>3806</v>
      </c>
      <c r="E1564" s="97" t="s">
        <v>2678</v>
      </c>
      <c r="F1564" s="97" t="s">
        <v>4510</v>
      </c>
      <c r="G1564" s="98" t="s">
        <v>2453</v>
      </c>
      <c r="H1564" s="98" t="s">
        <v>3806</v>
      </c>
      <c r="I1564" s="99">
        <v>186700000</v>
      </c>
      <c r="J1564" s="97" t="s">
        <v>2670</v>
      </c>
    </row>
    <row r="1565" spans="1:10" x14ac:dyDescent="0.2">
      <c r="A1565" s="96">
        <f t="shared" si="19"/>
        <v>1564</v>
      </c>
      <c r="B1565" s="97" t="s">
        <v>4109</v>
      </c>
      <c r="C1565" s="97" t="s">
        <v>4109</v>
      </c>
      <c r="D1565" s="97" t="s">
        <v>3806</v>
      </c>
      <c r="E1565" s="97" t="s">
        <v>2678</v>
      </c>
      <c r="F1565" s="97" t="s">
        <v>4511</v>
      </c>
      <c r="G1565" s="98" t="s">
        <v>2453</v>
      </c>
      <c r="H1565" s="98" t="s">
        <v>3806</v>
      </c>
      <c r="I1565" s="99">
        <v>97014000</v>
      </c>
      <c r="J1565" s="97" t="s">
        <v>2460</v>
      </c>
    </row>
    <row r="1566" spans="1:10" x14ac:dyDescent="0.2">
      <c r="A1566" s="96">
        <f t="shared" si="19"/>
        <v>1565</v>
      </c>
      <c r="B1566" s="97" t="s">
        <v>4498</v>
      </c>
      <c r="C1566" s="97" t="s">
        <v>3805</v>
      </c>
      <c r="D1566" s="97" t="s">
        <v>3806</v>
      </c>
      <c r="E1566" s="97" t="s">
        <v>2678</v>
      </c>
      <c r="F1566" s="97" t="s">
        <v>4512</v>
      </c>
      <c r="G1566" s="98" t="s">
        <v>2453</v>
      </c>
      <c r="H1566" s="98" t="s">
        <v>3806</v>
      </c>
      <c r="I1566" s="99">
        <v>110726000</v>
      </c>
      <c r="J1566" s="97" t="s">
        <v>2455</v>
      </c>
    </row>
    <row r="1567" spans="1:10" x14ac:dyDescent="0.2">
      <c r="A1567" s="96">
        <f t="shared" si="19"/>
        <v>1566</v>
      </c>
      <c r="B1567" s="97" t="s">
        <v>4089</v>
      </c>
      <c r="C1567" s="97" t="s">
        <v>4033</v>
      </c>
      <c r="D1567" s="97" t="s">
        <v>2450</v>
      </c>
      <c r="E1567" s="97" t="s">
        <v>2678</v>
      </c>
      <c r="F1567" s="97" t="s">
        <v>4513</v>
      </c>
      <c r="G1567" s="98" t="s">
        <v>2453</v>
      </c>
      <c r="H1567" s="98" t="s">
        <v>3806</v>
      </c>
      <c r="I1567" s="99">
        <v>249000000</v>
      </c>
      <c r="J1567" s="97" t="s">
        <v>2486</v>
      </c>
    </row>
    <row r="1568" spans="1:10" x14ac:dyDescent="0.2">
      <c r="A1568" s="96">
        <f t="shared" si="19"/>
        <v>1567</v>
      </c>
      <c r="B1568" s="97" t="s">
        <v>4089</v>
      </c>
      <c r="C1568" s="97" t="s">
        <v>4033</v>
      </c>
      <c r="D1568" s="97" t="s">
        <v>2450</v>
      </c>
      <c r="E1568" s="97" t="s">
        <v>2678</v>
      </c>
      <c r="F1568" s="97" t="s">
        <v>4514</v>
      </c>
      <c r="G1568" s="98" t="s">
        <v>2453</v>
      </c>
      <c r="H1568" s="98" t="s">
        <v>3806</v>
      </c>
      <c r="I1568" s="99">
        <v>100000000</v>
      </c>
      <c r="J1568" s="97" t="s">
        <v>2486</v>
      </c>
    </row>
    <row r="1569" spans="1:10" x14ac:dyDescent="0.2">
      <c r="A1569" s="96">
        <f t="shared" si="19"/>
        <v>1568</v>
      </c>
      <c r="B1569" s="97" t="s">
        <v>4121</v>
      </c>
      <c r="C1569" s="97" t="s">
        <v>4121</v>
      </c>
      <c r="D1569" s="97" t="s">
        <v>3806</v>
      </c>
      <c r="E1569" s="97" t="s">
        <v>2678</v>
      </c>
      <c r="F1569" s="97" t="s">
        <v>4515</v>
      </c>
      <c r="G1569" s="98" t="s">
        <v>2453</v>
      </c>
      <c r="H1569" s="98" t="s">
        <v>3806</v>
      </c>
      <c r="I1569" s="99">
        <v>105000000</v>
      </c>
      <c r="J1569" s="97" t="s">
        <v>2486</v>
      </c>
    </row>
    <row r="1570" spans="1:10" x14ac:dyDescent="0.2">
      <c r="A1570" s="96">
        <f t="shared" si="19"/>
        <v>1569</v>
      </c>
      <c r="B1570" s="97" t="s">
        <v>4121</v>
      </c>
      <c r="C1570" s="97" t="s">
        <v>4121</v>
      </c>
      <c r="D1570" s="97" t="s">
        <v>3806</v>
      </c>
      <c r="E1570" s="97" t="s">
        <v>2678</v>
      </c>
      <c r="F1570" s="97" t="s">
        <v>4516</v>
      </c>
      <c r="G1570" s="98" t="s">
        <v>2453</v>
      </c>
      <c r="H1570" s="98" t="s">
        <v>3806</v>
      </c>
      <c r="I1570" s="99">
        <v>50000000</v>
      </c>
      <c r="J1570" s="97" t="s">
        <v>2486</v>
      </c>
    </row>
    <row r="1571" spans="1:10" x14ac:dyDescent="0.2">
      <c r="A1571" s="96">
        <f t="shared" si="19"/>
        <v>1570</v>
      </c>
      <c r="B1571" s="97" t="s">
        <v>4121</v>
      </c>
      <c r="C1571" s="97" t="s">
        <v>4121</v>
      </c>
      <c r="D1571" s="97" t="s">
        <v>3806</v>
      </c>
      <c r="E1571" s="97" t="s">
        <v>2678</v>
      </c>
      <c r="F1571" s="97" t="s">
        <v>4517</v>
      </c>
      <c r="G1571" s="98" t="s">
        <v>2453</v>
      </c>
      <c r="H1571" s="98" t="s">
        <v>3806</v>
      </c>
      <c r="I1571" s="99">
        <v>50000000</v>
      </c>
      <c r="J1571" s="97" t="s">
        <v>2486</v>
      </c>
    </row>
    <row r="1572" spans="1:10" x14ac:dyDescent="0.2">
      <c r="A1572" s="96">
        <f t="shared" si="19"/>
        <v>1571</v>
      </c>
      <c r="B1572" s="97" t="s">
        <v>4121</v>
      </c>
      <c r="C1572" s="97" t="s">
        <v>4121</v>
      </c>
      <c r="D1572" s="97" t="s">
        <v>3806</v>
      </c>
      <c r="E1572" s="97" t="s">
        <v>2678</v>
      </c>
      <c r="F1572" s="97" t="s">
        <v>4518</v>
      </c>
      <c r="G1572" s="98" t="s">
        <v>2453</v>
      </c>
      <c r="H1572" s="98" t="s">
        <v>3806</v>
      </c>
      <c r="I1572" s="99">
        <v>50000000</v>
      </c>
      <c r="J1572" s="97" t="s">
        <v>2486</v>
      </c>
    </row>
    <row r="1573" spans="1:10" x14ac:dyDescent="0.2">
      <c r="A1573" s="96">
        <f t="shared" si="19"/>
        <v>1572</v>
      </c>
      <c r="B1573" s="97" t="s">
        <v>4121</v>
      </c>
      <c r="C1573" s="97" t="s">
        <v>4121</v>
      </c>
      <c r="D1573" s="97" t="s">
        <v>3806</v>
      </c>
      <c r="E1573" s="97" t="s">
        <v>2678</v>
      </c>
      <c r="F1573" s="97" t="s">
        <v>4519</v>
      </c>
      <c r="G1573" s="98" t="s">
        <v>2453</v>
      </c>
      <c r="H1573" s="98" t="s">
        <v>3806</v>
      </c>
      <c r="I1573" s="99">
        <v>52047000</v>
      </c>
      <c r="J1573" s="97" t="s">
        <v>2486</v>
      </c>
    </row>
    <row r="1574" spans="1:10" x14ac:dyDescent="0.2">
      <c r="A1574" s="96">
        <f t="shared" si="19"/>
        <v>1573</v>
      </c>
      <c r="B1574" s="97" t="s">
        <v>4089</v>
      </c>
      <c r="C1574" s="97" t="s">
        <v>4033</v>
      </c>
      <c r="D1574" s="97" t="s">
        <v>2450</v>
      </c>
      <c r="E1574" s="97" t="s">
        <v>2678</v>
      </c>
      <c r="F1574" s="97" t="s">
        <v>4513</v>
      </c>
      <c r="G1574" s="98" t="s">
        <v>2453</v>
      </c>
      <c r="H1574" s="98" t="s">
        <v>3806</v>
      </c>
      <c r="I1574" s="99">
        <v>249000000</v>
      </c>
      <c r="J1574" s="97" t="s">
        <v>2486</v>
      </c>
    </row>
    <row r="1575" spans="1:10" x14ac:dyDescent="0.2">
      <c r="A1575" s="96">
        <f t="shared" si="19"/>
        <v>1574</v>
      </c>
      <c r="B1575" s="97" t="s">
        <v>4089</v>
      </c>
      <c r="C1575" s="97" t="s">
        <v>4033</v>
      </c>
      <c r="D1575" s="97" t="s">
        <v>2450</v>
      </c>
      <c r="E1575" s="97" t="s">
        <v>2678</v>
      </c>
      <c r="F1575" s="97" t="s">
        <v>4514</v>
      </c>
      <c r="G1575" s="98" t="s">
        <v>2453</v>
      </c>
      <c r="H1575" s="98" t="s">
        <v>3806</v>
      </c>
      <c r="I1575" s="99">
        <v>100000000</v>
      </c>
      <c r="J1575" s="97" t="s">
        <v>2486</v>
      </c>
    </row>
    <row r="1576" spans="1:10" x14ac:dyDescent="0.3">
      <c r="A1576" s="96">
        <f t="shared" si="19"/>
        <v>1575</v>
      </c>
      <c r="B1576" s="97" t="s">
        <v>4089</v>
      </c>
      <c r="C1576" s="97" t="s">
        <v>4033</v>
      </c>
      <c r="D1576" s="97" t="s">
        <v>2450</v>
      </c>
      <c r="E1576" s="97" t="s">
        <v>2678</v>
      </c>
      <c r="F1576" s="97" t="s">
        <v>4520</v>
      </c>
      <c r="G1576" s="98" t="s">
        <v>2453</v>
      </c>
      <c r="H1576" s="98" t="s">
        <v>3806</v>
      </c>
      <c r="I1576" s="97" t="s">
        <v>2670</v>
      </c>
      <c r="J1576" s="97" t="s">
        <v>2670</v>
      </c>
    </row>
    <row r="1577" spans="1:10" x14ac:dyDescent="0.2">
      <c r="A1577" s="96">
        <f t="shared" si="19"/>
        <v>1576</v>
      </c>
      <c r="B1577" s="97" t="s">
        <v>4521</v>
      </c>
      <c r="C1577" s="97" t="s">
        <v>4070</v>
      </c>
      <c r="D1577" s="97" t="s">
        <v>3004</v>
      </c>
      <c r="E1577" s="97" t="s">
        <v>2678</v>
      </c>
      <c r="F1577" s="97" t="s">
        <v>4522</v>
      </c>
      <c r="G1577" s="98" t="s">
        <v>2453</v>
      </c>
      <c r="H1577" s="98" t="s">
        <v>3806</v>
      </c>
      <c r="I1577" s="99">
        <v>2236836000</v>
      </c>
      <c r="J1577" s="97" t="s">
        <v>2455</v>
      </c>
    </row>
    <row r="1578" spans="1:10" x14ac:dyDescent="0.2">
      <c r="A1578" s="96">
        <f t="shared" si="19"/>
        <v>1577</v>
      </c>
      <c r="B1578" s="97" t="s">
        <v>4058</v>
      </c>
      <c r="C1578" s="97" t="s">
        <v>4023</v>
      </c>
      <c r="D1578" s="97" t="s">
        <v>3806</v>
      </c>
      <c r="E1578" s="97" t="s">
        <v>2678</v>
      </c>
      <c r="F1578" s="97" t="s">
        <v>4523</v>
      </c>
      <c r="G1578" s="98" t="s">
        <v>2453</v>
      </c>
      <c r="H1578" s="98" t="s">
        <v>3806</v>
      </c>
      <c r="I1578" s="99">
        <v>147257000</v>
      </c>
      <c r="J1578" s="97" t="s">
        <v>2460</v>
      </c>
    </row>
    <row r="1579" spans="1:10" x14ac:dyDescent="0.3">
      <c r="A1579" s="96">
        <f t="shared" si="19"/>
        <v>1578</v>
      </c>
      <c r="B1579" s="97" t="s">
        <v>4089</v>
      </c>
      <c r="C1579" s="97" t="s">
        <v>4033</v>
      </c>
      <c r="D1579" s="97" t="s">
        <v>2450</v>
      </c>
      <c r="E1579" s="97" t="s">
        <v>2678</v>
      </c>
      <c r="F1579" s="97" t="s">
        <v>4524</v>
      </c>
      <c r="G1579" s="98" t="s">
        <v>2453</v>
      </c>
      <c r="H1579" s="98" t="s">
        <v>3806</v>
      </c>
      <c r="I1579" s="97" t="s">
        <v>2670</v>
      </c>
      <c r="J1579" s="97" t="s">
        <v>2670</v>
      </c>
    </row>
    <row r="1580" spans="1:10" x14ac:dyDescent="0.2">
      <c r="A1580" s="96">
        <f t="shared" si="19"/>
        <v>1579</v>
      </c>
      <c r="B1580" s="97" t="s">
        <v>4023</v>
      </c>
      <c r="C1580" s="97" t="s">
        <v>4023</v>
      </c>
      <c r="D1580" s="97" t="s">
        <v>3806</v>
      </c>
      <c r="E1580" s="97" t="s">
        <v>2678</v>
      </c>
      <c r="F1580" s="97" t="s">
        <v>4525</v>
      </c>
      <c r="G1580" s="98" t="s">
        <v>2453</v>
      </c>
      <c r="H1580" s="98" t="s">
        <v>3806</v>
      </c>
      <c r="I1580" s="99">
        <v>196662200</v>
      </c>
      <c r="J1580" s="97" t="s">
        <v>2460</v>
      </c>
    </row>
    <row r="1581" spans="1:10" x14ac:dyDescent="0.2">
      <c r="A1581" s="96">
        <f t="shared" si="19"/>
        <v>1580</v>
      </c>
      <c r="B1581" s="97" t="s">
        <v>4013</v>
      </c>
      <c r="C1581" s="97" t="s">
        <v>3845</v>
      </c>
      <c r="D1581" s="97" t="s">
        <v>3806</v>
      </c>
      <c r="E1581" s="97" t="s">
        <v>2678</v>
      </c>
      <c r="F1581" s="97" t="s">
        <v>4526</v>
      </c>
      <c r="G1581" s="98" t="s">
        <v>2453</v>
      </c>
      <c r="H1581" s="98" t="s">
        <v>3806</v>
      </c>
      <c r="I1581" s="99">
        <v>320000000</v>
      </c>
      <c r="J1581" s="97" t="s">
        <v>2455</v>
      </c>
    </row>
    <row r="1582" spans="1:10" x14ac:dyDescent="0.2">
      <c r="A1582" s="96">
        <f t="shared" si="19"/>
        <v>1581</v>
      </c>
      <c r="B1582" s="97" t="s">
        <v>4013</v>
      </c>
      <c r="C1582" s="97" t="s">
        <v>3845</v>
      </c>
      <c r="D1582" s="97" t="s">
        <v>3806</v>
      </c>
      <c r="E1582" s="97" t="s">
        <v>2678</v>
      </c>
      <c r="F1582" s="97" t="s">
        <v>4527</v>
      </c>
      <c r="G1582" s="98" t="s">
        <v>2453</v>
      </c>
      <c r="H1582" s="98" t="s">
        <v>3806</v>
      </c>
      <c r="I1582" s="99">
        <v>320000000</v>
      </c>
      <c r="J1582" s="97" t="s">
        <v>2455</v>
      </c>
    </row>
    <row r="1583" spans="1:10" x14ac:dyDescent="0.2">
      <c r="A1583" s="96">
        <f t="shared" si="19"/>
        <v>1582</v>
      </c>
      <c r="B1583" s="97" t="s">
        <v>4049</v>
      </c>
      <c r="C1583" s="97" t="s">
        <v>4050</v>
      </c>
      <c r="D1583" s="97" t="s">
        <v>3806</v>
      </c>
      <c r="E1583" s="97" t="s">
        <v>2678</v>
      </c>
      <c r="F1583" s="97" t="s">
        <v>4528</v>
      </c>
      <c r="G1583" s="98" t="s">
        <v>2453</v>
      </c>
      <c r="H1583" s="98" t="s">
        <v>3806</v>
      </c>
      <c r="I1583" s="99">
        <v>104584000</v>
      </c>
      <c r="J1583" s="97" t="s">
        <v>2460</v>
      </c>
    </row>
    <row r="1584" spans="1:10" x14ac:dyDescent="0.2">
      <c r="A1584" s="96">
        <f t="shared" si="19"/>
        <v>1583</v>
      </c>
      <c r="B1584" s="97" t="s">
        <v>4049</v>
      </c>
      <c r="C1584" s="97" t="s">
        <v>4050</v>
      </c>
      <c r="D1584" s="97" t="s">
        <v>3806</v>
      </c>
      <c r="E1584" s="97" t="s">
        <v>2678</v>
      </c>
      <c r="F1584" s="97" t="s">
        <v>4529</v>
      </c>
      <c r="G1584" s="98" t="s">
        <v>2453</v>
      </c>
      <c r="H1584" s="98" t="s">
        <v>3806</v>
      </c>
      <c r="I1584" s="99">
        <v>64128000</v>
      </c>
      <c r="J1584" s="97" t="s">
        <v>2455</v>
      </c>
    </row>
    <row r="1585" spans="1:10" x14ac:dyDescent="0.2">
      <c r="A1585" s="96">
        <f t="shared" si="19"/>
        <v>1584</v>
      </c>
      <c r="B1585" s="97" t="s">
        <v>3998</v>
      </c>
      <c r="C1585" s="97" t="s">
        <v>3998</v>
      </c>
      <c r="D1585" s="97" t="s">
        <v>3806</v>
      </c>
      <c r="E1585" s="97" t="s">
        <v>2678</v>
      </c>
      <c r="F1585" s="97" t="s">
        <v>4530</v>
      </c>
      <c r="G1585" s="98" t="s">
        <v>2453</v>
      </c>
      <c r="H1585" s="98" t="s">
        <v>3806</v>
      </c>
      <c r="I1585" s="99">
        <v>138300000</v>
      </c>
      <c r="J1585" s="97" t="s">
        <v>2460</v>
      </c>
    </row>
    <row r="1586" spans="1:10" x14ac:dyDescent="0.2">
      <c r="A1586" s="96">
        <f t="shared" si="19"/>
        <v>1585</v>
      </c>
      <c r="B1586" s="97" t="s">
        <v>3998</v>
      </c>
      <c r="C1586" s="97" t="s">
        <v>3998</v>
      </c>
      <c r="D1586" s="97" t="s">
        <v>3806</v>
      </c>
      <c r="E1586" s="97" t="s">
        <v>2678</v>
      </c>
      <c r="F1586" s="97" t="s">
        <v>4531</v>
      </c>
      <c r="G1586" s="98" t="s">
        <v>2453</v>
      </c>
      <c r="H1586" s="98" t="s">
        <v>3806</v>
      </c>
      <c r="I1586" s="99">
        <v>97249000</v>
      </c>
      <c r="J1586" s="97" t="s">
        <v>2460</v>
      </c>
    </row>
    <row r="1587" spans="1:10" x14ac:dyDescent="0.2">
      <c r="A1587" s="96">
        <f t="shared" si="19"/>
        <v>1586</v>
      </c>
      <c r="B1587" s="97" t="s">
        <v>4075</v>
      </c>
      <c r="C1587" s="97" t="s">
        <v>4070</v>
      </c>
      <c r="D1587" s="97" t="s">
        <v>2838</v>
      </c>
      <c r="E1587" s="97" t="s">
        <v>2678</v>
      </c>
      <c r="F1587" s="97" t="s">
        <v>4532</v>
      </c>
      <c r="G1587" s="98" t="s">
        <v>2453</v>
      </c>
      <c r="H1587" s="98" t="s">
        <v>3806</v>
      </c>
      <c r="I1587" s="99">
        <v>14830000</v>
      </c>
      <c r="J1587" s="97" t="s">
        <v>2460</v>
      </c>
    </row>
    <row r="1588" spans="1:10" x14ac:dyDescent="0.2">
      <c r="A1588" s="96">
        <f t="shared" si="19"/>
        <v>1587</v>
      </c>
      <c r="B1588" s="97" t="s">
        <v>4121</v>
      </c>
      <c r="C1588" s="97" t="s">
        <v>4121</v>
      </c>
      <c r="D1588" s="97" t="s">
        <v>3806</v>
      </c>
      <c r="E1588" s="97" t="s">
        <v>2678</v>
      </c>
      <c r="F1588" s="97" t="s">
        <v>4533</v>
      </c>
      <c r="G1588" s="98" t="s">
        <v>2453</v>
      </c>
      <c r="H1588" s="98" t="s">
        <v>3806</v>
      </c>
      <c r="I1588" s="99">
        <v>177654000</v>
      </c>
      <c r="J1588" s="97" t="s">
        <v>2455</v>
      </c>
    </row>
    <row r="1589" spans="1:10" x14ac:dyDescent="0.2">
      <c r="A1589" s="96">
        <f t="shared" si="19"/>
        <v>1588</v>
      </c>
      <c r="B1589" s="97" t="s">
        <v>4206</v>
      </c>
      <c r="C1589" s="97" t="s">
        <v>4206</v>
      </c>
      <c r="D1589" s="97" t="s">
        <v>3806</v>
      </c>
      <c r="E1589" s="97" t="s">
        <v>2678</v>
      </c>
      <c r="F1589" s="97" t="s">
        <v>4534</v>
      </c>
      <c r="G1589" s="98" t="s">
        <v>2453</v>
      </c>
      <c r="H1589" s="98" t="s">
        <v>3806</v>
      </c>
      <c r="I1589" s="99">
        <v>169672000</v>
      </c>
      <c r="J1589" s="97" t="s">
        <v>2455</v>
      </c>
    </row>
    <row r="1590" spans="1:10" x14ac:dyDescent="0.2">
      <c r="A1590" s="96">
        <f t="shared" si="19"/>
        <v>1589</v>
      </c>
      <c r="B1590" s="97" t="s">
        <v>4206</v>
      </c>
      <c r="C1590" s="97" t="s">
        <v>4206</v>
      </c>
      <c r="D1590" s="97" t="s">
        <v>3806</v>
      </c>
      <c r="E1590" s="97" t="s">
        <v>2678</v>
      </c>
      <c r="F1590" s="97" t="s">
        <v>4535</v>
      </c>
      <c r="G1590" s="98" t="s">
        <v>2453</v>
      </c>
      <c r="H1590" s="98" t="s">
        <v>3806</v>
      </c>
      <c r="I1590" s="99">
        <v>817333000</v>
      </c>
      <c r="J1590" s="97" t="s">
        <v>2455</v>
      </c>
    </row>
    <row r="1591" spans="1:10" x14ac:dyDescent="0.2">
      <c r="A1591" s="96">
        <f t="shared" si="19"/>
        <v>1590</v>
      </c>
      <c r="B1591" s="97" t="s">
        <v>4536</v>
      </c>
      <c r="C1591" s="97" t="s">
        <v>4102</v>
      </c>
      <c r="D1591" s="97" t="s">
        <v>3806</v>
      </c>
      <c r="E1591" s="97" t="s">
        <v>2678</v>
      </c>
      <c r="F1591" s="97" t="s">
        <v>4537</v>
      </c>
      <c r="G1591" s="98" t="s">
        <v>2453</v>
      </c>
      <c r="H1591" s="98" t="s">
        <v>3806</v>
      </c>
      <c r="I1591" s="99">
        <v>19961480</v>
      </c>
      <c r="J1591" s="97" t="s">
        <v>2460</v>
      </c>
    </row>
    <row r="1592" spans="1:10" x14ac:dyDescent="0.2">
      <c r="A1592" s="96">
        <f t="shared" si="19"/>
        <v>1591</v>
      </c>
      <c r="B1592" s="97" t="s">
        <v>4068</v>
      </c>
      <c r="C1592" s="97" t="s">
        <v>4053</v>
      </c>
      <c r="D1592" s="97" t="s">
        <v>2838</v>
      </c>
      <c r="E1592" s="97" t="s">
        <v>2678</v>
      </c>
      <c r="F1592" s="97" t="s">
        <v>4538</v>
      </c>
      <c r="G1592" s="98" t="s">
        <v>2453</v>
      </c>
      <c r="H1592" s="98" t="s">
        <v>3806</v>
      </c>
      <c r="I1592" s="99">
        <v>39270000</v>
      </c>
      <c r="J1592" s="97" t="s">
        <v>2460</v>
      </c>
    </row>
    <row r="1593" spans="1:10" x14ac:dyDescent="0.2">
      <c r="A1593" s="96">
        <f t="shared" si="19"/>
        <v>1592</v>
      </c>
      <c r="B1593" s="97" t="s">
        <v>4068</v>
      </c>
      <c r="C1593" s="97" t="s">
        <v>4053</v>
      </c>
      <c r="D1593" s="97" t="s">
        <v>2838</v>
      </c>
      <c r="E1593" s="97" t="s">
        <v>2678</v>
      </c>
      <c r="F1593" s="97" t="s">
        <v>4539</v>
      </c>
      <c r="G1593" s="98" t="s">
        <v>2453</v>
      </c>
      <c r="H1593" s="98" t="s">
        <v>3806</v>
      </c>
      <c r="I1593" s="99">
        <v>181463000</v>
      </c>
      <c r="J1593" s="97" t="s">
        <v>2455</v>
      </c>
    </row>
    <row r="1594" spans="1:10" x14ac:dyDescent="0.2">
      <c r="A1594" s="96">
        <f t="shared" si="19"/>
        <v>1593</v>
      </c>
      <c r="B1594" s="97" t="s">
        <v>4068</v>
      </c>
      <c r="C1594" s="97" t="s">
        <v>4053</v>
      </c>
      <c r="D1594" s="97" t="s">
        <v>2838</v>
      </c>
      <c r="E1594" s="97" t="s">
        <v>2678</v>
      </c>
      <c r="F1594" s="97" t="s">
        <v>4540</v>
      </c>
      <c r="G1594" s="98" t="s">
        <v>2453</v>
      </c>
      <c r="H1594" s="98" t="s">
        <v>3806</v>
      </c>
      <c r="I1594" s="99">
        <v>58857000</v>
      </c>
      <c r="J1594" s="97" t="s">
        <v>2460</v>
      </c>
    </row>
    <row r="1595" spans="1:10" x14ac:dyDescent="0.2">
      <c r="A1595" s="96">
        <f t="shared" si="19"/>
        <v>1594</v>
      </c>
      <c r="B1595" s="97" t="s">
        <v>4075</v>
      </c>
      <c r="C1595" s="97" t="s">
        <v>4070</v>
      </c>
      <c r="D1595" s="97" t="s">
        <v>2838</v>
      </c>
      <c r="E1595" s="97" t="s">
        <v>2678</v>
      </c>
      <c r="F1595" s="97" t="s">
        <v>4541</v>
      </c>
      <c r="G1595" s="98" t="s">
        <v>2453</v>
      </c>
      <c r="H1595" s="98" t="s">
        <v>3806</v>
      </c>
      <c r="I1595" s="99">
        <v>52930000</v>
      </c>
      <c r="J1595" s="97" t="s">
        <v>2460</v>
      </c>
    </row>
    <row r="1596" spans="1:10" x14ac:dyDescent="0.2">
      <c r="A1596" s="96">
        <f t="shared" si="19"/>
        <v>1595</v>
      </c>
      <c r="B1596" s="97" t="s">
        <v>4456</v>
      </c>
      <c r="C1596" s="97" t="s">
        <v>3652</v>
      </c>
      <c r="D1596" s="97" t="s">
        <v>4456</v>
      </c>
      <c r="E1596" s="97" t="s">
        <v>2678</v>
      </c>
      <c r="F1596" s="97" t="s">
        <v>4542</v>
      </c>
      <c r="G1596" s="98" t="s">
        <v>2453</v>
      </c>
      <c r="H1596" s="98" t="s">
        <v>3806</v>
      </c>
      <c r="I1596" s="99">
        <v>559132000</v>
      </c>
      <c r="J1596" s="97" t="s">
        <v>2455</v>
      </c>
    </row>
    <row r="1597" spans="1:10" x14ac:dyDescent="0.2">
      <c r="A1597" s="96">
        <f t="shared" si="19"/>
        <v>1596</v>
      </c>
      <c r="B1597" s="97" t="s">
        <v>4224</v>
      </c>
      <c r="C1597" s="97" t="s">
        <v>2837</v>
      </c>
      <c r="D1597" s="97" t="s">
        <v>2484</v>
      </c>
      <c r="E1597" s="97" t="s">
        <v>2678</v>
      </c>
      <c r="F1597" s="97" t="s">
        <v>4543</v>
      </c>
      <c r="G1597" s="98" t="s">
        <v>2453</v>
      </c>
      <c r="H1597" s="98" t="s">
        <v>3806</v>
      </c>
      <c r="I1597" s="99">
        <v>154868000</v>
      </c>
      <c r="J1597" s="97" t="s">
        <v>2455</v>
      </c>
    </row>
    <row r="1598" spans="1:10" x14ac:dyDescent="0.2">
      <c r="A1598" s="96">
        <f t="shared" si="19"/>
        <v>1597</v>
      </c>
      <c r="B1598" s="97" t="s">
        <v>4258</v>
      </c>
      <c r="C1598" s="97" t="s">
        <v>4109</v>
      </c>
      <c r="D1598" s="97" t="s">
        <v>3806</v>
      </c>
      <c r="E1598" s="97" t="s">
        <v>2678</v>
      </c>
      <c r="F1598" s="97" t="s">
        <v>4544</v>
      </c>
      <c r="G1598" s="98" t="s">
        <v>2453</v>
      </c>
      <c r="H1598" s="98" t="s">
        <v>3806</v>
      </c>
      <c r="I1598" s="99">
        <v>30000000</v>
      </c>
      <c r="J1598" s="97" t="s">
        <v>2460</v>
      </c>
    </row>
    <row r="1599" spans="1:10" x14ac:dyDescent="0.2">
      <c r="A1599" s="96">
        <f t="shared" si="19"/>
        <v>1598</v>
      </c>
      <c r="B1599" s="97" t="s">
        <v>4096</v>
      </c>
      <c r="C1599" s="97" t="s">
        <v>2483</v>
      </c>
      <c r="D1599" s="97" t="s">
        <v>2838</v>
      </c>
      <c r="E1599" s="97" t="s">
        <v>2678</v>
      </c>
      <c r="F1599" s="97" t="s">
        <v>4545</v>
      </c>
      <c r="G1599" s="98" t="s">
        <v>2453</v>
      </c>
      <c r="H1599" s="98" t="s">
        <v>3806</v>
      </c>
      <c r="I1599" s="99">
        <v>1034817300</v>
      </c>
      <c r="J1599" s="97" t="s">
        <v>2486</v>
      </c>
    </row>
    <row r="1600" spans="1:10" x14ac:dyDescent="0.2">
      <c r="A1600" s="96">
        <f t="shared" si="19"/>
        <v>1599</v>
      </c>
      <c r="B1600" s="97" t="s">
        <v>4109</v>
      </c>
      <c r="C1600" s="97" t="s">
        <v>4109</v>
      </c>
      <c r="D1600" s="97" t="s">
        <v>3806</v>
      </c>
      <c r="E1600" s="97" t="s">
        <v>2678</v>
      </c>
      <c r="F1600" s="97" t="s">
        <v>4546</v>
      </c>
      <c r="G1600" s="98" t="s">
        <v>2453</v>
      </c>
      <c r="H1600" s="98" t="s">
        <v>3806</v>
      </c>
      <c r="I1600" s="99">
        <v>100000000</v>
      </c>
      <c r="J1600" s="100" t="s">
        <v>2455</v>
      </c>
    </row>
    <row r="1601" spans="1:10" x14ac:dyDescent="0.2">
      <c r="A1601" s="96">
        <f t="shared" si="19"/>
        <v>1600</v>
      </c>
      <c r="B1601" s="97" t="s">
        <v>4242</v>
      </c>
      <c r="C1601" s="97" t="s">
        <v>4102</v>
      </c>
      <c r="D1601" s="97" t="s">
        <v>2838</v>
      </c>
      <c r="E1601" s="97" t="s">
        <v>2678</v>
      </c>
      <c r="F1601" s="97" t="s">
        <v>4547</v>
      </c>
      <c r="G1601" s="98" t="s">
        <v>2453</v>
      </c>
      <c r="H1601" s="98" t="s">
        <v>3806</v>
      </c>
      <c r="I1601" s="99">
        <v>162817000</v>
      </c>
      <c r="J1601" s="100" t="s">
        <v>2455</v>
      </c>
    </row>
    <row r="1602" spans="1:10" x14ac:dyDescent="0.2">
      <c r="A1602" s="96">
        <f t="shared" si="19"/>
        <v>1601</v>
      </c>
      <c r="B1602" s="97" t="s">
        <v>3805</v>
      </c>
      <c r="C1602" s="97" t="s">
        <v>3805</v>
      </c>
      <c r="D1602" s="97" t="s">
        <v>3806</v>
      </c>
      <c r="E1602" s="97" t="s">
        <v>2678</v>
      </c>
      <c r="F1602" s="97" t="s">
        <v>4548</v>
      </c>
      <c r="G1602" s="98" t="s">
        <v>2453</v>
      </c>
      <c r="H1602" s="98" t="s">
        <v>3806</v>
      </c>
      <c r="I1602" s="99">
        <v>241172000</v>
      </c>
      <c r="J1602" s="100" t="s">
        <v>2455</v>
      </c>
    </row>
    <row r="1603" spans="1:10" x14ac:dyDescent="0.2">
      <c r="A1603" s="96">
        <f t="shared" si="19"/>
        <v>1602</v>
      </c>
      <c r="B1603" s="97" t="s">
        <v>4167</v>
      </c>
      <c r="C1603" s="97" t="s">
        <v>4167</v>
      </c>
      <c r="D1603" s="97" t="s">
        <v>3806</v>
      </c>
      <c r="E1603" s="97" t="s">
        <v>2678</v>
      </c>
      <c r="F1603" s="97" t="s">
        <v>4549</v>
      </c>
      <c r="G1603" s="98" t="s">
        <v>2453</v>
      </c>
      <c r="H1603" s="98" t="s">
        <v>3806</v>
      </c>
      <c r="I1603" s="99">
        <v>393321000</v>
      </c>
      <c r="J1603" s="100" t="s">
        <v>2455</v>
      </c>
    </row>
    <row r="1604" spans="1:10" x14ac:dyDescent="0.2">
      <c r="A1604" s="96">
        <f t="shared" si="19"/>
        <v>1603</v>
      </c>
      <c r="B1604" s="97" t="s">
        <v>3996</v>
      </c>
      <c r="C1604" s="97" t="s">
        <v>3996</v>
      </c>
      <c r="D1604" s="97" t="s">
        <v>3806</v>
      </c>
      <c r="E1604" s="97" t="s">
        <v>2678</v>
      </c>
      <c r="F1604" s="97" t="s">
        <v>4550</v>
      </c>
      <c r="G1604" s="98" t="s">
        <v>2453</v>
      </c>
      <c r="H1604" s="98" t="s">
        <v>3806</v>
      </c>
      <c r="I1604" s="99">
        <v>100000000</v>
      </c>
      <c r="J1604" s="100" t="s">
        <v>2460</v>
      </c>
    </row>
    <row r="1605" spans="1:10" x14ac:dyDescent="0.2">
      <c r="A1605" s="96">
        <f t="shared" si="19"/>
        <v>1604</v>
      </c>
      <c r="B1605" s="97" t="s">
        <v>4551</v>
      </c>
      <c r="C1605" s="97" t="s">
        <v>4121</v>
      </c>
      <c r="D1605" s="97" t="s">
        <v>3806</v>
      </c>
      <c r="E1605" s="97" t="s">
        <v>2678</v>
      </c>
      <c r="F1605" s="97" t="s">
        <v>4552</v>
      </c>
      <c r="G1605" s="98" t="s">
        <v>2453</v>
      </c>
      <c r="H1605" s="98" t="s">
        <v>3806</v>
      </c>
      <c r="I1605" s="99">
        <v>29821500</v>
      </c>
      <c r="J1605" s="100" t="s">
        <v>2460</v>
      </c>
    </row>
    <row r="1606" spans="1:10" x14ac:dyDescent="0.3">
      <c r="A1606" s="96">
        <f t="shared" si="19"/>
        <v>1605</v>
      </c>
      <c r="B1606" s="97" t="s">
        <v>2810</v>
      </c>
      <c r="C1606" s="103" t="s">
        <v>4553</v>
      </c>
      <c r="D1606" s="97" t="s">
        <v>2810</v>
      </c>
      <c r="E1606" s="97" t="s">
        <v>2678</v>
      </c>
      <c r="F1606" s="103" t="s">
        <v>4554</v>
      </c>
      <c r="G1606" s="104" t="s">
        <v>2453</v>
      </c>
      <c r="H1606" s="98" t="s">
        <v>4412</v>
      </c>
      <c r="I1606" s="105">
        <v>100000000</v>
      </c>
      <c r="J1606" s="103" t="s">
        <v>2455</v>
      </c>
    </row>
    <row r="1607" spans="1:10" x14ac:dyDescent="0.3">
      <c r="A1607" s="96">
        <f t="shared" si="19"/>
        <v>1606</v>
      </c>
      <c r="B1607" s="97" t="s">
        <v>2810</v>
      </c>
      <c r="C1607" s="103" t="s">
        <v>4553</v>
      </c>
      <c r="D1607" s="97" t="s">
        <v>2810</v>
      </c>
      <c r="E1607" s="97" t="s">
        <v>2678</v>
      </c>
      <c r="F1607" s="103" t="s">
        <v>4555</v>
      </c>
      <c r="G1607" s="104" t="s">
        <v>2453</v>
      </c>
      <c r="H1607" s="98" t="s">
        <v>4412</v>
      </c>
      <c r="I1607" s="105">
        <v>70000000</v>
      </c>
      <c r="J1607" s="103" t="s">
        <v>2455</v>
      </c>
    </row>
    <row r="1608" spans="1:10" x14ac:dyDescent="0.3">
      <c r="A1608" s="96">
        <f t="shared" si="19"/>
        <v>1607</v>
      </c>
      <c r="B1608" s="97" t="s">
        <v>2810</v>
      </c>
      <c r="C1608" s="103" t="s">
        <v>4556</v>
      </c>
      <c r="D1608" s="97" t="s">
        <v>2810</v>
      </c>
      <c r="E1608" s="97" t="s">
        <v>2678</v>
      </c>
      <c r="F1608" s="103" t="s">
        <v>4557</v>
      </c>
      <c r="G1608" s="104" t="s">
        <v>2453</v>
      </c>
      <c r="H1608" s="98" t="s">
        <v>4412</v>
      </c>
      <c r="I1608" s="105">
        <v>800000000</v>
      </c>
      <c r="J1608" s="103" t="s">
        <v>2455</v>
      </c>
    </row>
    <row r="1609" spans="1:10" x14ac:dyDescent="0.3">
      <c r="A1609" s="96">
        <f t="shared" si="19"/>
        <v>1608</v>
      </c>
      <c r="B1609" s="97" t="s">
        <v>2810</v>
      </c>
      <c r="C1609" s="103" t="s">
        <v>4558</v>
      </c>
      <c r="D1609" s="97" t="s">
        <v>2810</v>
      </c>
      <c r="E1609" s="97" t="s">
        <v>2678</v>
      </c>
      <c r="F1609" s="103" t="s">
        <v>4559</v>
      </c>
      <c r="G1609" s="104" t="s">
        <v>2453</v>
      </c>
      <c r="H1609" s="98" t="s">
        <v>4412</v>
      </c>
      <c r="I1609" s="105">
        <v>200000000</v>
      </c>
      <c r="J1609" s="103" t="s">
        <v>16</v>
      </c>
    </row>
    <row r="1610" spans="1:10" x14ac:dyDescent="0.3">
      <c r="A1610" s="96">
        <f t="shared" si="19"/>
        <v>1609</v>
      </c>
      <c r="B1610" s="97" t="s">
        <v>2810</v>
      </c>
      <c r="C1610" s="103" t="s">
        <v>4553</v>
      </c>
      <c r="D1610" s="97" t="s">
        <v>2810</v>
      </c>
      <c r="E1610" s="97" t="s">
        <v>2678</v>
      </c>
      <c r="F1610" s="103" t="s">
        <v>4560</v>
      </c>
      <c r="G1610" s="104" t="s">
        <v>2453</v>
      </c>
      <c r="H1610" s="98" t="s">
        <v>4412</v>
      </c>
      <c r="I1610" s="105">
        <v>448000000</v>
      </c>
      <c r="J1610" s="103" t="s">
        <v>2455</v>
      </c>
    </row>
    <row r="1611" spans="1:10" x14ac:dyDescent="0.3">
      <c r="A1611" s="96">
        <f t="shared" si="19"/>
        <v>1610</v>
      </c>
      <c r="B1611" s="97" t="s">
        <v>2810</v>
      </c>
      <c r="C1611" s="103" t="s">
        <v>4414</v>
      </c>
      <c r="D1611" s="97" t="s">
        <v>2810</v>
      </c>
      <c r="E1611" s="97" t="s">
        <v>2678</v>
      </c>
      <c r="F1611" s="103" t="s">
        <v>4561</v>
      </c>
      <c r="G1611" s="104" t="s">
        <v>2453</v>
      </c>
      <c r="H1611" s="98" t="s">
        <v>4412</v>
      </c>
      <c r="I1611" s="105">
        <v>450000000</v>
      </c>
      <c r="J1611" s="103" t="s">
        <v>2455</v>
      </c>
    </row>
    <row r="1612" spans="1:10" x14ac:dyDescent="0.3">
      <c r="A1612" s="96">
        <f t="shared" si="19"/>
        <v>1611</v>
      </c>
      <c r="B1612" s="97" t="s">
        <v>2810</v>
      </c>
      <c r="C1612" s="103" t="s">
        <v>4562</v>
      </c>
      <c r="D1612" s="97" t="s">
        <v>2810</v>
      </c>
      <c r="E1612" s="97" t="s">
        <v>2678</v>
      </c>
      <c r="F1612" s="103" t="s">
        <v>4563</v>
      </c>
      <c r="G1612" s="104" t="s">
        <v>2453</v>
      </c>
      <c r="H1612" s="98" t="s">
        <v>4412</v>
      </c>
      <c r="I1612" s="105">
        <v>200000000</v>
      </c>
      <c r="J1612" s="103" t="s">
        <v>2455</v>
      </c>
    </row>
    <row r="1613" spans="1:10" x14ac:dyDescent="0.3">
      <c r="A1613" s="96">
        <f t="shared" si="19"/>
        <v>1612</v>
      </c>
      <c r="B1613" s="97" t="s">
        <v>2810</v>
      </c>
      <c r="C1613" s="103" t="s">
        <v>4564</v>
      </c>
      <c r="D1613" s="97" t="s">
        <v>2810</v>
      </c>
      <c r="E1613" s="97" t="s">
        <v>2678</v>
      </c>
      <c r="F1613" s="103" t="s">
        <v>4565</v>
      </c>
      <c r="G1613" s="104" t="s">
        <v>2453</v>
      </c>
      <c r="H1613" s="98" t="s">
        <v>4412</v>
      </c>
      <c r="I1613" s="105">
        <v>45000000</v>
      </c>
      <c r="J1613" s="103" t="s">
        <v>2455</v>
      </c>
    </row>
    <row r="1614" spans="1:10" x14ac:dyDescent="0.3">
      <c r="A1614" s="96">
        <f t="shared" si="19"/>
        <v>1613</v>
      </c>
      <c r="B1614" s="97" t="s">
        <v>2810</v>
      </c>
      <c r="C1614" s="103" t="s">
        <v>4566</v>
      </c>
      <c r="D1614" s="97" t="s">
        <v>2810</v>
      </c>
      <c r="E1614" s="97" t="s">
        <v>2678</v>
      </c>
      <c r="F1614" s="103" t="s">
        <v>4567</v>
      </c>
      <c r="G1614" s="104" t="s">
        <v>2453</v>
      </c>
      <c r="H1614" s="98" t="s">
        <v>4412</v>
      </c>
      <c r="I1614" s="105">
        <v>225000000</v>
      </c>
      <c r="J1614" s="103" t="s">
        <v>2455</v>
      </c>
    </row>
    <row r="1615" spans="1:10" x14ac:dyDescent="0.3">
      <c r="A1615" s="96">
        <f t="shared" si="19"/>
        <v>1614</v>
      </c>
      <c r="B1615" s="97" t="s">
        <v>2810</v>
      </c>
      <c r="C1615" s="103" t="s">
        <v>4553</v>
      </c>
      <c r="D1615" s="97" t="s">
        <v>2810</v>
      </c>
      <c r="E1615" s="97" t="s">
        <v>2678</v>
      </c>
      <c r="F1615" s="103" t="s">
        <v>4568</v>
      </c>
      <c r="G1615" s="104" t="s">
        <v>2453</v>
      </c>
      <c r="H1615" s="98" t="s">
        <v>4412</v>
      </c>
      <c r="I1615" s="105">
        <v>60000000</v>
      </c>
      <c r="J1615" s="103" t="s">
        <v>2455</v>
      </c>
    </row>
    <row r="1616" spans="1:10" x14ac:dyDescent="0.2">
      <c r="A1616" s="96">
        <f t="shared" si="19"/>
        <v>1615</v>
      </c>
      <c r="B1616" s="97" t="s">
        <v>4569</v>
      </c>
      <c r="C1616" s="97" t="s">
        <v>3805</v>
      </c>
      <c r="D1616" s="97" t="s">
        <v>3806</v>
      </c>
      <c r="E1616" s="97" t="s">
        <v>2786</v>
      </c>
      <c r="F1616" s="97" t="s">
        <v>4570</v>
      </c>
      <c r="G1616" s="98" t="s">
        <v>2453</v>
      </c>
      <c r="H1616" s="98" t="s">
        <v>3806</v>
      </c>
      <c r="I1616" s="99">
        <v>30000000</v>
      </c>
      <c r="J1616" s="97" t="s">
        <v>2460</v>
      </c>
    </row>
    <row r="1617" spans="1:10" x14ac:dyDescent="0.2">
      <c r="A1617" s="96">
        <f t="shared" si="19"/>
        <v>1616</v>
      </c>
      <c r="B1617" s="97" t="s">
        <v>4571</v>
      </c>
      <c r="C1617" s="97" t="s">
        <v>4053</v>
      </c>
      <c r="D1617" s="97" t="s">
        <v>3806</v>
      </c>
      <c r="E1617" s="97" t="s">
        <v>2786</v>
      </c>
      <c r="F1617" s="97" t="s">
        <v>4572</v>
      </c>
      <c r="G1617" s="98" t="s">
        <v>2453</v>
      </c>
      <c r="H1617" s="98" t="s">
        <v>3806</v>
      </c>
      <c r="I1617" s="99">
        <v>18000000</v>
      </c>
      <c r="J1617" s="97" t="s">
        <v>2460</v>
      </c>
    </row>
    <row r="1618" spans="1:10" x14ac:dyDescent="0.2">
      <c r="A1618" s="96">
        <f t="shared" si="19"/>
        <v>1617</v>
      </c>
      <c r="B1618" s="97" t="s">
        <v>4571</v>
      </c>
      <c r="C1618" s="97" t="s">
        <v>4053</v>
      </c>
      <c r="D1618" s="97" t="s">
        <v>3806</v>
      </c>
      <c r="E1618" s="97" t="s">
        <v>2786</v>
      </c>
      <c r="F1618" s="97" t="s">
        <v>4572</v>
      </c>
      <c r="G1618" s="98" t="s">
        <v>2453</v>
      </c>
      <c r="H1618" s="98" t="s">
        <v>3806</v>
      </c>
      <c r="I1618" s="99">
        <v>18000000</v>
      </c>
      <c r="J1618" s="97" t="s">
        <v>2460</v>
      </c>
    </row>
    <row r="1619" spans="1:10" x14ac:dyDescent="0.2">
      <c r="A1619" s="96">
        <f t="shared" si="19"/>
        <v>1618</v>
      </c>
      <c r="B1619" s="97" t="s">
        <v>2494</v>
      </c>
      <c r="C1619" s="97" t="s">
        <v>2495</v>
      </c>
      <c r="D1619" s="97" t="s">
        <v>2494</v>
      </c>
      <c r="E1619" s="97" t="s">
        <v>2786</v>
      </c>
      <c r="F1619" s="97" t="s">
        <v>4573</v>
      </c>
      <c r="G1619" s="98" t="s">
        <v>2453</v>
      </c>
      <c r="H1619" s="98" t="s">
        <v>3806</v>
      </c>
      <c r="I1619" s="99">
        <v>90000000</v>
      </c>
      <c r="J1619" s="97" t="s">
        <v>2455</v>
      </c>
    </row>
    <row r="1620" spans="1:10" x14ac:dyDescent="0.2">
      <c r="A1620" s="96">
        <f t="shared" si="19"/>
        <v>1619</v>
      </c>
      <c r="B1620" s="97" t="s">
        <v>4574</v>
      </c>
      <c r="C1620" s="97" t="s">
        <v>4121</v>
      </c>
      <c r="D1620" s="97" t="s">
        <v>3806</v>
      </c>
      <c r="E1620" s="97" t="s">
        <v>2786</v>
      </c>
      <c r="F1620" s="97" t="s">
        <v>4575</v>
      </c>
      <c r="G1620" s="98" t="s">
        <v>2453</v>
      </c>
      <c r="H1620" s="98" t="s">
        <v>3806</v>
      </c>
      <c r="I1620" s="99">
        <v>562000000</v>
      </c>
      <c r="J1620" s="97" t="s">
        <v>2486</v>
      </c>
    </row>
    <row r="1621" spans="1:10" x14ac:dyDescent="0.2">
      <c r="A1621" s="96">
        <f t="shared" si="19"/>
        <v>1620</v>
      </c>
      <c r="B1621" s="97" t="s">
        <v>2482</v>
      </c>
      <c r="C1621" s="97" t="s">
        <v>2483</v>
      </c>
      <c r="D1621" s="97" t="s">
        <v>2484</v>
      </c>
      <c r="E1621" s="97" t="s">
        <v>2786</v>
      </c>
      <c r="F1621" s="97" t="s">
        <v>4576</v>
      </c>
      <c r="G1621" s="98" t="s">
        <v>2453</v>
      </c>
      <c r="H1621" s="98" t="s">
        <v>3806</v>
      </c>
      <c r="I1621" s="99">
        <v>330000000</v>
      </c>
      <c r="J1621" s="97" t="s">
        <v>2486</v>
      </c>
    </row>
    <row r="1622" spans="1:10" x14ac:dyDescent="0.2">
      <c r="A1622" s="96">
        <f t="shared" si="19"/>
        <v>1621</v>
      </c>
      <c r="B1622" s="97" t="s">
        <v>2482</v>
      </c>
      <c r="C1622" s="97" t="s">
        <v>2483</v>
      </c>
      <c r="D1622" s="97" t="s">
        <v>2484</v>
      </c>
      <c r="E1622" s="97" t="s">
        <v>2786</v>
      </c>
      <c r="F1622" s="97" t="s">
        <v>4577</v>
      </c>
      <c r="G1622" s="98" t="s">
        <v>2453</v>
      </c>
      <c r="H1622" s="98" t="s">
        <v>3806</v>
      </c>
      <c r="I1622" s="99">
        <v>77000000</v>
      </c>
      <c r="J1622" s="97" t="s">
        <v>2460</v>
      </c>
    </row>
    <row r="1623" spans="1:10" x14ac:dyDescent="0.2">
      <c r="A1623" s="96">
        <f t="shared" si="19"/>
        <v>1622</v>
      </c>
      <c r="B1623" s="97" t="s">
        <v>4049</v>
      </c>
      <c r="C1623" s="97" t="s">
        <v>4050</v>
      </c>
      <c r="D1623" s="97" t="s">
        <v>3806</v>
      </c>
      <c r="E1623" s="97" t="s">
        <v>2786</v>
      </c>
      <c r="F1623" s="97" t="s">
        <v>4578</v>
      </c>
      <c r="G1623" s="98" t="s">
        <v>2453</v>
      </c>
      <c r="H1623" s="98" t="s">
        <v>3806</v>
      </c>
      <c r="I1623" s="99">
        <v>1520000000</v>
      </c>
      <c r="J1623" s="97" t="s">
        <v>2460</v>
      </c>
    </row>
    <row r="1624" spans="1:10" x14ac:dyDescent="0.2">
      <c r="A1624" s="96">
        <f t="shared" si="19"/>
        <v>1623</v>
      </c>
      <c r="B1624" s="97" t="s">
        <v>4070</v>
      </c>
      <c r="C1624" s="97" t="s">
        <v>4070</v>
      </c>
      <c r="D1624" s="97" t="s">
        <v>3806</v>
      </c>
      <c r="E1624" s="97" t="s">
        <v>2786</v>
      </c>
      <c r="F1624" s="97" t="s">
        <v>4579</v>
      </c>
      <c r="G1624" s="98" t="s">
        <v>2453</v>
      </c>
      <c r="H1624" s="98" t="s">
        <v>3806</v>
      </c>
      <c r="I1624" s="99">
        <v>20000000</v>
      </c>
      <c r="J1624" s="97" t="s">
        <v>2460</v>
      </c>
    </row>
    <row r="1625" spans="1:10" x14ac:dyDescent="0.2">
      <c r="A1625" s="96">
        <f t="shared" si="19"/>
        <v>1624</v>
      </c>
      <c r="B1625" s="97" t="s">
        <v>4136</v>
      </c>
      <c r="C1625" s="97" t="s">
        <v>4136</v>
      </c>
      <c r="D1625" s="97" t="s">
        <v>3806</v>
      </c>
      <c r="E1625" s="97" t="s">
        <v>2786</v>
      </c>
      <c r="F1625" s="97" t="s">
        <v>4580</v>
      </c>
      <c r="G1625" s="98" t="s">
        <v>2453</v>
      </c>
      <c r="H1625" s="98" t="s">
        <v>3806</v>
      </c>
      <c r="I1625" s="99">
        <v>87000000</v>
      </c>
      <c r="J1625" s="97" t="s">
        <v>2460</v>
      </c>
    </row>
    <row r="1626" spans="1:10" x14ac:dyDescent="0.2">
      <c r="A1626" s="96">
        <f t="shared" si="19"/>
        <v>1625</v>
      </c>
      <c r="B1626" s="97" t="s">
        <v>4070</v>
      </c>
      <c r="C1626" s="97" t="s">
        <v>4070</v>
      </c>
      <c r="D1626" s="97" t="s">
        <v>3806</v>
      </c>
      <c r="E1626" s="97" t="s">
        <v>2786</v>
      </c>
      <c r="F1626" s="97" t="s">
        <v>4581</v>
      </c>
      <c r="G1626" s="98" t="s">
        <v>2453</v>
      </c>
      <c r="H1626" s="98" t="s">
        <v>3806</v>
      </c>
      <c r="I1626" s="99">
        <v>476506000</v>
      </c>
      <c r="J1626" s="97" t="s">
        <v>2455</v>
      </c>
    </row>
    <row r="1627" spans="1:10" x14ac:dyDescent="0.2">
      <c r="A1627" s="96">
        <f t="shared" ref="A1627:A1690" si="20">ROW()-1</f>
        <v>1626</v>
      </c>
      <c r="B1627" s="97" t="s">
        <v>4070</v>
      </c>
      <c r="C1627" s="97" t="s">
        <v>4070</v>
      </c>
      <c r="D1627" s="97" t="s">
        <v>3806</v>
      </c>
      <c r="E1627" s="97" t="s">
        <v>2786</v>
      </c>
      <c r="F1627" s="97" t="s">
        <v>4582</v>
      </c>
      <c r="G1627" s="98" t="s">
        <v>2453</v>
      </c>
      <c r="H1627" s="98" t="s">
        <v>3806</v>
      </c>
      <c r="I1627" s="99">
        <v>53200000</v>
      </c>
      <c r="J1627" s="97" t="s">
        <v>2460</v>
      </c>
    </row>
    <row r="1628" spans="1:10" x14ac:dyDescent="0.2">
      <c r="A1628" s="96">
        <f t="shared" si="20"/>
        <v>1627</v>
      </c>
      <c r="B1628" s="97" t="s">
        <v>4053</v>
      </c>
      <c r="C1628" s="97" t="s">
        <v>4053</v>
      </c>
      <c r="D1628" s="97" t="s">
        <v>3806</v>
      </c>
      <c r="E1628" s="97" t="s">
        <v>2786</v>
      </c>
      <c r="F1628" s="97" t="s">
        <v>4583</v>
      </c>
      <c r="G1628" s="98" t="s">
        <v>2453</v>
      </c>
      <c r="H1628" s="98" t="s">
        <v>3806</v>
      </c>
      <c r="I1628" s="99">
        <v>385000000</v>
      </c>
      <c r="J1628" s="97" t="s">
        <v>2455</v>
      </c>
    </row>
    <row r="1629" spans="1:10" x14ac:dyDescent="0.2">
      <c r="A1629" s="96">
        <f t="shared" si="20"/>
        <v>1628</v>
      </c>
      <c r="B1629" s="97" t="s">
        <v>4070</v>
      </c>
      <c r="C1629" s="97" t="s">
        <v>4070</v>
      </c>
      <c r="D1629" s="97" t="s">
        <v>3806</v>
      </c>
      <c r="E1629" s="97" t="s">
        <v>2786</v>
      </c>
      <c r="F1629" s="97" t="s">
        <v>4584</v>
      </c>
      <c r="G1629" s="98" t="s">
        <v>2453</v>
      </c>
      <c r="H1629" s="98" t="s">
        <v>3806</v>
      </c>
      <c r="I1629" s="99">
        <v>460000000</v>
      </c>
      <c r="J1629" s="97" t="s">
        <v>2455</v>
      </c>
    </row>
    <row r="1630" spans="1:10" x14ac:dyDescent="0.2">
      <c r="A1630" s="96">
        <f t="shared" si="20"/>
        <v>1629</v>
      </c>
      <c r="B1630" s="97" t="s">
        <v>2483</v>
      </c>
      <c r="C1630" s="97" t="s">
        <v>2483</v>
      </c>
      <c r="D1630" s="97" t="s">
        <v>3806</v>
      </c>
      <c r="E1630" s="97" t="s">
        <v>2786</v>
      </c>
      <c r="F1630" s="97" t="s">
        <v>4585</v>
      </c>
      <c r="G1630" s="98" t="s">
        <v>2453</v>
      </c>
      <c r="H1630" s="98" t="s">
        <v>3806</v>
      </c>
      <c r="I1630" s="99">
        <v>120000000</v>
      </c>
      <c r="J1630" s="97" t="s">
        <v>2455</v>
      </c>
    </row>
    <row r="1631" spans="1:10" x14ac:dyDescent="0.2">
      <c r="A1631" s="96">
        <f t="shared" si="20"/>
        <v>1630</v>
      </c>
      <c r="B1631" s="97" t="s">
        <v>4104</v>
      </c>
      <c r="C1631" s="97" t="s">
        <v>4104</v>
      </c>
      <c r="D1631" s="97" t="s">
        <v>3806</v>
      </c>
      <c r="E1631" s="97" t="s">
        <v>2786</v>
      </c>
      <c r="F1631" s="97" t="s">
        <v>4586</v>
      </c>
      <c r="G1631" s="98" t="s">
        <v>2453</v>
      </c>
      <c r="H1631" s="98" t="s">
        <v>3806</v>
      </c>
      <c r="I1631" s="99">
        <v>350000000</v>
      </c>
      <c r="J1631" s="97" t="s">
        <v>2455</v>
      </c>
    </row>
    <row r="1632" spans="1:10" x14ac:dyDescent="0.2">
      <c r="A1632" s="96">
        <f t="shared" si="20"/>
        <v>1631</v>
      </c>
      <c r="B1632" s="97" t="s">
        <v>4058</v>
      </c>
      <c r="C1632" s="97" t="s">
        <v>4023</v>
      </c>
      <c r="D1632" s="97" t="s">
        <v>3806</v>
      </c>
      <c r="E1632" s="97" t="s">
        <v>2786</v>
      </c>
      <c r="F1632" s="97" t="s">
        <v>4587</v>
      </c>
      <c r="G1632" s="98" t="s">
        <v>2453</v>
      </c>
      <c r="H1632" s="98" t="s">
        <v>3806</v>
      </c>
      <c r="I1632" s="99">
        <v>1750000000</v>
      </c>
      <c r="J1632" s="97" t="s">
        <v>2455</v>
      </c>
    </row>
    <row r="1633" spans="1:10" x14ac:dyDescent="0.2">
      <c r="A1633" s="96">
        <f t="shared" si="20"/>
        <v>1632</v>
      </c>
      <c r="B1633" s="97" t="s">
        <v>4588</v>
      </c>
      <c r="C1633" s="97" t="s">
        <v>2837</v>
      </c>
      <c r="D1633" s="97" t="s">
        <v>2791</v>
      </c>
      <c r="E1633" s="97" t="s">
        <v>2786</v>
      </c>
      <c r="F1633" s="97" t="s">
        <v>4589</v>
      </c>
      <c r="G1633" s="98" t="s">
        <v>2453</v>
      </c>
      <c r="H1633" s="98" t="s">
        <v>3806</v>
      </c>
      <c r="I1633" s="99">
        <v>36000000</v>
      </c>
      <c r="J1633" s="97" t="s">
        <v>2460</v>
      </c>
    </row>
    <row r="1634" spans="1:10" x14ac:dyDescent="0.2">
      <c r="A1634" s="96">
        <f t="shared" si="20"/>
        <v>1633</v>
      </c>
      <c r="B1634" s="97" t="s">
        <v>4118</v>
      </c>
      <c r="C1634" s="97" t="s">
        <v>4039</v>
      </c>
      <c r="D1634" s="97" t="s">
        <v>3806</v>
      </c>
      <c r="E1634" s="97" t="s">
        <v>2786</v>
      </c>
      <c r="F1634" s="97" t="s">
        <v>4162</v>
      </c>
      <c r="G1634" s="98" t="s">
        <v>2453</v>
      </c>
      <c r="H1634" s="98" t="s">
        <v>3806</v>
      </c>
      <c r="I1634" s="99">
        <v>200000000</v>
      </c>
      <c r="J1634" s="97" t="s">
        <v>2455</v>
      </c>
    </row>
    <row r="1635" spans="1:10" x14ac:dyDescent="0.2">
      <c r="A1635" s="96">
        <f t="shared" si="20"/>
        <v>1634</v>
      </c>
      <c r="B1635" s="97" t="s">
        <v>4118</v>
      </c>
      <c r="C1635" s="97" t="s">
        <v>4039</v>
      </c>
      <c r="D1635" s="97" t="s">
        <v>3806</v>
      </c>
      <c r="E1635" s="97" t="s">
        <v>2786</v>
      </c>
      <c r="F1635" s="97" t="s">
        <v>4590</v>
      </c>
      <c r="G1635" s="98" t="s">
        <v>2453</v>
      </c>
      <c r="H1635" s="98" t="s">
        <v>3806</v>
      </c>
      <c r="I1635" s="99">
        <v>20000000</v>
      </c>
      <c r="J1635" s="97" t="s">
        <v>2460</v>
      </c>
    </row>
    <row r="1636" spans="1:10" x14ac:dyDescent="0.2">
      <c r="A1636" s="96">
        <f t="shared" si="20"/>
        <v>1635</v>
      </c>
      <c r="B1636" s="97" t="s">
        <v>4591</v>
      </c>
      <c r="C1636" s="97" t="s">
        <v>4047</v>
      </c>
      <c r="D1636" s="97" t="s">
        <v>3806</v>
      </c>
      <c r="E1636" s="97" t="s">
        <v>2786</v>
      </c>
      <c r="F1636" s="97" t="s">
        <v>4592</v>
      </c>
      <c r="G1636" s="98" t="s">
        <v>2453</v>
      </c>
      <c r="H1636" s="98" t="s">
        <v>3806</v>
      </c>
      <c r="I1636" s="99">
        <v>121000000</v>
      </c>
      <c r="J1636" s="97" t="s">
        <v>2455</v>
      </c>
    </row>
    <row r="1637" spans="1:10" x14ac:dyDescent="0.2">
      <c r="A1637" s="96">
        <f t="shared" si="20"/>
        <v>1636</v>
      </c>
      <c r="B1637" s="97" t="s">
        <v>4591</v>
      </c>
      <c r="C1637" s="97" t="s">
        <v>4047</v>
      </c>
      <c r="D1637" s="97" t="s">
        <v>3806</v>
      </c>
      <c r="E1637" s="97" t="s">
        <v>2786</v>
      </c>
      <c r="F1637" s="97" t="s">
        <v>4593</v>
      </c>
      <c r="G1637" s="98" t="s">
        <v>2453</v>
      </c>
      <c r="H1637" s="98" t="s">
        <v>3806</v>
      </c>
      <c r="I1637" s="99">
        <v>72000000</v>
      </c>
      <c r="J1637" s="97" t="s">
        <v>2460</v>
      </c>
    </row>
    <row r="1638" spans="1:10" x14ac:dyDescent="0.2">
      <c r="A1638" s="96">
        <f t="shared" si="20"/>
        <v>1637</v>
      </c>
      <c r="B1638" s="97" t="s">
        <v>4118</v>
      </c>
      <c r="C1638" s="97" t="s">
        <v>4039</v>
      </c>
      <c r="D1638" s="97" t="s">
        <v>3806</v>
      </c>
      <c r="E1638" s="97" t="s">
        <v>2786</v>
      </c>
      <c r="F1638" s="97" t="s">
        <v>4594</v>
      </c>
      <c r="G1638" s="98" t="s">
        <v>2453</v>
      </c>
      <c r="H1638" s="98" t="s">
        <v>3806</v>
      </c>
      <c r="I1638" s="99">
        <v>150000000</v>
      </c>
      <c r="J1638" s="97" t="s">
        <v>2455</v>
      </c>
    </row>
    <row r="1639" spans="1:10" x14ac:dyDescent="0.3">
      <c r="A1639" s="96">
        <f t="shared" si="20"/>
        <v>1638</v>
      </c>
      <c r="B1639" s="97" t="s">
        <v>4118</v>
      </c>
      <c r="C1639" s="97" t="s">
        <v>4039</v>
      </c>
      <c r="D1639" s="97" t="s">
        <v>3806</v>
      </c>
      <c r="E1639" s="97" t="s">
        <v>2786</v>
      </c>
      <c r="F1639" s="97" t="s">
        <v>4595</v>
      </c>
      <c r="G1639" s="98" t="s">
        <v>2453</v>
      </c>
      <c r="H1639" s="98" t="s">
        <v>3806</v>
      </c>
      <c r="I1639" s="97" t="s">
        <v>2670</v>
      </c>
      <c r="J1639" s="97" t="s">
        <v>2670</v>
      </c>
    </row>
    <row r="1640" spans="1:10" x14ac:dyDescent="0.2">
      <c r="A1640" s="96">
        <f t="shared" si="20"/>
        <v>1639</v>
      </c>
      <c r="B1640" s="97" t="s">
        <v>4121</v>
      </c>
      <c r="C1640" s="97" t="s">
        <v>4121</v>
      </c>
      <c r="D1640" s="97" t="s">
        <v>3806</v>
      </c>
      <c r="E1640" s="97" t="s">
        <v>2786</v>
      </c>
      <c r="F1640" s="97" t="s">
        <v>4596</v>
      </c>
      <c r="G1640" s="98" t="s">
        <v>2453</v>
      </c>
      <c r="H1640" s="98" t="s">
        <v>3806</v>
      </c>
      <c r="I1640" s="99">
        <v>600000000</v>
      </c>
      <c r="J1640" s="97" t="s">
        <v>2486</v>
      </c>
    </row>
    <row r="1641" spans="1:10" x14ac:dyDescent="0.2">
      <c r="A1641" s="96">
        <f t="shared" si="20"/>
        <v>1640</v>
      </c>
      <c r="B1641" s="97" t="s">
        <v>4037</v>
      </c>
      <c r="C1641" s="97" t="s">
        <v>4037</v>
      </c>
      <c r="D1641" s="97" t="s">
        <v>3806</v>
      </c>
      <c r="E1641" s="97" t="s">
        <v>2786</v>
      </c>
      <c r="F1641" s="97" t="s">
        <v>4597</v>
      </c>
      <c r="G1641" s="98" t="s">
        <v>2453</v>
      </c>
      <c r="H1641" s="98" t="s">
        <v>3806</v>
      </c>
      <c r="I1641" s="99">
        <v>10000000</v>
      </c>
      <c r="J1641" s="97" t="s">
        <v>2460</v>
      </c>
    </row>
    <row r="1642" spans="1:10" x14ac:dyDescent="0.2">
      <c r="A1642" s="96">
        <f t="shared" si="20"/>
        <v>1641</v>
      </c>
      <c r="B1642" s="97" t="s">
        <v>4598</v>
      </c>
      <c r="C1642" s="97" t="s">
        <v>4424</v>
      </c>
      <c r="D1642" s="97" t="s">
        <v>2838</v>
      </c>
      <c r="E1642" s="97" t="s">
        <v>2786</v>
      </c>
      <c r="F1642" s="97" t="s">
        <v>4599</v>
      </c>
      <c r="G1642" s="98" t="s">
        <v>2453</v>
      </c>
      <c r="H1642" s="98" t="s">
        <v>3806</v>
      </c>
      <c r="I1642" s="99">
        <v>143000000</v>
      </c>
      <c r="J1642" s="97" t="s">
        <v>2455</v>
      </c>
    </row>
    <row r="1643" spans="1:10" x14ac:dyDescent="0.2">
      <c r="A1643" s="96">
        <f t="shared" si="20"/>
        <v>1642</v>
      </c>
      <c r="B1643" s="97" t="s">
        <v>4214</v>
      </c>
      <c r="C1643" s="97" t="s">
        <v>4136</v>
      </c>
      <c r="D1643" s="97" t="s">
        <v>3806</v>
      </c>
      <c r="E1643" s="97" t="s">
        <v>2786</v>
      </c>
      <c r="F1643" s="97" t="s">
        <v>4600</v>
      </c>
      <c r="G1643" s="98" t="s">
        <v>2453</v>
      </c>
      <c r="H1643" s="98" t="s">
        <v>3806</v>
      </c>
      <c r="I1643" s="99">
        <v>180000000</v>
      </c>
      <c r="J1643" s="97" t="s">
        <v>2486</v>
      </c>
    </row>
    <row r="1644" spans="1:10" x14ac:dyDescent="0.2">
      <c r="A1644" s="96">
        <f t="shared" si="20"/>
        <v>1643</v>
      </c>
      <c r="B1644" s="97" t="s">
        <v>4214</v>
      </c>
      <c r="C1644" s="97" t="s">
        <v>4136</v>
      </c>
      <c r="D1644" s="97" t="s">
        <v>3806</v>
      </c>
      <c r="E1644" s="97" t="s">
        <v>2786</v>
      </c>
      <c r="F1644" s="97" t="s">
        <v>4601</v>
      </c>
      <c r="G1644" s="98" t="s">
        <v>2453</v>
      </c>
      <c r="H1644" s="98" t="s">
        <v>3806</v>
      </c>
      <c r="I1644" s="99">
        <v>34000000</v>
      </c>
      <c r="J1644" s="97" t="s">
        <v>2486</v>
      </c>
    </row>
    <row r="1645" spans="1:10" x14ac:dyDescent="0.2">
      <c r="A1645" s="96">
        <f t="shared" si="20"/>
        <v>1644</v>
      </c>
      <c r="B1645" s="97" t="s">
        <v>4276</v>
      </c>
      <c r="C1645" s="97" t="s">
        <v>4003</v>
      </c>
      <c r="D1645" s="97" t="s">
        <v>4277</v>
      </c>
      <c r="E1645" s="97" t="s">
        <v>2786</v>
      </c>
      <c r="F1645" s="97" t="s">
        <v>4602</v>
      </c>
      <c r="G1645" s="98" t="s">
        <v>2453</v>
      </c>
      <c r="H1645" s="98" t="s">
        <v>3806</v>
      </c>
      <c r="I1645" s="99">
        <v>106000000</v>
      </c>
      <c r="J1645" s="97" t="s">
        <v>2455</v>
      </c>
    </row>
    <row r="1646" spans="1:10" x14ac:dyDescent="0.2">
      <c r="A1646" s="96">
        <f t="shared" si="20"/>
        <v>1645</v>
      </c>
      <c r="B1646" s="97" t="s">
        <v>4276</v>
      </c>
      <c r="C1646" s="97" t="s">
        <v>4003</v>
      </c>
      <c r="D1646" s="97" t="s">
        <v>4277</v>
      </c>
      <c r="E1646" s="97" t="s">
        <v>2786</v>
      </c>
      <c r="F1646" s="97" t="s">
        <v>4603</v>
      </c>
      <c r="G1646" s="98" t="s">
        <v>2453</v>
      </c>
      <c r="H1646" s="98" t="s">
        <v>3806</v>
      </c>
      <c r="I1646" s="99">
        <v>390000000</v>
      </c>
      <c r="J1646" s="97" t="s">
        <v>2455</v>
      </c>
    </row>
    <row r="1647" spans="1:10" x14ac:dyDescent="0.2">
      <c r="A1647" s="96">
        <f t="shared" si="20"/>
        <v>1646</v>
      </c>
      <c r="B1647" s="97" t="s">
        <v>4070</v>
      </c>
      <c r="C1647" s="97" t="s">
        <v>4070</v>
      </c>
      <c r="D1647" s="97" t="s">
        <v>3806</v>
      </c>
      <c r="E1647" s="97" t="s">
        <v>2786</v>
      </c>
      <c r="F1647" s="97" t="s">
        <v>4584</v>
      </c>
      <c r="G1647" s="98" t="s">
        <v>2453</v>
      </c>
      <c r="H1647" s="98" t="s">
        <v>3806</v>
      </c>
      <c r="I1647" s="99">
        <v>460000000</v>
      </c>
      <c r="J1647" s="97" t="s">
        <v>2455</v>
      </c>
    </row>
    <row r="1648" spans="1:10" x14ac:dyDescent="0.2">
      <c r="A1648" s="96">
        <f t="shared" si="20"/>
        <v>1647</v>
      </c>
      <c r="B1648" s="97" t="s">
        <v>4214</v>
      </c>
      <c r="C1648" s="97" t="s">
        <v>4136</v>
      </c>
      <c r="D1648" s="97" t="s">
        <v>3806</v>
      </c>
      <c r="E1648" s="97" t="s">
        <v>2786</v>
      </c>
      <c r="F1648" s="97" t="s">
        <v>4604</v>
      </c>
      <c r="G1648" s="98" t="s">
        <v>2453</v>
      </c>
      <c r="H1648" s="98" t="s">
        <v>3806</v>
      </c>
      <c r="I1648" s="99">
        <v>700000000</v>
      </c>
      <c r="J1648" s="97" t="s">
        <v>2486</v>
      </c>
    </row>
    <row r="1649" spans="1:10" x14ac:dyDescent="0.2">
      <c r="A1649" s="96">
        <f t="shared" si="20"/>
        <v>1648</v>
      </c>
      <c r="B1649" s="97" t="s">
        <v>4214</v>
      </c>
      <c r="C1649" s="97" t="s">
        <v>4136</v>
      </c>
      <c r="D1649" s="97" t="s">
        <v>3806</v>
      </c>
      <c r="E1649" s="97" t="s">
        <v>2786</v>
      </c>
      <c r="F1649" s="97" t="s">
        <v>4605</v>
      </c>
      <c r="G1649" s="98" t="s">
        <v>2453</v>
      </c>
      <c r="H1649" s="98" t="s">
        <v>3806</v>
      </c>
      <c r="I1649" s="99">
        <v>46000000</v>
      </c>
      <c r="J1649" s="97" t="s">
        <v>2486</v>
      </c>
    </row>
    <row r="1650" spans="1:10" x14ac:dyDescent="0.2">
      <c r="A1650" s="96">
        <f t="shared" si="20"/>
        <v>1649</v>
      </c>
      <c r="B1650" s="97" t="s">
        <v>4070</v>
      </c>
      <c r="C1650" s="97" t="s">
        <v>4070</v>
      </c>
      <c r="D1650" s="97" t="s">
        <v>3806</v>
      </c>
      <c r="E1650" s="97" t="s">
        <v>2786</v>
      </c>
      <c r="F1650" s="97" t="s">
        <v>4582</v>
      </c>
      <c r="G1650" s="98" t="s">
        <v>2453</v>
      </c>
      <c r="H1650" s="98" t="s">
        <v>3806</v>
      </c>
      <c r="I1650" s="99">
        <v>53200000</v>
      </c>
      <c r="J1650" s="97" t="s">
        <v>2460</v>
      </c>
    </row>
    <row r="1651" spans="1:10" x14ac:dyDescent="0.2">
      <c r="A1651" s="96">
        <f t="shared" si="20"/>
        <v>1650</v>
      </c>
      <c r="B1651" s="97" t="s">
        <v>4070</v>
      </c>
      <c r="C1651" s="97" t="s">
        <v>4070</v>
      </c>
      <c r="D1651" s="97" t="s">
        <v>3806</v>
      </c>
      <c r="E1651" s="97" t="s">
        <v>2786</v>
      </c>
      <c r="F1651" s="97" t="s">
        <v>4579</v>
      </c>
      <c r="G1651" s="98" t="s">
        <v>2453</v>
      </c>
      <c r="H1651" s="98" t="s">
        <v>3806</v>
      </c>
      <c r="I1651" s="99">
        <v>20000000</v>
      </c>
      <c r="J1651" s="97" t="s">
        <v>2460</v>
      </c>
    </row>
    <row r="1652" spans="1:10" x14ac:dyDescent="0.2">
      <c r="A1652" s="96">
        <f t="shared" si="20"/>
        <v>1651</v>
      </c>
      <c r="B1652" s="97" t="s">
        <v>4070</v>
      </c>
      <c r="C1652" s="97" t="s">
        <v>4070</v>
      </c>
      <c r="D1652" s="97" t="s">
        <v>3806</v>
      </c>
      <c r="E1652" s="97" t="s">
        <v>2786</v>
      </c>
      <c r="F1652" s="97" t="s">
        <v>4581</v>
      </c>
      <c r="G1652" s="98" t="s">
        <v>2453</v>
      </c>
      <c r="H1652" s="98" t="s">
        <v>3806</v>
      </c>
      <c r="I1652" s="99">
        <v>476506000</v>
      </c>
      <c r="J1652" s="97" t="s">
        <v>2455</v>
      </c>
    </row>
    <row r="1653" spans="1:10" x14ac:dyDescent="0.2">
      <c r="A1653" s="96">
        <f t="shared" si="20"/>
        <v>1652</v>
      </c>
      <c r="B1653" s="97" t="s">
        <v>4070</v>
      </c>
      <c r="C1653" s="97" t="s">
        <v>4070</v>
      </c>
      <c r="D1653" s="97" t="s">
        <v>3806</v>
      </c>
      <c r="E1653" s="97" t="s">
        <v>2786</v>
      </c>
      <c r="F1653" s="97" t="s">
        <v>4582</v>
      </c>
      <c r="G1653" s="98" t="s">
        <v>2453</v>
      </c>
      <c r="H1653" s="98" t="s">
        <v>3806</v>
      </c>
      <c r="I1653" s="99">
        <v>53200000</v>
      </c>
      <c r="J1653" s="97" t="s">
        <v>2460</v>
      </c>
    </row>
    <row r="1654" spans="1:10" x14ac:dyDescent="0.2">
      <c r="A1654" s="96">
        <f t="shared" si="20"/>
        <v>1653</v>
      </c>
      <c r="B1654" s="97" t="s">
        <v>4070</v>
      </c>
      <c r="C1654" s="97" t="s">
        <v>4070</v>
      </c>
      <c r="D1654" s="97" t="s">
        <v>3806</v>
      </c>
      <c r="E1654" s="97" t="s">
        <v>2786</v>
      </c>
      <c r="F1654" s="97" t="s">
        <v>4579</v>
      </c>
      <c r="G1654" s="98" t="s">
        <v>2453</v>
      </c>
      <c r="H1654" s="98" t="s">
        <v>3806</v>
      </c>
      <c r="I1654" s="99">
        <v>20000000</v>
      </c>
      <c r="J1654" s="97" t="s">
        <v>2460</v>
      </c>
    </row>
    <row r="1655" spans="1:10" x14ac:dyDescent="0.2">
      <c r="A1655" s="96">
        <f t="shared" si="20"/>
        <v>1654</v>
      </c>
      <c r="B1655" s="97" t="s">
        <v>4070</v>
      </c>
      <c r="C1655" s="97" t="s">
        <v>4070</v>
      </c>
      <c r="D1655" s="97" t="s">
        <v>3806</v>
      </c>
      <c r="E1655" s="97" t="s">
        <v>2786</v>
      </c>
      <c r="F1655" s="97" t="s">
        <v>4581</v>
      </c>
      <c r="G1655" s="98" t="s">
        <v>2453</v>
      </c>
      <c r="H1655" s="98" t="s">
        <v>3806</v>
      </c>
      <c r="I1655" s="99">
        <v>476506000</v>
      </c>
      <c r="J1655" s="97" t="s">
        <v>2455</v>
      </c>
    </row>
    <row r="1656" spans="1:10" x14ac:dyDescent="0.2">
      <c r="A1656" s="96">
        <f t="shared" si="20"/>
        <v>1655</v>
      </c>
      <c r="B1656" s="97" t="s">
        <v>4033</v>
      </c>
      <c r="C1656" s="97" t="s">
        <v>4033</v>
      </c>
      <c r="D1656" s="97" t="s">
        <v>3806</v>
      </c>
      <c r="E1656" s="97" t="s">
        <v>2786</v>
      </c>
      <c r="F1656" s="97" t="s">
        <v>4606</v>
      </c>
      <c r="G1656" s="98" t="s">
        <v>2453</v>
      </c>
      <c r="H1656" s="98" t="s">
        <v>3806</v>
      </c>
      <c r="I1656" s="99">
        <v>15500000</v>
      </c>
      <c r="J1656" s="97" t="s">
        <v>2460</v>
      </c>
    </row>
    <row r="1657" spans="1:10" x14ac:dyDescent="0.3">
      <c r="A1657" s="96">
        <f t="shared" si="20"/>
        <v>1656</v>
      </c>
      <c r="B1657" s="97" t="s">
        <v>4462</v>
      </c>
      <c r="C1657" s="97" t="s">
        <v>3423</v>
      </c>
      <c r="D1657" s="97" t="s">
        <v>4462</v>
      </c>
      <c r="E1657" s="97" t="s">
        <v>2786</v>
      </c>
      <c r="F1657" s="97" t="s">
        <v>4607</v>
      </c>
      <c r="G1657" s="98" t="s">
        <v>2453</v>
      </c>
      <c r="H1657" s="98" t="s">
        <v>3806</v>
      </c>
      <c r="I1657" s="97" t="s">
        <v>2670</v>
      </c>
      <c r="J1657" s="97" t="s">
        <v>2670</v>
      </c>
    </row>
    <row r="1658" spans="1:10" x14ac:dyDescent="0.2">
      <c r="A1658" s="96">
        <f t="shared" si="20"/>
        <v>1657</v>
      </c>
      <c r="B1658" s="97" t="s">
        <v>4070</v>
      </c>
      <c r="C1658" s="97" t="s">
        <v>4070</v>
      </c>
      <c r="D1658" s="97" t="s">
        <v>3806</v>
      </c>
      <c r="E1658" s="97" t="s">
        <v>2786</v>
      </c>
      <c r="F1658" s="97" t="s">
        <v>4584</v>
      </c>
      <c r="G1658" s="98" t="s">
        <v>2453</v>
      </c>
      <c r="H1658" s="98" t="s">
        <v>3806</v>
      </c>
      <c r="I1658" s="99">
        <v>460000000</v>
      </c>
      <c r="J1658" s="97" t="s">
        <v>2455</v>
      </c>
    </row>
    <row r="1659" spans="1:10" x14ac:dyDescent="0.2">
      <c r="A1659" s="96">
        <f t="shared" si="20"/>
        <v>1658</v>
      </c>
      <c r="B1659" s="97" t="s">
        <v>4608</v>
      </c>
      <c r="C1659" s="97" t="s">
        <v>4023</v>
      </c>
      <c r="D1659" s="97" t="s">
        <v>4058</v>
      </c>
      <c r="E1659" s="97" t="s">
        <v>2786</v>
      </c>
      <c r="F1659" s="97" t="s">
        <v>4609</v>
      </c>
      <c r="G1659" s="98" t="s">
        <v>2453</v>
      </c>
      <c r="H1659" s="98" t="s">
        <v>3806</v>
      </c>
      <c r="I1659" s="99">
        <v>38500000</v>
      </c>
      <c r="J1659" s="97" t="s">
        <v>2460</v>
      </c>
    </row>
    <row r="1660" spans="1:10" x14ac:dyDescent="0.2">
      <c r="A1660" s="96">
        <f t="shared" si="20"/>
        <v>1659</v>
      </c>
      <c r="B1660" s="97" t="s">
        <v>4070</v>
      </c>
      <c r="C1660" s="97" t="s">
        <v>4070</v>
      </c>
      <c r="D1660" s="97" t="s">
        <v>3806</v>
      </c>
      <c r="E1660" s="97" t="s">
        <v>2786</v>
      </c>
      <c r="F1660" s="97" t="s">
        <v>4582</v>
      </c>
      <c r="G1660" s="98" t="s">
        <v>2453</v>
      </c>
      <c r="H1660" s="98" t="s">
        <v>3806</v>
      </c>
      <c r="I1660" s="99">
        <v>53200000</v>
      </c>
      <c r="J1660" s="97" t="s">
        <v>2460</v>
      </c>
    </row>
    <row r="1661" spans="1:10" x14ac:dyDescent="0.2">
      <c r="A1661" s="96">
        <f t="shared" si="20"/>
        <v>1660</v>
      </c>
      <c r="B1661" s="97" t="s">
        <v>4070</v>
      </c>
      <c r="C1661" s="97" t="s">
        <v>4070</v>
      </c>
      <c r="D1661" s="97" t="s">
        <v>3806</v>
      </c>
      <c r="E1661" s="97" t="s">
        <v>2786</v>
      </c>
      <c r="F1661" s="97" t="s">
        <v>4579</v>
      </c>
      <c r="G1661" s="98" t="s">
        <v>2453</v>
      </c>
      <c r="H1661" s="98" t="s">
        <v>3806</v>
      </c>
      <c r="I1661" s="99">
        <v>20000000</v>
      </c>
      <c r="J1661" s="97" t="s">
        <v>2460</v>
      </c>
    </row>
    <row r="1662" spans="1:10" x14ac:dyDescent="0.2">
      <c r="A1662" s="96">
        <f t="shared" si="20"/>
        <v>1661</v>
      </c>
      <c r="B1662" s="97" t="s">
        <v>4070</v>
      </c>
      <c r="C1662" s="97" t="s">
        <v>4070</v>
      </c>
      <c r="D1662" s="97" t="s">
        <v>3806</v>
      </c>
      <c r="E1662" s="97" t="s">
        <v>2786</v>
      </c>
      <c r="F1662" s="97" t="s">
        <v>4581</v>
      </c>
      <c r="G1662" s="98" t="s">
        <v>2453</v>
      </c>
      <c r="H1662" s="98" t="s">
        <v>3806</v>
      </c>
      <c r="I1662" s="99">
        <v>476506000</v>
      </c>
      <c r="J1662" s="97" t="s">
        <v>2455</v>
      </c>
    </row>
    <row r="1663" spans="1:10" x14ac:dyDescent="0.2">
      <c r="A1663" s="96">
        <f t="shared" si="20"/>
        <v>1662</v>
      </c>
      <c r="B1663" s="97" t="s">
        <v>4070</v>
      </c>
      <c r="C1663" s="97" t="s">
        <v>4070</v>
      </c>
      <c r="D1663" s="97" t="s">
        <v>3806</v>
      </c>
      <c r="E1663" s="97" t="s">
        <v>2786</v>
      </c>
      <c r="F1663" s="97" t="s">
        <v>4584</v>
      </c>
      <c r="G1663" s="98" t="s">
        <v>2453</v>
      </c>
      <c r="H1663" s="98" t="s">
        <v>3806</v>
      </c>
      <c r="I1663" s="99">
        <v>460000000</v>
      </c>
      <c r="J1663" s="97" t="s">
        <v>2455</v>
      </c>
    </row>
    <row r="1664" spans="1:10" x14ac:dyDescent="0.2">
      <c r="A1664" s="96">
        <f t="shared" si="20"/>
        <v>1663</v>
      </c>
      <c r="B1664" s="97" t="s">
        <v>4070</v>
      </c>
      <c r="C1664" s="97" t="s">
        <v>4070</v>
      </c>
      <c r="D1664" s="97" t="s">
        <v>3806</v>
      </c>
      <c r="E1664" s="97" t="s">
        <v>2786</v>
      </c>
      <c r="F1664" s="97" t="s">
        <v>4582</v>
      </c>
      <c r="G1664" s="98" t="s">
        <v>2453</v>
      </c>
      <c r="H1664" s="98" t="s">
        <v>3806</v>
      </c>
      <c r="I1664" s="99">
        <v>53200000</v>
      </c>
      <c r="J1664" s="97" t="s">
        <v>2460</v>
      </c>
    </row>
    <row r="1665" spans="1:10" x14ac:dyDescent="0.2">
      <c r="A1665" s="96">
        <f t="shared" si="20"/>
        <v>1664</v>
      </c>
      <c r="B1665" s="97" t="s">
        <v>4070</v>
      </c>
      <c r="C1665" s="97" t="s">
        <v>4070</v>
      </c>
      <c r="D1665" s="97" t="s">
        <v>3806</v>
      </c>
      <c r="E1665" s="97" t="s">
        <v>2786</v>
      </c>
      <c r="F1665" s="97" t="s">
        <v>4579</v>
      </c>
      <c r="G1665" s="98" t="s">
        <v>2453</v>
      </c>
      <c r="H1665" s="98" t="s">
        <v>3806</v>
      </c>
      <c r="I1665" s="99">
        <v>20000000</v>
      </c>
      <c r="J1665" s="97" t="s">
        <v>2460</v>
      </c>
    </row>
    <row r="1666" spans="1:10" x14ac:dyDescent="0.2">
      <c r="A1666" s="96">
        <f t="shared" si="20"/>
        <v>1665</v>
      </c>
      <c r="B1666" s="97" t="s">
        <v>4070</v>
      </c>
      <c r="C1666" s="97" t="s">
        <v>4070</v>
      </c>
      <c r="D1666" s="97" t="s">
        <v>3806</v>
      </c>
      <c r="E1666" s="97" t="s">
        <v>2786</v>
      </c>
      <c r="F1666" s="97" t="s">
        <v>4581</v>
      </c>
      <c r="G1666" s="98" t="s">
        <v>2453</v>
      </c>
      <c r="H1666" s="98" t="s">
        <v>3806</v>
      </c>
      <c r="I1666" s="99">
        <v>476506000</v>
      </c>
      <c r="J1666" s="97" t="s">
        <v>2455</v>
      </c>
    </row>
    <row r="1667" spans="1:10" x14ac:dyDescent="0.2">
      <c r="A1667" s="96">
        <f t="shared" si="20"/>
        <v>1666</v>
      </c>
      <c r="B1667" s="97" t="s">
        <v>4070</v>
      </c>
      <c r="C1667" s="97" t="s">
        <v>4070</v>
      </c>
      <c r="D1667" s="97" t="s">
        <v>3806</v>
      </c>
      <c r="E1667" s="97" t="s">
        <v>2786</v>
      </c>
      <c r="F1667" s="97" t="s">
        <v>4584</v>
      </c>
      <c r="G1667" s="98" t="s">
        <v>2453</v>
      </c>
      <c r="H1667" s="98" t="s">
        <v>3806</v>
      </c>
      <c r="I1667" s="99">
        <v>460000000</v>
      </c>
      <c r="J1667" s="97" t="s">
        <v>2455</v>
      </c>
    </row>
    <row r="1668" spans="1:10" x14ac:dyDescent="0.2">
      <c r="A1668" s="96">
        <f t="shared" si="20"/>
        <v>1667</v>
      </c>
      <c r="B1668" s="97" t="s">
        <v>4458</v>
      </c>
      <c r="C1668" s="97" t="s">
        <v>4121</v>
      </c>
      <c r="D1668" s="97" t="s">
        <v>3806</v>
      </c>
      <c r="E1668" s="97" t="s">
        <v>2786</v>
      </c>
      <c r="F1668" s="97" t="s">
        <v>4610</v>
      </c>
      <c r="G1668" s="98" t="s">
        <v>2453</v>
      </c>
      <c r="H1668" s="98" t="s">
        <v>3806</v>
      </c>
      <c r="I1668" s="99">
        <v>34836000</v>
      </c>
      <c r="J1668" s="97" t="s">
        <v>2460</v>
      </c>
    </row>
    <row r="1669" spans="1:10" x14ac:dyDescent="0.2">
      <c r="A1669" s="96">
        <f t="shared" si="20"/>
        <v>1668</v>
      </c>
      <c r="B1669" s="97" t="s">
        <v>4047</v>
      </c>
      <c r="C1669" s="97" t="s">
        <v>4047</v>
      </c>
      <c r="D1669" s="97" t="s">
        <v>3806</v>
      </c>
      <c r="E1669" s="97" t="s">
        <v>2786</v>
      </c>
      <c r="F1669" s="97" t="s">
        <v>4611</v>
      </c>
      <c r="G1669" s="98" t="s">
        <v>2453</v>
      </c>
      <c r="H1669" s="98" t="s">
        <v>3806</v>
      </c>
      <c r="I1669" s="99">
        <v>400000000</v>
      </c>
      <c r="J1669" s="97" t="s">
        <v>2670</v>
      </c>
    </row>
    <row r="1670" spans="1:10" x14ac:dyDescent="0.2">
      <c r="A1670" s="96">
        <f t="shared" si="20"/>
        <v>1669</v>
      </c>
      <c r="B1670" s="97" t="s">
        <v>4047</v>
      </c>
      <c r="C1670" s="97" t="s">
        <v>4047</v>
      </c>
      <c r="D1670" s="97" t="s">
        <v>3806</v>
      </c>
      <c r="E1670" s="97" t="s">
        <v>2786</v>
      </c>
      <c r="F1670" s="97" t="s">
        <v>4612</v>
      </c>
      <c r="G1670" s="98" t="s">
        <v>2453</v>
      </c>
      <c r="H1670" s="98" t="s">
        <v>3806</v>
      </c>
      <c r="I1670" s="99">
        <v>50000000</v>
      </c>
      <c r="J1670" s="97" t="s">
        <v>2670</v>
      </c>
    </row>
    <row r="1671" spans="1:10" x14ac:dyDescent="0.2">
      <c r="A1671" s="96">
        <f t="shared" si="20"/>
        <v>1670</v>
      </c>
      <c r="B1671" s="97" t="s">
        <v>4089</v>
      </c>
      <c r="C1671" s="97" t="s">
        <v>4033</v>
      </c>
      <c r="D1671" s="97" t="s">
        <v>2450</v>
      </c>
      <c r="E1671" s="97" t="s">
        <v>2786</v>
      </c>
      <c r="F1671" s="97" t="s">
        <v>4613</v>
      </c>
      <c r="G1671" s="98" t="s">
        <v>2453</v>
      </c>
      <c r="H1671" s="98" t="s">
        <v>3806</v>
      </c>
      <c r="I1671" s="99">
        <v>50000000</v>
      </c>
      <c r="J1671" s="97" t="s">
        <v>2486</v>
      </c>
    </row>
    <row r="1672" spans="1:10" x14ac:dyDescent="0.2">
      <c r="A1672" s="96">
        <f t="shared" si="20"/>
        <v>1671</v>
      </c>
      <c r="B1672" s="97" t="s">
        <v>4089</v>
      </c>
      <c r="C1672" s="97" t="s">
        <v>4033</v>
      </c>
      <c r="D1672" s="97" t="s">
        <v>2450</v>
      </c>
      <c r="E1672" s="97" t="s">
        <v>2786</v>
      </c>
      <c r="F1672" s="97" t="s">
        <v>4614</v>
      </c>
      <c r="G1672" s="98" t="s">
        <v>2453</v>
      </c>
      <c r="H1672" s="98" t="s">
        <v>3806</v>
      </c>
      <c r="I1672" s="99">
        <v>50000000</v>
      </c>
      <c r="J1672" s="97" t="s">
        <v>2486</v>
      </c>
    </row>
    <row r="1673" spans="1:10" x14ac:dyDescent="0.2">
      <c r="A1673" s="96">
        <f t="shared" si="20"/>
        <v>1672</v>
      </c>
      <c r="B1673" s="97" t="s">
        <v>4089</v>
      </c>
      <c r="C1673" s="97" t="s">
        <v>4033</v>
      </c>
      <c r="D1673" s="97" t="s">
        <v>2450</v>
      </c>
      <c r="E1673" s="97" t="s">
        <v>2786</v>
      </c>
      <c r="F1673" s="97" t="s">
        <v>4615</v>
      </c>
      <c r="G1673" s="98" t="s">
        <v>2453</v>
      </c>
      <c r="H1673" s="98" t="s">
        <v>3806</v>
      </c>
      <c r="I1673" s="99">
        <v>50000000</v>
      </c>
      <c r="J1673" s="97" t="s">
        <v>2486</v>
      </c>
    </row>
    <row r="1674" spans="1:10" x14ac:dyDescent="0.2">
      <c r="A1674" s="96">
        <f t="shared" si="20"/>
        <v>1673</v>
      </c>
      <c r="B1674" s="97" t="s">
        <v>4089</v>
      </c>
      <c r="C1674" s="97" t="s">
        <v>4033</v>
      </c>
      <c r="D1674" s="97" t="s">
        <v>2450</v>
      </c>
      <c r="E1674" s="97" t="s">
        <v>2786</v>
      </c>
      <c r="F1674" s="97" t="s">
        <v>4616</v>
      </c>
      <c r="G1674" s="98" t="s">
        <v>2453</v>
      </c>
      <c r="H1674" s="98" t="s">
        <v>3806</v>
      </c>
      <c r="I1674" s="99">
        <v>50000000</v>
      </c>
      <c r="J1674" s="97" t="s">
        <v>2486</v>
      </c>
    </row>
    <row r="1675" spans="1:10" x14ac:dyDescent="0.2">
      <c r="A1675" s="96">
        <f t="shared" si="20"/>
        <v>1674</v>
      </c>
      <c r="B1675" s="97" t="s">
        <v>4089</v>
      </c>
      <c r="C1675" s="97" t="s">
        <v>4033</v>
      </c>
      <c r="D1675" s="97" t="s">
        <v>2450</v>
      </c>
      <c r="E1675" s="97" t="s">
        <v>2786</v>
      </c>
      <c r="F1675" s="97" t="s">
        <v>4617</v>
      </c>
      <c r="G1675" s="98" t="s">
        <v>2453</v>
      </c>
      <c r="H1675" s="98" t="s">
        <v>3806</v>
      </c>
      <c r="I1675" s="99">
        <v>100000000</v>
      </c>
      <c r="J1675" s="97" t="s">
        <v>2486</v>
      </c>
    </row>
    <row r="1676" spans="1:10" x14ac:dyDescent="0.2">
      <c r="A1676" s="96">
        <f t="shared" si="20"/>
        <v>1675</v>
      </c>
      <c r="B1676" s="97" t="s">
        <v>4089</v>
      </c>
      <c r="C1676" s="97" t="s">
        <v>4033</v>
      </c>
      <c r="D1676" s="97" t="s">
        <v>2450</v>
      </c>
      <c r="E1676" s="97" t="s">
        <v>2786</v>
      </c>
      <c r="F1676" s="97" t="s">
        <v>4613</v>
      </c>
      <c r="G1676" s="98" t="s">
        <v>2453</v>
      </c>
      <c r="H1676" s="98" t="s">
        <v>3806</v>
      </c>
      <c r="I1676" s="99">
        <v>50000000</v>
      </c>
      <c r="J1676" s="97" t="s">
        <v>2486</v>
      </c>
    </row>
    <row r="1677" spans="1:10" x14ac:dyDescent="0.2">
      <c r="A1677" s="96">
        <f t="shared" si="20"/>
        <v>1676</v>
      </c>
      <c r="B1677" s="97" t="s">
        <v>4089</v>
      </c>
      <c r="C1677" s="97" t="s">
        <v>4033</v>
      </c>
      <c r="D1677" s="97" t="s">
        <v>2450</v>
      </c>
      <c r="E1677" s="97" t="s">
        <v>2786</v>
      </c>
      <c r="F1677" s="97" t="s">
        <v>4614</v>
      </c>
      <c r="G1677" s="98" t="s">
        <v>2453</v>
      </c>
      <c r="H1677" s="98" t="s">
        <v>3806</v>
      </c>
      <c r="I1677" s="99">
        <v>50000000</v>
      </c>
      <c r="J1677" s="97" t="s">
        <v>2486</v>
      </c>
    </row>
    <row r="1678" spans="1:10" x14ac:dyDescent="0.2">
      <c r="A1678" s="96">
        <f t="shared" si="20"/>
        <v>1677</v>
      </c>
      <c r="B1678" s="97" t="s">
        <v>4089</v>
      </c>
      <c r="C1678" s="97" t="s">
        <v>4033</v>
      </c>
      <c r="D1678" s="97" t="s">
        <v>2450</v>
      </c>
      <c r="E1678" s="97" t="s">
        <v>2786</v>
      </c>
      <c r="F1678" s="97" t="s">
        <v>4615</v>
      </c>
      <c r="G1678" s="98" t="s">
        <v>2453</v>
      </c>
      <c r="H1678" s="98" t="s">
        <v>3806</v>
      </c>
      <c r="I1678" s="99">
        <v>50000000</v>
      </c>
      <c r="J1678" s="97" t="s">
        <v>2486</v>
      </c>
    </row>
    <row r="1679" spans="1:10" x14ac:dyDescent="0.2">
      <c r="A1679" s="96">
        <f t="shared" si="20"/>
        <v>1678</v>
      </c>
      <c r="B1679" s="97" t="s">
        <v>4089</v>
      </c>
      <c r="C1679" s="97" t="s">
        <v>4033</v>
      </c>
      <c r="D1679" s="97" t="s">
        <v>2450</v>
      </c>
      <c r="E1679" s="97" t="s">
        <v>2786</v>
      </c>
      <c r="F1679" s="97" t="s">
        <v>4616</v>
      </c>
      <c r="G1679" s="98" t="s">
        <v>2453</v>
      </c>
      <c r="H1679" s="98" t="s">
        <v>3806</v>
      </c>
      <c r="I1679" s="99">
        <v>50000000</v>
      </c>
      <c r="J1679" s="97" t="s">
        <v>2486</v>
      </c>
    </row>
    <row r="1680" spans="1:10" x14ac:dyDescent="0.2">
      <c r="A1680" s="96">
        <f t="shared" si="20"/>
        <v>1679</v>
      </c>
      <c r="B1680" s="97" t="s">
        <v>4089</v>
      </c>
      <c r="C1680" s="97" t="s">
        <v>4033</v>
      </c>
      <c r="D1680" s="97" t="s">
        <v>2450</v>
      </c>
      <c r="E1680" s="97" t="s">
        <v>2786</v>
      </c>
      <c r="F1680" s="97" t="s">
        <v>4617</v>
      </c>
      <c r="G1680" s="98" t="s">
        <v>2453</v>
      </c>
      <c r="H1680" s="98" t="s">
        <v>3806</v>
      </c>
      <c r="I1680" s="99">
        <v>100000000</v>
      </c>
      <c r="J1680" s="97" t="s">
        <v>2486</v>
      </c>
    </row>
    <row r="1681" spans="1:10" x14ac:dyDescent="0.2">
      <c r="A1681" s="96">
        <f t="shared" si="20"/>
        <v>1680</v>
      </c>
      <c r="B1681" s="97" t="s">
        <v>4045</v>
      </c>
      <c r="C1681" s="97" t="s">
        <v>4045</v>
      </c>
      <c r="D1681" s="97" t="s">
        <v>3806</v>
      </c>
      <c r="E1681" s="97" t="s">
        <v>2786</v>
      </c>
      <c r="F1681" s="97" t="s">
        <v>4618</v>
      </c>
      <c r="G1681" s="98" t="s">
        <v>2453</v>
      </c>
      <c r="H1681" s="98" t="s">
        <v>3806</v>
      </c>
      <c r="I1681" s="99">
        <v>76000000</v>
      </c>
      <c r="J1681" s="97" t="s">
        <v>2486</v>
      </c>
    </row>
    <row r="1682" spans="1:10" x14ac:dyDescent="0.2">
      <c r="A1682" s="96">
        <f t="shared" si="20"/>
        <v>1681</v>
      </c>
      <c r="B1682" s="97" t="s">
        <v>2494</v>
      </c>
      <c r="C1682" s="97" t="s">
        <v>2495</v>
      </c>
      <c r="D1682" s="97" t="s">
        <v>2494</v>
      </c>
      <c r="E1682" s="97" t="s">
        <v>2786</v>
      </c>
      <c r="F1682" s="97" t="s">
        <v>4619</v>
      </c>
      <c r="G1682" s="98" t="s">
        <v>2453</v>
      </c>
      <c r="H1682" s="98" t="s">
        <v>3806</v>
      </c>
      <c r="I1682" s="99">
        <v>600000000</v>
      </c>
      <c r="J1682" s="97" t="s">
        <v>2486</v>
      </c>
    </row>
    <row r="1683" spans="1:10" x14ac:dyDescent="0.2">
      <c r="A1683" s="96">
        <f t="shared" si="20"/>
        <v>1682</v>
      </c>
      <c r="B1683" s="97" t="s">
        <v>4551</v>
      </c>
      <c r="C1683" s="97" t="s">
        <v>4121</v>
      </c>
      <c r="D1683" s="97" t="s">
        <v>3806</v>
      </c>
      <c r="E1683" s="97" t="s">
        <v>2786</v>
      </c>
      <c r="F1683" s="97" t="s">
        <v>4620</v>
      </c>
      <c r="G1683" s="98" t="s">
        <v>2453</v>
      </c>
      <c r="H1683" s="98" t="s">
        <v>3806</v>
      </c>
      <c r="I1683" s="99">
        <v>10000000</v>
      </c>
      <c r="J1683" s="100" t="s">
        <v>2460</v>
      </c>
    </row>
    <row r="1684" spans="1:10" x14ac:dyDescent="0.3">
      <c r="A1684" s="96">
        <f t="shared" si="20"/>
        <v>1683</v>
      </c>
      <c r="B1684" s="97" t="s">
        <v>2810</v>
      </c>
      <c r="C1684" s="103" t="s">
        <v>4621</v>
      </c>
      <c r="D1684" s="97" t="s">
        <v>2810</v>
      </c>
      <c r="E1684" s="97" t="s">
        <v>2786</v>
      </c>
      <c r="F1684" s="103" t="s">
        <v>4622</v>
      </c>
      <c r="G1684" s="104" t="s">
        <v>2453</v>
      </c>
      <c r="H1684" s="98" t="s">
        <v>4412</v>
      </c>
      <c r="I1684" s="105">
        <v>15000000</v>
      </c>
      <c r="J1684" s="103" t="s">
        <v>4623</v>
      </c>
    </row>
    <row r="1685" spans="1:10" x14ac:dyDescent="0.3">
      <c r="A1685" s="96">
        <f t="shared" si="20"/>
        <v>1684</v>
      </c>
      <c r="B1685" s="97" t="s">
        <v>2810</v>
      </c>
      <c r="C1685" s="103" t="s">
        <v>4562</v>
      </c>
      <c r="D1685" s="97" t="s">
        <v>2810</v>
      </c>
      <c r="E1685" s="97" t="s">
        <v>2786</v>
      </c>
      <c r="F1685" s="103" t="s">
        <v>4624</v>
      </c>
      <c r="G1685" s="104" t="s">
        <v>2453</v>
      </c>
      <c r="H1685" s="98" t="s">
        <v>4412</v>
      </c>
      <c r="I1685" s="105">
        <v>40000000</v>
      </c>
      <c r="J1685" s="103" t="s">
        <v>2455</v>
      </c>
    </row>
    <row r="1686" spans="1:10" x14ac:dyDescent="0.2">
      <c r="A1686" s="96">
        <f t="shared" si="20"/>
        <v>1685</v>
      </c>
      <c r="B1686" s="97" t="s">
        <v>4049</v>
      </c>
      <c r="C1686" s="97" t="s">
        <v>4050</v>
      </c>
      <c r="D1686" s="97" t="s">
        <v>3806</v>
      </c>
      <c r="E1686" s="97" t="s">
        <v>2793</v>
      </c>
      <c r="F1686" s="97" t="s">
        <v>4625</v>
      </c>
      <c r="G1686" s="98" t="s">
        <v>2453</v>
      </c>
      <c r="H1686" s="98" t="s">
        <v>3806</v>
      </c>
      <c r="I1686" s="99">
        <v>315000000</v>
      </c>
      <c r="J1686" s="97" t="s">
        <v>2455</v>
      </c>
    </row>
    <row r="1687" spans="1:10" x14ac:dyDescent="0.2">
      <c r="A1687" s="96">
        <f t="shared" si="20"/>
        <v>1686</v>
      </c>
      <c r="B1687" s="97" t="s">
        <v>2482</v>
      </c>
      <c r="C1687" s="97" t="s">
        <v>2483</v>
      </c>
      <c r="D1687" s="97" t="s">
        <v>2484</v>
      </c>
      <c r="E1687" s="97" t="s">
        <v>2793</v>
      </c>
      <c r="F1687" s="97" t="s">
        <v>4626</v>
      </c>
      <c r="G1687" s="98" t="s">
        <v>2453</v>
      </c>
      <c r="H1687" s="98" t="s">
        <v>3806</v>
      </c>
      <c r="I1687" s="99">
        <v>11000000</v>
      </c>
      <c r="J1687" s="97" t="s">
        <v>2460</v>
      </c>
    </row>
    <row r="1688" spans="1:10" x14ac:dyDescent="0.2">
      <c r="A1688" s="96">
        <f t="shared" si="20"/>
        <v>1687</v>
      </c>
      <c r="B1688" s="97" t="s">
        <v>4214</v>
      </c>
      <c r="C1688" s="97" t="s">
        <v>4136</v>
      </c>
      <c r="D1688" s="97" t="s">
        <v>3806</v>
      </c>
      <c r="E1688" s="97" t="s">
        <v>2793</v>
      </c>
      <c r="F1688" s="97" t="s">
        <v>4627</v>
      </c>
      <c r="G1688" s="98" t="s">
        <v>2453</v>
      </c>
      <c r="H1688" s="98" t="s">
        <v>3806</v>
      </c>
      <c r="I1688" s="99">
        <v>97000000</v>
      </c>
      <c r="J1688" s="97" t="s">
        <v>2486</v>
      </c>
    </row>
    <row r="1689" spans="1:10" x14ac:dyDescent="0.2">
      <c r="A1689" s="96">
        <f t="shared" si="20"/>
        <v>1688</v>
      </c>
      <c r="B1689" s="97" t="s">
        <v>4053</v>
      </c>
      <c r="C1689" s="97" t="s">
        <v>4053</v>
      </c>
      <c r="D1689" s="97" t="s">
        <v>3806</v>
      </c>
      <c r="E1689" s="97" t="s">
        <v>2793</v>
      </c>
      <c r="F1689" s="97" t="s">
        <v>4628</v>
      </c>
      <c r="G1689" s="98" t="s">
        <v>2453</v>
      </c>
      <c r="H1689" s="98" t="s">
        <v>3806</v>
      </c>
      <c r="I1689" s="99">
        <v>200000000</v>
      </c>
      <c r="J1689" s="97" t="s">
        <v>2455</v>
      </c>
    </row>
    <row r="1690" spans="1:10" x14ac:dyDescent="0.2">
      <c r="A1690" s="96">
        <f t="shared" si="20"/>
        <v>1689</v>
      </c>
      <c r="B1690" s="97" t="s">
        <v>4070</v>
      </c>
      <c r="C1690" s="97" t="s">
        <v>4070</v>
      </c>
      <c r="D1690" s="97" t="s">
        <v>3806</v>
      </c>
      <c r="E1690" s="97" t="s">
        <v>2793</v>
      </c>
      <c r="F1690" s="97" t="s">
        <v>4629</v>
      </c>
      <c r="G1690" s="98" t="s">
        <v>2453</v>
      </c>
      <c r="H1690" s="98" t="s">
        <v>3806</v>
      </c>
      <c r="I1690" s="99">
        <v>12000000</v>
      </c>
      <c r="J1690" s="97" t="s">
        <v>2460</v>
      </c>
    </row>
    <row r="1691" spans="1:10" x14ac:dyDescent="0.2">
      <c r="A1691" s="96">
        <f t="shared" ref="A1691:A1754" si="21">ROW()-1</f>
        <v>1690</v>
      </c>
      <c r="B1691" s="97" t="s">
        <v>4070</v>
      </c>
      <c r="C1691" s="97" t="s">
        <v>4070</v>
      </c>
      <c r="D1691" s="97" t="s">
        <v>3806</v>
      </c>
      <c r="E1691" s="97" t="s">
        <v>2793</v>
      </c>
      <c r="F1691" s="97" t="s">
        <v>4630</v>
      </c>
      <c r="G1691" s="98" t="s">
        <v>2453</v>
      </c>
      <c r="H1691" s="98" t="s">
        <v>3806</v>
      </c>
      <c r="I1691" s="99">
        <v>553000000</v>
      </c>
      <c r="J1691" s="97" t="s">
        <v>2486</v>
      </c>
    </row>
    <row r="1692" spans="1:10" x14ac:dyDescent="0.2">
      <c r="A1692" s="96">
        <f t="shared" si="21"/>
        <v>1691</v>
      </c>
      <c r="B1692" s="97" t="s">
        <v>4070</v>
      </c>
      <c r="C1692" s="97" t="s">
        <v>4070</v>
      </c>
      <c r="D1692" s="97" t="s">
        <v>3806</v>
      </c>
      <c r="E1692" s="97" t="s">
        <v>2793</v>
      </c>
      <c r="F1692" s="97" t="s">
        <v>4631</v>
      </c>
      <c r="G1692" s="98" t="s">
        <v>2453</v>
      </c>
      <c r="H1692" s="98" t="s">
        <v>3806</v>
      </c>
      <c r="I1692" s="99">
        <v>14410000</v>
      </c>
      <c r="J1692" s="97" t="s">
        <v>2460</v>
      </c>
    </row>
    <row r="1693" spans="1:10" x14ac:dyDescent="0.2">
      <c r="A1693" s="96">
        <f t="shared" si="21"/>
        <v>1692</v>
      </c>
      <c r="B1693" s="97" t="s">
        <v>4058</v>
      </c>
      <c r="C1693" s="97" t="s">
        <v>4023</v>
      </c>
      <c r="D1693" s="97" t="s">
        <v>3806</v>
      </c>
      <c r="E1693" s="97" t="s">
        <v>2793</v>
      </c>
      <c r="F1693" s="97" t="s">
        <v>4632</v>
      </c>
      <c r="G1693" s="98" t="s">
        <v>2453</v>
      </c>
      <c r="H1693" s="98" t="s">
        <v>3806</v>
      </c>
      <c r="I1693" s="99">
        <v>0</v>
      </c>
      <c r="J1693" s="97" t="s">
        <v>2486</v>
      </c>
    </row>
    <row r="1694" spans="1:10" x14ac:dyDescent="0.2">
      <c r="A1694" s="96">
        <f t="shared" si="21"/>
        <v>1693</v>
      </c>
      <c r="B1694" s="97" t="s">
        <v>4058</v>
      </c>
      <c r="C1694" s="97" t="s">
        <v>4023</v>
      </c>
      <c r="D1694" s="97" t="s">
        <v>3806</v>
      </c>
      <c r="E1694" s="97" t="s">
        <v>2793</v>
      </c>
      <c r="F1694" s="97" t="s">
        <v>4633</v>
      </c>
      <c r="G1694" s="98" t="s">
        <v>2453</v>
      </c>
      <c r="H1694" s="98" t="s">
        <v>3806</v>
      </c>
      <c r="I1694" s="99">
        <v>756000000</v>
      </c>
      <c r="J1694" s="97" t="s">
        <v>2455</v>
      </c>
    </row>
    <row r="1695" spans="1:10" x14ac:dyDescent="0.2">
      <c r="A1695" s="96">
        <f t="shared" si="21"/>
        <v>1694</v>
      </c>
      <c r="B1695" s="97" t="s">
        <v>4424</v>
      </c>
      <c r="C1695" s="97" t="s">
        <v>4424</v>
      </c>
      <c r="D1695" s="97" t="s">
        <v>3806</v>
      </c>
      <c r="E1695" s="97" t="s">
        <v>2793</v>
      </c>
      <c r="F1695" s="97" t="s">
        <v>4634</v>
      </c>
      <c r="G1695" s="98" t="s">
        <v>2453</v>
      </c>
      <c r="H1695" s="98" t="s">
        <v>3806</v>
      </c>
      <c r="I1695" s="99">
        <v>70000000</v>
      </c>
      <c r="J1695" s="97" t="s">
        <v>2460</v>
      </c>
    </row>
    <row r="1696" spans="1:10" x14ac:dyDescent="0.2">
      <c r="A1696" s="96">
        <f t="shared" si="21"/>
        <v>1695</v>
      </c>
      <c r="B1696" s="97" t="s">
        <v>4118</v>
      </c>
      <c r="C1696" s="97" t="s">
        <v>4039</v>
      </c>
      <c r="D1696" s="97" t="s">
        <v>3806</v>
      </c>
      <c r="E1696" s="97" t="s">
        <v>2793</v>
      </c>
      <c r="F1696" s="97" t="s">
        <v>4635</v>
      </c>
      <c r="G1696" s="98" t="s">
        <v>2453</v>
      </c>
      <c r="H1696" s="98" t="s">
        <v>3806</v>
      </c>
      <c r="I1696" s="99">
        <v>100000000</v>
      </c>
      <c r="J1696" s="97" t="s">
        <v>2455</v>
      </c>
    </row>
    <row r="1697" spans="1:10" x14ac:dyDescent="0.2">
      <c r="A1697" s="96">
        <f t="shared" si="21"/>
        <v>1696</v>
      </c>
      <c r="B1697" s="97" t="s">
        <v>4591</v>
      </c>
      <c r="C1697" s="97" t="s">
        <v>4047</v>
      </c>
      <c r="D1697" s="97" t="s">
        <v>3806</v>
      </c>
      <c r="E1697" s="97" t="s">
        <v>2793</v>
      </c>
      <c r="F1697" s="97" t="s">
        <v>4636</v>
      </c>
      <c r="G1697" s="98" t="s">
        <v>2453</v>
      </c>
      <c r="H1697" s="98" t="s">
        <v>3806</v>
      </c>
      <c r="I1697" s="99">
        <v>150000000</v>
      </c>
      <c r="J1697" s="97" t="s">
        <v>2455</v>
      </c>
    </row>
    <row r="1698" spans="1:10" x14ac:dyDescent="0.2">
      <c r="A1698" s="96">
        <f t="shared" si="21"/>
        <v>1697</v>
      </c>
      <c r="B1698" s="97" t="s">
        <v>4591</v>
      </c>
      <c r="C1698" s="97" t="s">
        <v>4047</v>
      </c>
      <c r="D1698" s="97" t="s">
        <v>3806</v>
      </c>
      <c r="E1698" s="97" t="s">
        <v>2793</v>
      </c>
      <c r="F1698" s="97" t="s">
        <v>4637</v>
      </c>
      <c r="G1698" s="98" t="s">
        <v>2453</v>
      </c>
      <c r="H1698" s="98" t="s">
        <v>3806</v>
      </c>
      <c r="I1698" s="99">
        <v>175000000</v>
      </c>
      <c r="J1698" s="97" t="s">
        <v>2455</v>
      </c>
    </row>
    <row r="1699" spans="1:10" x14ac:dyDescent="0.2">
      <c r="A1699" s="96">
        <f t="shared" si="21"/>
        <v>1698</v>
      </c>
      <c r="B1699" s="97" t="s">
        <v>4591</v>
      </c>
      <c r="C1699" s="97" t="s">
        <v>4047</v>
      </c>
      <c r="D1699" s="97" t="s">
        <v>3806</v>
      </c>
      <c r="E1699" s="97" t="s">
        <v>2793</v>
      </c>
      <c r="F1699" s="97" t="s">
        <v>4638</v>
      </c>
      <c r="G1699" s="98" t="s">
        <v>2453</v>
      </c>
      <c r="H1699" s="98" t="s">
        <v>3806</v>
      </c>
      <c r="I1699" s="99">
        <v>75000000</v>
      </c>
      <c r="J1699" s="97" t="s">
        <v>2460</v>
      </c>
    </row>
    <row r="1700" spans="1:10" x14ac:dyDescent="0.3">
      <c r="A1700" s="96">
        <f t="shared" si="21"/>
        <v>1699</v>
      </c>
      <c r="B1700" s="97" t="s">
        <v>4118</v>
      </c>
      <c r="C1700" s="97" t="s">
        <v>4039</v>
      </c>
      <c r="D1700" s="97" t="s">
        <v>3806</v>
      </c>
      <c r="E1700" s="97" t="s">
        <v>2793</v>
      </c>
      <c r="F1700" s="97" t="s">
        <v>4639</v>
      </c>
      <c r="G1700" s="98" t="s">
        <v>2453</v>
      </c>
      <c r="H1700" s="98" t="s">
        <v>3806</v>
      </c>
      <c r="I1700" s="97" t="s">
        <v>2670</v>
      </c>
      <c r="J1700" s="97" t="s">
        <v>2670</v>
      </c>
    </row>
    <row r="1701" spans="1:10" x14ac:dyDescent="0.2">
      <c r="A1701" s="96">
        <f t="shared" si="21"/>
        <v>1700</v>
      </c>
      <c r="B1701" s="97" t="s">
        <v>4214</v>
      </c>
      <c r="C1701" s="97" t="s">
        <v>4136</v>
      </c>
      <c r="D1701" s="97" t="s">
        <v>3806</v>
      </c>
      <c r="E1701" s="97" t="s">
        <v>2793</v>
      </c>
      <c r="F1701" s="97" t="s">
        <v>4640</v>
      </c>
      <c r="G1701" s="98" t="s">
        <v>2453</v>
      </c>
      <c r="H1701" s="98" t="s">
        <v>3806</v>
      </c>
      <c r="I1701" s="99">
        <v>66000000</v>
      </c>
      <c r="J1701" s="97" t="s">
        <v>2455</v>
      </c>
    </row>
    <row r="1702" spans="1:10" x14ac:dyDescent="0.3">
      <c r="A1702" s="96">
        <f t="shared" si="21"/>
        <v>1701</v>
      </c>
      <c r="B1702" s="97" t="s">
        <v>4118</v>
      </c>
      <c r="C1702" s="97" t="s">
        <v>4039</v>
      </c>
      <c r="D1702" s="97" t="s">
        <v>3806</v>
      </c>
      <c r="E1702" s="97" t="s">
        <v>2793</v>
      </c>
      <c r="F1702" s="97" t="s">
        <v>4641</v>
      </c>
      <c r="G1702" s="98" t="s">
        <v>2453</v>
      </c>
      <c r="H1702" s="98" t="s">
        <v>3806</v>
      </c>
      <c r="I1702" s="97" t="s">
        <v>2670</v>
      </c>
      <c r="J1702" s="97" t="s">
        <v>2670</v>
      </c>
    </row>
    <row r="1703" spans="1:10" x14ac:dyDescent="0.3">
      <c r="A1703" s="96">
        <f t="shared" si="21"/>
        <v>1702</v>
      </c>
      <c r="B1703" s="97" t="s">
        <v>4521</v>
      </c>
      <c r="C1703" s="97" t="s">
        <v>4070</v>
      </c>
      <c r="D1703" s="97" t="s">
        <v>3004</v>
      </c>
      <c r="E1703" s="97" t="s">
        <v>2793</v>
      </c>
      <c r="F1703" s="97" t="s">
        <v>4642</v>
      </c>
      <c r="G1703" s="98" t="s">
        <v>2453</v>
      </c>
      <c r="H1703" s="98" t="s">
        <v>3806</v>
      </c>
      <c r="I1703" s="97" t="s">
        <v>2670</v>
      </c>
      <c r="J1703" s="97" t="s">
        <v>2670</v>
      </c>
    </row>
    <row r="1704" spans="1:10" x14ac:dyDescent="0.2">
      <c r="A1704" s="96">
        <f t="shared" si="21"/>
        <v>1703</v>
      </c>
      <c r="B1704" s="97" t="s">
        <v>4121</v>
      </c>
      <c r="C1704" s="97" t="s">
        <v>4121</v>
      </c>
      <c r="D1704" s="97" t="s">
        <v>3806</v>
      </c>
      <c r="E1704" s="97" t="s">
        <v>2793</v>
      </c>
      <c r="F1704" s="97" t="s">
        <v>4643</v>
      </c>
      <c r="G1704" s="98" t="s">
        <v>2453</v>
      </c>
      <c r="H1704" s="98" t="s">
        <v>3806</v>
      </c>
      <c r="I1704" s="99">
        <v>600000000</v>
      </c>
      <c r="J1704" s="97" t="s">
        <v>2486</v>
      </c>
    </row>
    <row r="1705" spans="1:10" x14ac:dyDescent="0.2">
      <c r="A1705" s="96">
        <f t="shared" si="21"/>
        <v>1704</v>
      </c>
      <c r="B1705" s="97" t="s">
        <v>4644</v>
      </c>
      <c r="C1705" s="97" t="s">
        <v>4298</v>
      </c>
      <c r="D1705" s="97" t="s">
        <v>3806</v>
      </c>
      <c r="E1705" s="97" t="s">
        <v>2793</v>
      </c>
      <c r="F1705" s="97" t="s">
        <v>4645</v>
      </c>
      <c r="G1705" s="98" t="s">
        <v>2453</v>
      </c>
      <c r="H1705" s="98" t="s">
        <v>3806</v>
      </c>
      <c r="I1705" s="99">
        <v>37500000</v>
      </c>
      <c r="J1705" s="97" t="s">
        <v>2486</v>
      </c>
    </row>
    <row r="1706" spans="1:10" x14ac:dyDescent="0.2">
      <c r="A1706" s="96">
        <f t="shared" si="21"/>
        <v>1705</v>
      </c>
      <c r="B1706" s="97" t="s">
        <v>4070</v>
      </c>
      <c r="C1706" s="97" t="s">
        <v>4070</v>
      </c>
      <c r="D1706" s="97" t="s">
        <v>3806</v>
      </c>
      <c r="E1706" s="97" t="s">
        <v>2793</v>
      </c>
      <c r="F1706" s="97" t="s">
        <v>4629</v>
      </c>
      <c r="G1706" s="98" t="s">
        <v>2453</v>
      </c>
      <c r="H1706" s="98" t="s">
        <v>3806</v>
      </c>
      <c r="I1706" s="99">
        <v>12000000</v>
      </c>
      <c r="J1706" s="97" t="s">
        <v>2460</v>
      </c>
    </row>
    <row r="1707" spans="1:10" x14ac:dyDescent="0.2">
      <c r="A1707" s="96">
        <f t="shared" si="21"/>
        <v>1706</v>
      </c>
      <c r="B1707" s="97" t="s">
        <v>4070</v>
      </c>
      <c r="C1707" s="97" t="s">
        <v>4070</v>
      </c>
      <c r="D1707" s="97" t="s">
        <v>3806</v>
      </c>
      <c r="E1707" s="97" t="s">
        <v>2793</v>
      </c>
      <c r="F1707" s="97" t="s">
        <v>4630</v>
      </c>
      <c r="G1707" s="98" t="s">
        <v>2453</v>
      </c>
      <c r="H1707" s="98" t="s">
        <v>3806</v>
      </c>
      <c r="I1707" s="99">
        <v>553000000</v>
      </c>
      <c r="J1707" s="97" t="s">
        <v>2486</v>
      </c>
    </row>
    <row r="1708" spans="1:10" x14ac:dyDescent="0.2">
      <c r="A1708" s="96">
        <f t="shared" si="21"/>
        <v>1707</v>
      </c>
      <c r="B1708" s="97" t="s">
        <v>4070</v>
      </c>
      <c r="C1708" s="97" t="s">
        <v>4070</v>
      </c>
      <c r="D1708" s="97" t="s">
        <v>3806</v>
      </c>
      <c r="E1708" s="97" t="s">
        <v>2793</v>
      </c>
      <c r="F1708" s="97" t="s">
        <v>4631</v>
      </c>
      <c r="G1708" s="98" t="s">
        <v>2453</v>
      </c>
      <c r="H1708" s="98" t="s">
        <v>3806</v>
      </c>
      <c r="I1708" s="99">
        <v>14410000</v>
      </c>
      <c r="J1708" s="97" t="s">
        <v>2460</v>
      </c>
    </row>
    <row r="1709" spans="1:10" x14ac:dyDescent="0.2">
      <c r="A1709" s="96">
        <f t="shared" si="21"/>
        <v>1708</v>
      </c>
      <c r="B1709" s="97" t="s">
        <v>4214</v>
      </c>
      <c r="C1709" s="97" t="s">
        <v>4136</v>
      </c>
      <c r="D1709" s="97" t="s">
        <v>3806</v>
      </c>
      <c r="E1709" s="97" t="s">
        <v>2793</v>
      </c>
      <c r="F1709" s="97" t="s">
        <v>4640</v>
      </c>
      <c r="G1709" s="98" t="s">
        <v>2453</v>
      </c>
      <c r="H1709" s="98" t="s">
        <v>3806</v>
      </c>
      <c r="I1709" s="99">
        <v>66000000</v>
      </c>
      <c r="J1709" s="97" t="s">
        <v>2486</v>
      </c>
    </row>
    <row r="1710" spans="1:10" x14ac:dyDescent="0.2">
      <c r="A1710" s="96">
        <f t="shared" si="21"/>
        <v>1709</v>
      </c>
      <c r="B1710" s="97" t="s">
        <v>4214</v>
      </c>
      <c r="C1710" s="97" t="s">
        <v>4136</v>
      </c>
      <c r="D1710" s="97" t="s">
        <v>3806</v>
      </c>
      <c r="E1710" s="97" t="s">
        <v>2793</v>
      </c>
      <c r="F1710" s="97" t="s">
        <v>4646</v>
      </c>
      <c r="G1710" s="98" t="s">
        <v>2453</v>
      </c>
      <c r="H1710" s="98" t="s">
        <v>3806</v>
      </c>
      <c r="I1710" s="99">
        <v>79200000</v>
      </c>
      <c r="J1710" s="97" t="s">
        <v>2486</v>
      </c>
    </row>
    <row r="1711" spans="1:10" x14ac:dyDescent="0.2">
      <c r="A1711" s="96">
        <f t="shared" si="21"/>
        <v>1710</v>
      </c>
      <c r="B1711" s="97" t="s">
        <v>4070</v>
      </c>
      <c r="C1711" s="97" t="s">
        <v>4070</v>
      </c>
      <c r="D1711" s="97" t="s">
        <v>3806</v>
      </c>
      <c r="E1711" s="97" t="s">
        <v>2793</v>
      </c>
      <c r="F1711" s="97" t="s">
        <v>4647</v>
      </c>
      <c r="G1711" s="98" t="s">
        <v>2453</v>
      </c>
      <c r="H1711" s="98" t="s">
        <v>3806</v>
      </c>
      <c r="I1711" s="99">
        <v>970000000</v>
      </c>
      <c r="J1711" s="97" t="s">
        <v>2486</v>
      </c>
    </row>
    <row r="1712" spans="1:10" x14ac:dyDescent="0.2">
      <c r="A1712" s="96">
        <f t="shared" si="21"/>
        <v>1711</v>
      </c>
      <c r="B1712" s="97" t="s">
        <v>4022</v>
      </c>
      <c r="C1712" s="97" t="s">
        <v>4023</v>
      </c>
      <c r="D1712" s="97" t="s">
        <v>2838</v>
      </c>
      <c r="E1712" s="97" t="s">
        <v>2793</v>
      </c>
      <c r="F1712" s="97" t="s">
        <v>4648</v>
      </c>
      <c r="G1712" s="98" t="s">
        <v>2453</v>
      </c>
      <c r="H1712" s="98" t="s">
        <v>3806</v>
      </c>
      <c r="I1712" s="99">
        <v>330000000</v>
      </c>
      <c r="J1712" s="97" t="s">
        <v>2455</v>
      </c>
    </row>
    <row r="1713" spans="1:10" x14ac:dyDescent="0.2">
      <c r="A1713" s="96">
        <f t="shared" si="21"/>
        <v>1712</v>
      </c>
      <c r="B1713" s="97" t="s">
        <v>4033</v>
      </c>
      <c r="C1713" s="97" t="s">
        <v>4033</v>
      </c>
      <c r="D1713" s="97" t="s">
        <v>3806</v>
      </c>
      <c r="E1713" s="97" t="s">
        <v>2793</v>
      </c>
      <c r="F1713" s="97" t="s">
        <v>4649</v>
      </c>
      <c r="G1713" s="98" t="s">
        <v>2453</v>
      </c>
      <c r="H1713" s="98" t="s">
        <v>3806</v>
      </c>
      <c r="I1713" s="99">
        <v>39556000</v>
      </c>
      <c r="J1713" s="97" t="s">
        <v>2460</v>
      </c>
    </row>
    <row r="1714" spans="1:10" x14ac:dyDescent="0.2">
      <c r="A1714" s="96">
        <f t="shared" si="21"/>
        <v>1713</v>
      </c>
      <c r="B1714" s="97" t="s">
        <v>4458</v>
      </c>
      <c r="C1714" s="97" t="s">
        <v>4121</v>
      </c>
      <c r="D1714" s="97" t="s">
        <v>3806</v>
      </c>
      <c r="E1714" s="97" t="s">
        <v>2793</v>
      </c>
      <c r="F1714" s="97" t="s">
        <v>4650</v>
      </c>
      <c r="G1714" s="98" t="s">
        <v>2453</v>
      </c>
      <c r="H1714" s="98" t="s">
        <v>3806</v>
      </c>
      <c r="I1714" s="99">
        <v>50000000</v>
      </c>
      <c r="J1714" s="97" t="s">
        <v>2486</v>
      </c>
    </row>
    <row r="1715" spans="1:10" x14ac:dyDescent="0.2">
      <c r="A1715" s="96">
        <f t="shared" si="21"/>
        <v>1714</v>
      </c>
      <c r="B1715" s="97" t="s">
        <v>4070</v>
      </c>
      <c r="C1715" s="97" t="s">
        <v>4070</v>
      </c>
      <c r="D1715" s="97" t="s">
        <v>3806</v>
      </c>
      <c r="E1715" s="97" t="s">
        <v>2793</v>
      </c>
      <c r="F1715" s="97" t="s">
        <v>4629</v>
      </c>
      <c r="G1715" s="98" t="s">
        <v>2453</v>
      </c>
      <c r="H1715" s="98" t="s">
        <v>3806</v>
      </c>
      <c r="I1715" s="99">
        <v>12000000</v>
      </c>
      <c r="J1715" s="97" t="s">
        <v>2460</v>
      </c>
    </row>
    <row r="1716" spans="1:10" x14ac:dyDescent="0.2">
      <c r="A1716" s="96">
        <f t="shared" si="21"/>
        <v>1715</v>
      </c>
      <c r="B1716" s="97" t="s">
        <v>4070</v>
      </c>
      <c r="C1716" s="97" t="s">
        <v>4070</v>
      </c>
      <c r="D1716" s="97" t="s">
        <v>3806</v>
      </c>
      <c r="E1716" s="97" t="s">
        <v>2793</v>
      </c>
      <c r="F1716" s="97" t="s">
        <v>4630</v>
      </c>
      <c r="G1716" s="98" t="s">
        <v>2453</v>
      </c>
      <c r="H1716" s="98" t="s">
        <v>3806</v>
      </c>
      <c r="I1716" s="99">
        <v>553000000</v>
      </c>
      <c r="J1716" s="97" t="s">
        <v>2486</v>
      </c>
    </row>
    <row r="1717" spans="1:10" x14ac:dyDescent="0.2">
      <c r="A1717" s="96">
        <f t="shared" si="21"/>
        <v>1716</v>
      </c>
      <c r="B1717" s="97" t="s">
        <v>4070</v>
      </c>
      <c r="C1717" s="97" t="s">
        <v>4070</v>
      </c>
      <c r="D1717" s="97" t="s">
        <v>3806</v>
      </c>
      <c r="E1717" s="97" t="s">
        <v>2793</v>
      </c>
      <c r="F1717" s="97" t="s">
        <v>4631</v>
      </c>
      <c r="G1717" s="98" t="s">
        <v>2453</v>
      </c>
      <c r="H1717" s="98" t="s">
        <v>3806</v>
      </c>
      <c r="I1717" s="99">
        <v>14410000</v>
      </c>
      <c r="J1717" s="97" t="s">
        <v>2460</v>
      </c>
    </row>
    <row r="1718" spans="1:10" x14ac:dyDescent="0.2">
      <c r="A1718" s="96">
        <f t="shared" si="21"/>
        <v>1717</v>
      </c>
      <c r="B1718" s="97" t="s">
        <v>4070</v>
      </c>
      <c r="C1718" s="97" t="s">
        <v>4070</v>
      </c>
      <c r="D1718" s="97" t="s">
        <v>3806</v>
      </c>
      <c r="E1718" s="97" t="s">
        <v>2793</v>
      </c>
      <c r="F1718" s="97" t="s">
        <v>4629</v>
      </c>
      <c r="G1718" s="98" t="s">
        <v>2453</v>
      </c>
      <c r="H1718" s="98" t="s">
        <v>3806</v>
      </c>
      <c r="I1718" s="99">
        <v>12000000</v>
      </c>
      <c r="J1718" s="97" t="s">
        <v>2460</v>
      </c>
    </row>
    <row r="1719" spans="1:10" x14ac:dyDescent="0.2">
      <c r="A1719" s="96">
        <f t="shared" si="21"/>
        <v>1718</v>
      </c>
      <c r="B1719" s="97" t="s">
        <v>4070</v>
      </c>
      <c r="C1719" s="97" t="s">
        <v>4070</v>
      </c>
      <c r="D1719" s="97" t="s">
        <v>3806</v>
      </c>
      <c r="E1719" s="97" t="s">
        <v>2793</v>
      </c>
      <c r="F1719" s="97" t="s">
        <v>4630</v>
      </c>
      <c r="G1719" s="98" t="s">
        <v>2453</v>
      </c>
      <c r="H1719" s="98" t="s">
        <v>3806</v>
      </c>
      <c r="I1719" s="99">
        <v>553000000</v>
      </c>
      <c r="J1719" s="97" t="s">
        <v>2486</v>
      </c>
    </row>
    <row r="1720" spans="1:10" x14ac:dyDescent="0.2">
      <c r="A1720" s="96">
        <f t="shared" si="21"/>
        <v>1719</v>
      </c>
      <c r="B1720" s="97" t="s">
        <v>4070</v>
      </c>
      <c r="C1720" s="97" t="s">
        <v>4070</v>
      </c>
      <c r="D1720" s="97" t="s">
        <v>3806</v>
      </c>
      <c r="E1720" s="97" t="s">
        <v>2793</v>
      </c>
      <c r="F1720" s="97" t="s">
        <v>4631</v>
      </c>
      <c r="G1720" s="98" t="s">
        <v>2453</v>
      </c>
      <c r="H1720" s="98" t="s">
        <v>3806</v>
      </c>
      <c r="I1720" s="99">
        <v>14410000</v>
      </c>
      <c r="J1720" s="97" t="s">
        <v>2460</v>
      </c>
    </row>
    <row r="1721" spans="1:10" x14ac:dyDescent="0.2">
      <c r="A1721" s="96">
        <f t="shared" si="21"/>
        <v>1720</v>
      </c>
      <c r="B1721" s="97" t="s">
        <v>4070</v>
      </c>
      <c r="C1721" s="97" t="s">
        <v>4070</v>
      </c>
      <c r="D1721" s="97" t="s">
        <v>3806</v>
      </c>
      <c r="E1721" s="97" t="s">
        <v>2793</v>
      </c>
      <c r="F1721" s="97" t="s">
        <v>4629</v>
      </c>
      <c r="G1721" s="98" t="s">
        <v>2453</v>
      </c>
      <c r="H1721" s="98" t="s">
        <v>3806</v>
      </c>
      <c r="I1721" s="99">
        <v>12000000</v>
      </c>
      <c r="J1721" s="97" t="s">
        <v>2460</v>
      </c>
    </row>
    <row r="1722" spans="1:10" x14ac:dyDescent="0.2">
      <c r="A1722" s="96">
        <f t="shared" si="21"/>
        <v>1721</v>
      </c>
      <c r="B1722" s="97" t="s">
        <v>4070</v>
      </c>
      <c r="C1722" s="97" t="s">
        <v>4070</v>
      </c>
      <c r="D1722" s="97" t="s">
        <v>3806</v>
      </c>
      <c r="E1722" s="97" t="s">
        <v>2793</v>
      </c>
      <c r="F1722" s="97" t="s">
        <v>4630</v>
      </c>
      <c r="G1722" s="98" t="s">
        <v>2453</v>
      </c>
      <c r="H1722" s="98" t="s">
        <v>3806</v>
      </c>
      <c r="I1722" s="99">
        <v>553000000</v>
      </c>
      <c r="J1722" s="97" t="s">
        <v>2486</v>
      </c>
    </row>
    <row r="1723" spans="1:10" x14ac:dyDescent="0.2">
      <c r="A1723" s="96">
        <f t="shared" si="21"/>
        <v>1722</v>
      </c>
      <c r="B1723" s="97" t="s">
        <v>4070</v>
      </c>
      <c r="C1723" s="97" t="s">
        <v>4070</v>
      </c>
      <c r="D1723" s="97" t="s">
        <v>3806</v>
      </c>
      <c r="E1723" s="97" t="s">
        <v>2793</v>
      </c>
      <c r="F1723" s="97" t="s">
        <v>4631</v>
      </c>
      <c r="G1723" s="98" t="s">
        <v>2453</v>
      </c>
      <c r="H1723" s="98" t="s">
        <v>3806</v>
      </c>
      <c r="I1723" s="99">
        <v>14410000</v>
      </c>
      <c r="J1723" s="97" t="s">
        <v>2460</v>
      </c>
    </row>
    <row r="1724" spans="1:10" x14ac:dyDescent="0.2">
      <c r="A1724" s="96">
        <f t="shared" si="21"/>
        <v>1723</v>
      </c>
      <c r="B1724" s="97" t="s">
        <v>4047</v>
      </c>
      <c r="C1724" s="97" t="s">
        <v>4047</v>
      </c>
      <c r="D1724" s="97" t="s">
        <v>3806</v>
      </c>
      <c r="E1724" s="97" t="s">
        <v>2793</v>
      </c>
      <c r="F1724" s="97" t="s">
        <v>4651</v>
      </c>
      <c r="G1724" s="98" t="s">
        <v>2453</v>
      </c>
      <c r="H1724" s="98" t="s">
        <v>3806</v>
      </c>
      <c r="I1724" s="99">
        <v>150000000</v>
      </c>
      <c r="J1724" s="97" t="s">
        <v>2670</v>
      </c>
    </row>
    <row r="1725" spans="1:10" x14ac:dyDescent="0.2">
      <c r="A1725" s="96">
        <f t="shared" si="21"/>
        <v>1724</v>
      </c>
      <c r="B1725" s="97" t="s">
        <v>4047</v>
      </c>
      <c r="C1725" s="97" t="s">
        <v>4047</v>
      </c>
      <c r="D1725" s="97" t="s">
        <v>3806</v>
      </c>
      <c r="E1725" s="97" t="s">
        <v>2793</v>
      </c>
      <c r="F1725" s="97" t="s">
        <v>4652</v>
      </c>
      <c r="G1725" s="98" t="s">
        <v>2453</v>
      </c>
      <c r="H1725" s="98" t="s">
        <v>3806</v>
      </c>
      <c r="I1725" s="99">
        <v>0</v>
      </c>
      <c r="J1725" s="97" t="s">
        <v>2670</v>
      </c>
    </row>
    <row r="1726" spans="1:10" x14ac:dyDescent="0.2">
      <c r="A1726" s="96">
        <f t="shared" si="21"/>
        <v>1725</v>
      </c>
      <c r="B1726" s="97" t="s">
        <v>4047</v>
      </c>
      <c r="C1726" s="97" t="s">
        <v>4047</v>
      </c>
      <c r="D1726" s="97" t="s">
        <v>3806</v>
      </c>
      <c r="E1726" s="97" t="s">
        <v>2793</v>
      </c>
      <c r="F1726" s="97" t="s">
        <v>4653</v>
      </c>
      <c r="G1726" s="98" t="s">
        <v>2453</v>
      </c>
      <c r="H1726" s="98" t="s">
        <v>3806</v>
      </c>
      <c r="I1726" s="99">
        <v>13000000</v>
      </c>
      <c r="J1726" s="97" t="s">
        <v>2670</v>
      </c>
    </row>
    <row r="1727" spans="1:10" x14ac:dyDescent="0.2">
      <c r="A1727" s="96">
        <f t="shared" si="21"/>
        <v>1726</v>
      </c>
      <c r="B1727" s="97" t="s">
        <v>4047</v>
      </c>
      <c r="C1727" s="97" t="s">
        <v>4047</v>
      </c>
      <c r="D1727" s="97" t="s">
        <v>3806</v>
      </c>
      <c r="E1727" s="97" t="s">
        <v>2793</v>
      </c>
      <c r="F1727" s="97" t="s">
        <v>4654</v>
      </c>
      <c r="G1727" s="98" t="s">
        <v>2453</v>
      </c>
      <c r="H1727" s="98" t="s">
        <v>3806</v>
      </c>
      <c r="I1727" s="99">
        <v>0</v>
      </c>
      <c r="J1727" s="97" t="s">
        <v>2670</v>
      </c>
    </row>
    <row r="1728" spans="1:10" x14ac:dyDescent="0.2">
      <c r="A1728" s="96">
        <f t="shared" si="21"/>
        <v>1727</v>
      </c>
      <c r="B1728" s="97" t="s">
        <v>4655</v>
      </c>
      <c r="C1728" s="97" t="s">
        <v>4206</v>
      </c>
      <c r="D1728" s="97" t="s">
        <v>3806</v>
      </c>
      <c r="E1728" s="97" t="s">
        <v>2793</v>
      </c>
      <c r="F1728" s="97" t="s">
        <v>4656</v>
      </c>
      <c r="G1728" s="98" t="s">
        <v>2453</v>
      </c>
      <c r="H1728" s="98" t="s">
        <v>3806</v>
      </c>
      <c r="I1728" s="99">
        <v>20000000</v>
      </c>
      <c r="J1728" s="97" t="s">
        <v>2460</v>
      </c>
    </row>
    <row r="1729" spans="1:10" x14ac:dyDescent="0.2">
      <c r="A1729" s="96">
        <f t="shared" si="21"/>
        <v>1728</v>
      </c>
      <c r="B1729" s="97" t="s">
        <v>4655</v>
      </c>
      <c r="C1729" s="97" t="s">
        <v>4206</v>
      </c>
      <c r="D1729" s="97" t="s">
        <v>3806</v>
      </c>
      <c r="E1729" s="97" t="s">
        <v>2793</v>
      </c>
      <c r="F1729" s="97" t="s">
        <v>4657</v>
      </c>
      <c r="G1729" s="98" t="s">
        <v>2453</v>
      </c>
      <c r="H1729" s="98" t="s">
        <v>3806</v>
      </c>
      <c r="I1729" s="99">
        <v>20000000</v>
      </c>
      <c r="J1729" s="97" t="s">
        <v>2460</v>
      </c>
    </row>
    <row r="1730" spans="1:10" x14ac:dyDescent="0.2">
      <c r="A1730" s="96">
        <f t="shared" si="21"/>
        <v>1729</v>
      </c>
      <c r="B1730" s="97" t="s">
        <v>4658</v>
      </c>
      <c r="C1730" s="97" t="s">
        <v>2837</v>
      </c>
      <c r="D1730" s="97" t="s">
        <v>4462</v>
      </c>
      <c r="E1730" s="97" t="s">
        <v>2802</v>
      </c>
      <c r="F1730" s="97" t="s">
        <v>4659</v>
      </c>
      <c r="G1730" s="98" t="s">
        <v>2453</v>
      </c>
      <c r="H1730" s="98" t="s">
        <v>3806</v>
      </c>
      <c r="I1730" s="99">
        <v>110000000</v>
      </c>
      <c r="J1730" s="97" t="s">
        <v>2455</v>
      </c>
    </row>
    <row r="1731" spans="1:10" x14ac:dyDescent="0.2">
      <c r="A1731" s="96">
        <f t="shared" si="21"/>
        <v>1730</v>
      </c>
      <c r="B1731" s="97" t="s">
        <v>3033</v>
      </c>
      <c r="C1731" s="97" t="s">
        <v>3034</v>
      </c>
      <c r="D1731" s="97" t="s">
        <v>2622</v>
      </c>
      <c r="E1731" s="97" t="s">
        <v>2802</v>
      </c>
      <c r="F1731" s="97" t="s">
        <v>4660</v>
      </c>
      <c r="G1731" s="98" t="s">
        <v>2453</v>
      </c>
      <c r="H1731" s="98" t="s">
        <v>3806</v>
      </c>
      <c r="I1731" s="99">
        <v>54000000</v>
      </c>
      <c r="J1731" s="97" t="s">
        <v>2455</v>
      </c>
    </row>
    <row r="1732" spans="1:10" x14ac:dyDescent="0.2">
      <c r="A1732" s="96">
        <f t="shared" si="21"/>
        <v>1731</v>
      </c>
      <c r="B1732" s="97" t="s">
        <v>4039</v>
      </c>
      <c r="C1732" s="97" t="s">
        <v>4039</v>
      </c>
      <c r="D1732" s="97" t="s">
        <v>3806</v>
      </c>
      <c r="E1732" s="97" t="s">
        <v>2802</v>
      </c>
      <c r="F1732" s="97" t="s">
        <v>4661</v>
      </c>
      <c r="G1732" s="98" t="s">
        <v>2453</v>
      </c>
      <c r="H1732" s="98" t="s">
        <v>3806</v>
      </c>
      <c r="I1732" s="99">
        <v>22000000</v>
      </c>
      <c r="J1732" s="97" t="s">
        <v>2460</v>
      </c>
    </row>
    <row r="1733" spans="1:10" x14ac:dyDescent="0.2">
      <c r="A1733" s="96">
        <f t="shared" si="21"/>
        <v>1732</v>
      </c>
      <c r="B1733" s="97" t="s">
        <v>4049</v>
      </c>
      <c r="C1733" s="97" t="s">
        <v>4050</v>
      </c>
      <c r="D1733" s="97" t="s">
        <v>3806</v>
      </c>
      <c r="E1733" s="97" t="s">
        <v>2802</v>
      </c>
      <c r="F1733" s="97" t="s">
        <v>4662</v>
      </c>
      <c r="G1733" s="98" t="s">
        <v>2453</v>
      </c>
      <c r="H1733" s="98" t="s">
        <v>3806</v>
      </c>
      <c r="I1733" s="99">
        <v>135000000</v>
      </c>
      <c r="J1733" s="97" t="s">
        <v>2455</v>
      </c>
    </row>
    <row r="1734" spans="1:10" x14ac:dyDescent="0.2">
      <c r="A1734" s="96">
        <f t="shared" si="21"/>
        <v>1733</v>
      </c>
      <c r="B1734" s="97" t="s">
        <v>2482</v>
      </c>
      <c r="C1734" s="97" t="s">
        <v>2483</v>
      </c>
      <c r="D1734" s="97" t="s">
        <v>2484</v>
      </c>
      <c r="E1734" s="97" t="s">
        <v>2802</v>
      </c>
      <c r="F1734" s="97" t="s">
        <v>4663</v>
      </c>
      <c r="G1734" s="98" t="s">
        <v>2453</v>
      </c>
      <c r="H1734" s="98" t="s">
        <v>3806</v>
      </c>
      <c r="I1734" s="99">
        <v>41553000</v>
      </c>
      <c r="J1734" s="97" t="s">
        <v>2460</v>
      </c>
    </row>
    <row r="1735" spans="1:10" x14ac:dyDescent="0.2">
      <c r="A1735" s="96">
        <f t="shared" si="21"/>
        <v>1734</v>
      </c>
      <c r="B1735" s="97" t="s">
        <v>2482</v>
      </c>
      <c r="C1735" s="97" t="s">
        <v>2483</v>
      </c>
      <c r="D1735" s="97" t="s">
        <v>2484</v>
      </c>
      <c r="E1735" s="97" t="s">
        <v>2802</v>
      </c>
      <c r="F1735" s="97" t="s">
        <v>4664</v>
      </c>
      <c r="G1735" s="98" t="s">
        <v>2453</v>
      </c>
      <c r="H1735" s="98" t="s">
        <v>3806</v>
      </c>
      <c r="I1735" s="99">
        <v>15293000</v>
      </c>
      <c r="J1735" s="97" t="s">
        <v>2460</v>
      </c>
    </row>
    <row r="1736" spans="1:10" x14ac:dyDescent="0.2">
      <c r="A1736" s="96">
        <f t="shared" si="21"/>
        <v>1735</v>
      </c>
      <c r="B1736" s="97" t="s">
        <v>4104</v>
      </c>
      <c r="C1736" s="97" t="s">
        <v>4104</v>
      </c>
      <c r="D1736" s="97" t="s">
        <v>3806</v>
      </c>
      <c r="E1736" s="97" t="s">
        <v>2802</v>
      </c>
      <c r="F1736" s="97" t="s">
        <v>4665</v>
      </c>
      <c r="G1736" s="98" t="s">
        <v>2453</v>
      </c>
      <c r="H1736" s="98" t="s">
        <v>3806</v>
      </c>
      <c r="I1736" s="99">
        <v>26000000</v>
      </c>
      <c r="J1736" s="97" t="s">
        <v>2460</v>
      </c>
    </row>
    <row r="1737" spans="1:10" x14ac:dyDescent="0.2">
      <c r="A1737" s="96">
        <f t="shared" si="21"/>
        <v>1736</v>
      </c>
      <c r="B1737" s="97" t="s">
        <v>4104</v>
      </c>
      <c r="C1737" s="97" t="s">
        <v>4104</v>
      </c>
      <c r="D1737" s="97" t="s">
        <v>3806</v>
      </c>
      <c r="E1737" s="97" t="s">
        <v>2802</v>
      </c>
      <c r="F1737" s="97" t="s">
        <v>4666</v>
      </c>
      <c r="G1737" s="98" t="s">
        <v>2453</v>
      </c>
      <c r="H1737" s="98" t="s">
        <v>3806</v>
      </c>
      <c r="I1737" s="99">
        <v>120000000</v>
      </c>
      <c r="J1737" s="97" t="s">
        <v>2460</v>
      </c>
    </row>
    <row r="1738" spans="1:10" x14ac:dyDescent="0.2">
      <c r="A1738" s="96">
        <f t="shared" si="21"/>
        <v>1737</v>
      </c>
      <c r="B1738" s="97" t="s">
        <v>2483</v>
      </c>
      <c r="C1738" s="97" t="s">
        <v>2483</v>
      </c>
      <c r="D1738" s="97" t="s">
        <v>3806</v>
      </c>
      <c r="E1738" s="97" t="s">
        <v>2802</v>
      </c>
      <c r="F1738" s="97" t="s">
        <v>4667</v>
      </c>
      <c r="G1738" s="98" t="s">
        <v>2453</v>
      </c>
      <c r="H1738" s="98" t="s">
        <v>3806</v>
      </c>
      <c r="I1738" s="99">
        <v>115000000</v>
      </c>
      <c r="J1738" s="97" t="s">
        <v>2455</v>
      </c>
    </row>
    <row r="1739" spans="1:10" x14ac:dyDescent="0.2">
      <c r="A1739" s="96">
        <f t="shared" si="21"/>
        <v>1738</v>
      </c>
      <c r="B1739" s="97" t="s">
        <v>4015</v>
      </c>
      <c r="C1739" s="97" t="s">
        <v>4015</v>
      </c>
      <c r="D1739" s="97" t="s">
        <v>3806</v>
      </c>
      <c r="E1739" s="97" t="s">
        <v>2802</v>
      </c>
      <c r="F1739" s="97" t="s">
        <v>4668</v>
      </c>
      <c r="G1739" s="98" t="s">
        <v>2453</v>
      </c>
      <c r="H1739" s="98" t="s">
        <v>3806</v>
      </c>
      <c r="I1739" s="99">
        <v>58000000</v>
      </c>
      <c r="J1739" s="97" t="s">
        <v>2455</v>
      </c>
    </row>
    <row r="1740" spans="1:10" x14ac:dyDescent="0.2">
      <c r="A1740" s="96">
        <f t="shared" si="21"/>
        <v>1739</v>
      </c>
      <c r="B1740" s="97" t="s">
        <v>4058</v>
      </c>
      <c r="C1740" s="97" t="s">
        <v>4023</v>
      </c>
      <c r="D1740" s="97" t="s">
        <v>3806</v>
      </c>
      <c r="E1740" s="97" t="s">
        <v>2802</v>
      </c>
      <c r="F1740" s="97" t="s">
        <v>4669</v>
      </c>
      <c r="G1740" s="98" t="s">
        <v>2453</v>
      </c>
      <c r="H1740" s="98" t="s">
        <v>3806</v>
      </c>
      <c r="I1740" s="99">
        <v>0</v>
      </c>
      <c r="J1740" s="97" t="s">
        <v>2486</v>
      </c>
    </row>
    <row r="1741" spans="1:10" x14ac:dyDescent="0.2">
      <c r="A1741" s="96">
        <f t="shared" si="21"/>
        <v>1740</v>
      </c>
      <c r="B1741" s="97" t="s">
        <v>4591</v>
      </c>
      <c r="C1741" s="97" t="s">
        <v>4047</v>
      </c>
      <c r="D1741" s="97" t="s">
        <v>3806</v>
      </c>
      <c r="E1741" s="97" t="s">
        <v>2802</v>
      </c>
      <c r="F1741" s="97" t="s">
        <v>4670</v>
      </c>
      <c r="G1741" s="98" t="s">
        <v>2453</v>
      </c>
      <c r="H1741" s="98" t="s">
        <v>3806</v>
      </c>
      <c r="I1741" s="99">
        <v>20000000</v>
      </c>
      <c r="J1741" s="97" t="s">
        <v>2460</v>
      </c>
    </row>
    <row r="1742" spans="1:10" x14ac:dyDescent="0.2">
      <c r="A1742" s="96">
        <f t="shared" si="21"/>
        <v>1741</v>
      </c>
      <c r="B1742" s="97" t="s">
        <v>4591</v>
      </c>
      <c r="C1742" s="97" t="s">
        <v>4047</v>
      </c>
      <c r="D1742" s="97" t="s">
        <v>3806</v>
      </c>
      <c r="E1742" s="97" t="s">
        <v>2802</v>
      </c>
      <c r="F1742" s="97" t="s">
        <v>4671</v>
      </c>
      <c r="G1742" s="98" t="s">
        <v>2453</v>
      </c>
      <c r="H1742" s="98" t="s">
        <v>3806</v>
      </c>
      <c r="I1742" s="99">
        <v>40500000</v>
      </c>
      <c r="J1742" s="97" t="s">
        <v>2460</v>
      </c>
    </row>
    <row r="1743" spans="1:10" x14ac:dyDescent="0.2">
      <c r="A1743" s="96">
        <f t="shared" si="21"/>
        <v>1742</v>
      </c>
      <c r="B1743" s="97" t="s">
        <v>4118</v>
      </c>
      <c r="C1743" s="97" t="s">
        <v>4039</v>
      </c>
      <c r="D1743" s="97" t="s">
        <v>3806</v>
      </c>
      <c r="E1743" s="97" t="s">
        <v>2802</v>
      </c>
      <c r="F1743" s="97" t="s">
        <v>4162</v>
      </c>
      <c r="G1743" s="98" t="s">
        <v>2453</v>
      </c>
      <c r="H1743" s="98" t="s">
        <v>3806</v>
      </c>
      <c r="I1743" s="99">
        <v>30000000</v>
      </c>
      <c r="J1743" s="97" t="s">
        <v>2460</v>
      </c>
    </row>
    <row r="1744" spans="1:10" x14ac:dyDescent="0.2">
      <c r="A1744" s="96">
        <f t="shared" si="21"/>
        <v>1743</v>
      </c>
      <c r="B1744" s="97" t="s">
        <v>4037</v>
      </c>
      <c r="C1744" s="97" t="s">
        <v>4037</v>
      </c>
      <c r="D1744" s="97" t="s">
        <v>3806</v>
      </c>
      <c r="E1744" s="97" t="s">
        <v>2802</v>
      </c>
      <c r="F1744" s="97" t="s">
        <v>4672</v>
      </c>
      <c r="G1744" s="98" t="s">
        <v>2453</v>
      </c>
      <c r="H1744" s="98" t="s">
        <v>3806</v>
      </c>
      <c r="I1744" s="99">
        <v>200000000</v>
      </c>
      <c r="J1744" s="97" t="s">
        <v>2486</v>
      </c>
    </row>
    <row r="1745" spans="1:10" x14ac:dyDescent="0.2">
      <c r="A1745" s="96">
        <f t="shared" si="21"/>
        <v>1744</v>
      </c>
      <c r="B1745" s="97" t="s">
        <v>4037</v>
      </c>
      <c r="C1745" s="97" t="s">
        <v>4037</v>
      </c>
      <c r="D1745" s="97" t="s">
        <v>3806</v>
      </c>
      <c r="E1745" s="97" t="s">
        <v>2802</v>
      </c>
      <c r="F1745" s="97" t="s">
        <v>4673</v>
      </c>
      <c r="G1745" s="98" t="s">
        <v>2453</v>
      </c>
      <c r="H1745" s="98" t="s">
        <v>3806</v>
      </c>
      <c r="I1745" s="99">
        <v>158000000</v>
      </c>
      <c r="J1745" s="97" t="s">
        <v>2486</v>
      </c>
    </row>
    <row r="1746" spans="1:10" x14ac:dyDescent="0.2">
      <c r="A1746" s="96">
        <f t="shared" si="21"/>
        <v>1745</v>
      </c>
      <c r="B1746" s="97" t="s">
        <v>4070</v>
      </c>
      <c r="C1746" s="97" t="s">
        <v>4070</v>
      </c>
      <c r="D1746" s="97" t="s">
        <v>3806</v>
      </c>
      <c r="E1746" s="97" t="s">
        <v>2802</v>
      </c>
      <c r="F1746" s="97" t="s">
        <v>4674</v>
      </c>
      <c r="G1746" s="98" t="s">
        <v>2453</v>
      </c>
      <c r="H1746" s="98" t="s">
        <v>3806</v>
      </c>
      <c r="I1746" s="99">
        <v>1531807000</v>
      </c>
      <c r="J1746" s="97" t="s">
        <v>2455</v>
      </c>
    </row>
    <row r="1747" spans="1:10" x14ac:dyDescent="0.2">
      <c r="A1747" s="96">
        <f t="shared" si="21"/>
        <v>1746</v>
      </c>
      <c r="B1747" s="97" t="s">
        <v>4675</v>
      </c>
      <c r="C1747" s="97" t="s">
        <v>4102</v>
      </c>
      <c r="D1747" s="97" t="s">
        <v>3806</v>
      </c>
      <c r="E1747" s="97" t="s">
        <v>2802</v>
      </c>
      <c r="F1747" s="97" t="s">
        <v>4676</v>
      </c>
      <c r="G1747" s="98" t="s">
        <v>2453</v>
      </c>
      <c r="H1747" s="98" t="s">
        <v>3806</v>
      </c>
      <c r="I1747" s="99">
        <v>958509000</v>
      </c>
      <c r="J1747" s="97" t="s">
        <v>2455</v>
      </c>
    </row>
    <row r="1748" spans="1:10" x14ac:dyDescent="0.2">
      <c r="A1748" s="96">
        <f t="shared" si="21"/>
        <v>1747</v>
      </c>
      <c r="B1748" s="97" t="s">
        <v>4214</v>
      </c>
      <c r="C1748" s="97" t="s">
        <v>4136</v>
      </c>
      <c r="D1748" s="97" t="s">
        <v>3806</v>
      </c>
      <c r="E1748" s="97" t="s">
        <v>2802</v>
      </c>
      <c r="F1748" s="97" t="s">
        <v>4677</v>
      </c>
      <c r="G1748" s="98" t="s">
        <v>2453</v>
      </c>
      <c r="H1748" s="98" t="s">
        <v>3806</v>
      </c>
      <c r="I1748" s="99">
        <v>40000000</v>
      </c>
      <c r="J1748" s="97" t="s">
        <v>2486</v>
      </c>
    </row>
    <row r="1749" spans="1:10" x14ac:dyDescent="0.2">
      <c r="A1749" s="96">
        <f t="shared" si="21"/>
        <v>1748</v>
      </c>
      <c r="B1749" s="97" t="s">
        <v>3422</v>
      </c>
      <c r="C1749" s="97" t="s">
        <v>3423</v>
      </c>
      <c r="D1749" s="97" t="s">
        <v>3422</v>
      </c>
      <c r="E1749" s="97" t="s">
        <v>2802</v>
      </c>
      <c r="F1749" s="97" t="s">
        <v>4678</v>
      </c>
      <c r="G1749" s="98" t="s">
        <v>2453</v>
      </c>
      <c r="H1749" s="98" t="s">
        <v>3806</v>
      </c>
      <c r="I1749" s="99">
        <v>781000000</v>
      </c>
      <c r="J1749" s="97" t="s">
        <v>2486</v>
      </c>
    </row>
    <row r="1750" spans="1:10" x14ac:dyDescent="0.2">
      <c r="A1750" s="96">
        <f t="shared" si="21"/>
        <v>1749</v>
      </c>
      <c r="B1750" s="97" t="s">
        <v>4608</v>
      </c>
      <c r="C1750" s="97" t="s">
        <v>4023</v>
      </c>
      <c r="D1750" s="97" t="s">
        <v>4058</v>
      </c>
      <c r="E1750" s="97" t="s">
        <v>2802</v>
      </c>
      <c r="F1750" s="97" t="s">
        <v>4679</v>
      </c>
      <c r="G1750" s="98" t="s">
        <v>2453</v>
      </c>
      <c r="H1750" s="98" t="s">
        <v>3806</v>
      </c>
      <c r="I1750" s="99">
        <v>16000000</v>
      </c>
      <c r="J1750" s="97" t="s">
        <v>2460</v>
      </c>
    </row>
    <row r="1751" spans="1:10" x14ac:dyDescent="0.2">
      <c r="A1751" s="96">
        <f t="shared" si="21"/>
        <v>1750</v>
      </c>
      <c r="B1751" s="97" t="s">
        <v>4047</v>
      </c>
      <c r="C1751" s="97" t="s">
        <v>4047</v>
      </c>
      <c r="D1751" s="97" t="s">
        <v>3806</v>
      </c>
      <c r="E1751" s="97" t="s">
        <v>2802</v>
      </c>
      <c r="F1751" s="97" t="s">
        <v>4680</v>
      </c>
      <c r="G1751" s="98" t="s">
        <v>2453</v>
      </c>
      <c r="H1751" s="98" t="s">
        <v>3806</v>
      </c>
      <c r="I1751" s="99">
        <v>10000000</v>
      </c>
      <c r="J1751" s="97" t="s">
        <v>2670</v>
      </c>
    </row>
    <row r="1752" spans="1:10" x14ac:dyDescent="0.2">
      <c r="A1752" s="96">
        <f t="shared" si="21"/>
        <v>1751</v>
      </c>
      <c r="B1752" s="97" t="s">
        <v>4681</v>
      </c>
      <c r="C1752" s="97" t="s">
        <v>4053</v>
      </c>
      <c r="D1752" s="97" t="s">
        <v>3806</v>
      </c>
      <c r="E1752" s="97" t="s">
        <v>2802</v>
      </c>
      <c r="F1752" s="97" t="s">
        <v>4682</v>
      </c>
      <c r="G1752" s="98" t="s">
        <v>2453</v>
      </c>
      <c r="H1752" s="98" t="s">
        <v>3806</v>
      </c>
      <c r="I1752" s="99">
        <v>90000000</v>
      </c>
      <c r="J1752" s="97" t="s">
        <v>2486</v>
      </c>
    </row>
    <row r="1753" spans="1:10" x14ac:dyDescent="0.3">
      <c r="A1753" s="96">
        <f t="shared" si="21"/>
        <v>1752</v>
      </c>
      <c r="B1753" s="97" t="s">
        <v>2810</v>
      </c>
      <c r="C1753" s="103" t="s">
        <v>4564</v>
      </c>
      <c r="D1753" s="97" t="s">
        <v>2810</v>
      </c>
      <c r="E1753" s="97" t="s">
        <v>2802</v>
      </c>
      <c r="F1753" s="103" t="s">
        <v>4683</v>
      </c>
      <c r="G1753" s="104" t="s">
        <v>2453</v>
      </c>
      <c r="H1753" s="98" t="s">
        <v>4412</v>
      </c>
      <c r="I1753" s="105">
        <v>20000000</v>
      </c>
      <c r="J1753" s="103" t="s">
        <v>2455</v>
      </c>
    </row>
    <row r="1754" spans="1:10" x14ac:dyDescent="0.3">
      <c r="A1754" s="96">
        <f t="shared" si="21"/>
        <v>1753</v>
      </c>
      <c r="B1754" s="97" t="s">
        <v>2621</v>
      </c>
      <c r="C1754" s="97" t="s">
        <v>2513</v>
      </c>
      <c r="D1754" s="97" t="s">
        <v>2622</v>
      </c>
      <c r="E1754" s="97" t="s">
        <v>2802</v>
      </c>
      <c r="F1754" s="97" t="s">
        <v>2815</v>
      </c>
      <c r="G1754" s="98" t="s">
        <v>2453</v>
      </c>
      <c r="H1754" s="98" t="s">
        <v>3806</v>
      </c>
      <c r="I1754" s="97" t="s">
        <v>2670</v>
      </c>
      <c r="J1754" s="100" t="s">
        <v>2670</v>
      </c>
    </row>
    <row r="1755" spans="1:10" x14ac:dyDescent="0.2">
      <c r="A1755" s="96">
        <f t="shared" ref="A1755:A1818" si="22">ROW()-1</f>
        <v>1754</v>
      </c>
      <c r="B1755" s="97" t="s">
        <v>2801</v>
      </c>
      <c r="C1755" s="97" t="s">
        <v>2779</v>
      </c>
      <c r="D1755" s="97" t="s">
        <v>2801</v>
      </c>
      <c r="E1755" s="97" t="s">
        <v>2819</v>
      </c>
      <c r="F1755" s="97" t="s">
        <v>4684</v>
      </c>
      <c r="G1755" s="98" t="s">
        <v>2453</v>
      </c>
      <c r="H1755" s="98" t="s">
        <v>3806</v>
      </c>
      <c r="I1755" s="99">
        <v>20000000</v>
      </c>
      <c r="J1755" s="97" t="s">
        <v>2460</v>
      </c>
    </row>
    <row r="1756" spans="1:10" x14ac:dyDescent="0.2">
      <c r="A1756" s="96">
        <f t="shared" si="22"/>
        <v>1755</v>
      </c>
      <c r="B1756" s="97" t="s">
        <v>4521</v>
      </c>
      <c r="C1756" s="97" t="s">
        <v>4070</v>
      </c>
      <c r="D1756" s="97" t="s">
        <v>3004</v>
      </c>
      <c r="E1756" s="97" t="s">
        <v>2819</v>
      </c>
      <c r="F1756" s="97" t="s">
        <v>4685</v>
      </c>
      <c r="G1756" s="98" t="s">
        <v>2453</v>
      </c>
      <c r="H1756" s="98" t="s">
        <v>3806</v>
      </c>
      <c r="I1756" s="99">
        <v>252473650</v>
      </c>
      <c r="J1756" s="97" t="s">
        <v>2486</v>
      </c>
    </row>
    <row r="1757" spans="1:10" x14ac:dyDescent="0.2">
      <c r="A1757" s="96">
        <f t="shared" si="22"/>
        <v>1756</v>
      </c>
      <c r="B1757" s="97" t="s">
        <v>4049</v>
      </c>
      <c r="C1757" s="97" t="s">
        <v>4050</v>
      </c>
      <c r="D1757" s="97" t="s">
        <v>3806</v>
      </c>
      <c r="E1757" s="97" t="s">
        <v>2819</v>
      </c>
      <c r="F1757" s="97" t="s">
        <v>4686</v>
      </c>
      <c r="G1757" s="98" t="s">
        <v>2453</v>
      </c>
      <c r="H1757" s="98" t="s">
        <v>3806</v>
      </c>
      <c r="I1757" s="99">
        <v>40000000</v>
      </c>
      <c r="J1757" s="97" t="s">
        <v>2486</v>
      </c>
    </row>
    <row r="1758" spans="1:10" x14ac:dyDescent="0.2">
      <c r="A1758" s="96">
        <f t="shared" si="22"/>
        <v>1757</v>
      </c>
      <c r="B1758" s="97" t="s">
        <v>2482</v>
      </c>
      <c r="C1758" s="97" t="s">
        <v>2483</v>
      </c>
      <c r="D1758" s="97" t="s">
        <v>2484</v>
      </c>
      <c r="E1758" s="97" t="s">
        <v>2819</v>
      </c>
      <c r="F1758" s="97" t="s">
        <v>4687</v>
      </c>
      <c r="G1758" s="98" t="s">
        <v>2453</v>
      </c>
      <c r="H1758" s="98" t="s">
        <v>3806</v>
      </c>
      <c r="I1758" s="99">
        <v>165000000</v>
      </c>
      <c r="J1758" s="97" t="s">
        <v>2486</v>
      </c>
    </row>
    <row r="1759" spans="1:10" x14ac:dyDescent="0.2">
      <c r="A1759" s="96">
        <f t="shared" si="22"/>
        <v>1758</v>
      </c>
      <c r="B1759" s="97" t="s">
        <v>4104</v>
      </c>
      <c r="C1759" s="97" t="s">
        <v>4104</v>
      </c>
      <c r="D1759" s="97" t="s">
        <v>3806</v>
      </c>
      <c r="E1759" s="97" t="s">
        <v>2819</v>
      </c>
      <c r="F1759" s="97" t="s">
        <v>4688</v>
      </c>
      <c r="G1759" s="98" t="s">
        <v>2453</v>
      </c>
      <c r="H1759" s="98" t="s">
        <v>3806</v>
      </c>
      <c r="I1759" s="99">
        <v>80000000</v>
      </c>
      <c r="J1759" s="97" t="s">
        <v>2460</v>
      </c>
    </row>
    <row r="1760" spans="1:10" x14ac:dyDescent="0.2">
      <c r="A1760" s="96">
        <f t="shared" si="22"/>
        <v>1759</v>
      </c>
      <c r="B1760" s="97" t="s">
        <v>4297</v>
      </c>
      <c r="C1760" s="97" t="s">
        <v>4298</v>
      </c>
      <c r="D1760" s="97" t="s">
        <v>2838</v>
      </c>
      <c r="E1760" s="97" t="s">
        <v>2819</v>
      </c>
      <c r="F1760" s="97" t="s">
        <v>4689</v>
      </c>
      <c r="G1760" s="98" t="s">
        <v>2453</v>
      </c>
      <c r="H1760" s="98" t="s">
        <v>3806</v>
      </c>
      <c r="I1760" s="99">
        <v>148850000</v>
      </c>
      <c r="J1760" s="97" t="s">
        <v>2670</v>
      </c>
    </row>
    <row r="1761" spans="1:10" x14ac:dyDescent="0.2">
      <c r="A1761" s="96">
        <f t="shared" si="22"/>
        <v>1760</v>
      </c>
      <c r="B1761" s="97" t="s">
        <v>4297</v>
      </c>
      <c r="C1761" s="97" t="s">
        <v>4298</v>
      </c>
      <c r="D1761" s="97" t="s">
        <v>2838</v>
      </c>
      <c r="E1761" s="97" t="s">
        <v>2819</v>
      </c>
      <c r="F1761" s="97" t="s">
        <v>4690</v>
      </c>
      <c r="G1761" s="98" t="s">
        <v>2453</v>
      </c>
      <c r="H1761" s="98" t="s">
        <v>3806</v>
      </c>
      <c r="I1761" s="99">
        <v>148850000</v>
      </c>
      <c r="J1761" s="97" t="s">
        <v>2670</v>
      </c>
    </row>
    <row r="1762" spans="1:10" x14ac:dyDescent="0.2">
      <c r="A1762" s="96">
        <f t="shared" si="22"/>
        <v>1761</v>
      </c>
      <c r="B1762" s="97" t="s">
        <v>4070</v>
      </c>
      <c r="C1762" s="97" t="s">
        <v>4070</v>
      </c>
      <c r="D1762" s="97" t="s">
        <v>3806</v>
      </c>
      <c r="E1762" s="97" t="s">
        <v>2819</v>
      </c>
      <c r="F1762" s="97" t="s">
        <v>4691</v>
      </c>
      <c r="G1762" s="98" t="s">
        <v>2453</v>
      </c>
      <c r="H1762" s="98" t="s">
        <v>3806</v>
      </c>
      <c r="I1762" s="99">
        <v>140000000</v>
      </c>
      <c r="J1762" s="97" t="s">
        <v>2486</v>
      </c>
    </row>
    <row r="1763" spans="1:10" x14ac:dyDescent="0.2">
      <c r="A1763" s="96">
        <f t="shared" si="22"/>
        <v>1762</v>
      </c>
      <c r="B1763" s="97" t="s">
        <v>4297</v>
      </c>
      <c r="C1763" s="97" t="s">
        <v>4298</v>
      </c>
      <c r="D1763" s="97" t="s">
        <v>2838</v>
      </c>
      <c r="E1763" s="97" t="s">
        <v>2819</v>
      </c>
      <c r="F1763" s="97" t="s">
        <v>4692</v>
      </c>
      <c r="G1763" s="98" t="s">
        <v>2453</v>
      </c>
      <c r="H1763" s="98" t="s">
        <v>3806</v>
      </c>
      <c r="I1763" s="99">
        <v>148850000</v>
      </c>
      <c r="J1763" s="97" t="s">
        <v>2670</v>
      </c>
    </row>
    <row r="1764" spans="1:10" x14ac:dyDescent="0.2">
      <c r="A1764" s="96">
        <f t="shared" si="22"/>
        <v>1763</v>
      </c>
      <c r="B1764" s="97" t="s">
        <v>4070</v>
      </c>
      <c r="C1764" s="97" t="s">
        <v>4070</v>
      </c>
      <c r="D1764" s="97" t="s">
        <v>3806</v>
      </c>
      <c r="E1764" s="97" t="s">
        <v>2819</v>
      </c>
      <c r="F1764" s="97" t="s">
        <v>4693</v>
      </c>
      <c r="G1764" s="98" t="s">
        <v>2453</v>
      </c>
      <c r="H1764" s="98" t="s">
        <v>3806</v>
      </c>
      <c r="I1764" s="99">
        <v>235000000</v>
      </c>
      <c r="J1764" s="97" t="s">
        <v>2486</v>
      </c>
    </row>
    <row r="1765" spans="1:10" x14ac:dyDescent="0.2">
      <c r="A1765" s="96">
        <f t="shared" si="22"/>
        <v>1764</v>
      </c>
      <c r="B1765" s="97" t="s">
        <v>4694</v>
      </c>
      <c r="C1765" s="97" t="s">
        <v>4007</v>
      </c>
      <c r="D1765" s="97" t="s">
        <v>3806</v>
      </c>
      <c r="E1765" s="97" t="s">
        <v>2819</v>
      </c>
      <c r="F1765" s="97" t="s">
        <v>4695</v>
      </c>
      <c r="G1765" s="98" t="s">
        <v>2453</v>
      </c>
      <c r="H1765" s="98" t="s">
        <v>3806</v>
      </c>
      <c r="I1765" s="99">
        <v>900000000</v>
      </c>
      <c r="J1765" s="97" t="s">
        <v>2670</v>
      </c>
    </row>
    <row r="1766" spans="1:10" x14ac:dyDescent="0.2">
      <c r="A1766" s="96">
        <f t="shared" si="22"/>
        <v>1765</v>
      </c>
      <c r="B1766" s="97" t="s">
        <v>4521</v>
      </c>
      <c r="C1766" s="97" t="s">
        <v>4070</v>
      </c>
      <c r="D1766" s="97" t="s">
        <v>3004</v>
      </c>
      <c r="E1766" s="97" t="s">
        <v>2819</v>
      </c>
      <c r="F1766" s="97" t="s">
        <v>4696</v>
      </c>
      <c r="G1766" s="98" t="s">
        <v>2453</v>
      </c>
      <c r="H1766" s="98" t="s">
        <v>3806</v>
      </c>
      <c r="I1766" s="99">
        <v>40000000</v>
      </c>
      <c r="J1766" s="97" t="s">
        <v>2486</v>
      </c>
    </row>
    <row r="1767" spans="1:10" x14ac:dyDescent="0.2">
      <c r="A1767" s="96">
        <f t="shared" si="22"/>
        <v>1766</v>
      </c>
      <c r="B1767" s="97" t="s">
        <v>4521</v>
      </c>
      <c r="C1767" s="97" t="s">
        <v>4070</v>
      </c>
      <c r="D1767" s="97" t="s">
        <v>3004</v>
      </c>
      <c r="E1767" s="97" t="s">
        <v>2819</v>
      </c>
      <c r="F1767" s="97" t="s">
        <v>4697</v>
      </c>
      <c r="G1767" s="98" t="s">
        <v>2453</v>
      </c>
      <c r="H1767" s="98" t="s">
        <v>3806</v>
      </c>
      <c r="I1767" s="99">
        <v>25081000</v>
      </c>
      <c r="J1767" s="97" t="s">
        <v>2486</v>
      </c>
    </row>
    <row r="1768" spans="1:10" x14ac:dyDescent="0.2">
      <c r="A1768" s="96">
        <f t="shared" si="22"/>
        <v>1767</v>
      </c>
      <c r="B1768" s="97" t="s">
        <v>4049</v>
      </c>
      <c r="C1768" s="97" t="s">
        <v>4050</v>
      </c>
      <c r="D1768" s="97" t="s">
        <v>3806</v>
      </c>
      <c r="E1768" s="97" t="s">
        <v>2819</v>
      </c>
      <c r="F1768" s="97" t="s">
        <v>4698</v>
      </c>
      <c r="G1768" s="98" t="s">
        <v>2453</v>
      </c>
      <c r="H1768" s="98" t="s">
        <v>3806</v>
      </c>
      <c r="I1768" s="99">
        <v>0</v>
      </c>
      <c r="J1768" s="97" t="s">
        <v>2486</v>
      </c>
    </row>
    <row r="1769" spans="1:10" x14ac:dyDescent="0.2">
      <c r="A1769" s="96">
        <f t="shared" si="22"/>
        <v>1768</v>
      </c>
      <c r="B1769" s="97" t="s">
        <v>4070</v>
      </c>
      <c r="C1769" s="97" t="s">
        <v>4070</v>
      </c>
      <c r="D1769" s="97" t="s">
        <v>3806</v>
      </c>
      <c r="E1769" s="97" t="s">
        <v>2819</v>
      </c>
      <c r="F1769" s="97" t="s">
        <v>4691</v>
      </c>
      <c r="G1769" s="98" t="s">
        <v>2453</v>
      </c>
      <c r="H1769" s="98" t="s">
        <v>3806</v>
      </c>
      <c r="I1769" s="99">
        <v>140000000</v>
      </c>
      <c r="J1769" s="97" t="s">
        <v>2486</v>
      </c>
    </row>
    <row r="1770" spans="1:10" x14ac:dyDescent="0.2">
      <c r="A1770" s="96">
        <f t="shared" si="22"/>
        <v>1769</v>
      </c>
      <c r="B1770" s="97" t="s">
        <v>4070</v>
      </c>
      <c r="C1770" s="97" t="s">
        <v>4070</v>
      </c>
      <c r="D1770" s="97" t="s">
        <v>3806</v>
      </c>
      <c r="E1770" s="97" t="s">
        <v>2819</v>
      </c>
      <c r="F1770" s="97" t="s">
        <v>4693</v>
      </c>
      <c r="G1770" s="98" t="s">
        <v>2453</v>
      </c>
      <c r="H1770" s="98" t="s">
        <v>3806</v>
      </c>
      <c r="I1770" s="99">
        <v>235000000</v>
      </c>
      <c r="J1770" s="97" t="s">
        <v>2486</v>
      </c>
    </row>
    <row r="1771" spans="1:10" x14ac:dyDescent="0.2">
      <c r="A1771" s="96">
        <f t="shared" si="22"/>
        <v>1770</v>
      </c>
      <c r="B1771" s="97" t="s">
        <v>4462</v>
      </c>
      <c r="C1771" s="97" t="s">
        <v>3423</v>
      </c>
      <c r="D1771" s="97" t="s">
        <v>4462</v>
      </c>
      <c r="E1771" s="97" t="s">
        <v>2819</v>
      </c>
      <c r="F1771" s="97" t="s">
        <v>4699</v>
      </c>
      <c r="G1771" s="98" t="s">
        <v>2453</v>
      </c>
      <c r="H1771" s="98" t="s">
        <v>3806</v>
      </c>
      <c r="I1771" s="99">
        <v>288000000</v>
      </c>
      <c r="J1771" s="97" t="s">
        <v>2486</v>
      </c>
    </row>
    <row r="1772" spans="1:10" x14ac:dyDescent="0.2">
      <c r="A1772" s="96">
        <f t="shared" si="22"/>
        <v>1771</v>
      </c>
      <c r="B1772" s="97" t="s">
        <v>4070</v>
      </c>
      <c r="C1772" s="97" t="s">
        <v>4070</v>
      </c>
      <c r="D1772" s="97" t="s">
        <v>3806</v>
      </c>
      <c r="E1772" s="97" t="s">
        <v>2819</v>
      </c>
      <c r="F1772" s="97" t="s">
        <v>4691</v>
      </c>
      <c r="G1772" s="98" t="s">
        <v>2453</v>
      </c>
      <c r="H1772" s="98" t="s">
        <v>3806</v>
      </c>
      <c r="I1772" s="99">
        <v>140000000</v>
      </c>
      <c r="J1772" s="97" t="s">
        <v>2486</v>
      </c>
    </row>
    <row r="1773" spans="1:10" x14ac:dyDescent="0.2">
      <c r="A1773" s="96">
        <f t="shared" si="22"/>
        <v>1772</v>
      </c>
      <c r="B1773" s="97" t="s">
        <v>4070</v>
      </c>
      <c r="C1773" s="97" t="s">
        <v>4070</v>
      </c>
      <c r="D1773" s="97" t="s">
        <v>3806</v>
      </c>
      <c r="E1773" s="97" t="s">
        <v>2819</v>
      </c>
      <c r="F1773" s="97" t="s">
        <v>4693</v>
      </c>
      <c r="G1773" s="98" t="s">
        <v>2453</v>
      </c>
      <c r="H1773" s="98" t="s">
        <v>3806</v>
      </c>
      <c r="I1773" s="99">
        <v>235000000</v>
      </c>
      <c r="J1773" s="97" t="s">
        <v>2486</v>
      </c>
    </row>
    <row r="1774" spans="1:10" x14ac:dyDescent="0.2">
      <c r="A1774" s="96">
        <f t="shared" si="22"/>
        <v>1773</v>
      </c>
      <c r="B1774" s="97" t="s">
        <v>4070</v>
      </c>
      <c r="C1774" s="97" t="s">
        <v>4070</v>
      </c>
      <c r="D1774" s="97" t="s">
        <v>3806</v>
      </c>
      <c r="E1774" s="97" t="s">
        <v>2819</v>
      </c>
      <c r="F1774" s="97" t="s">
        <v>4691</v>
      </c>
      <c r="G1774" s="98" t="s">
        <v>2453</v>
      </c>
      <c r="H1774" s="98" t="s">
        <v>3806</v>
      </c>
      <c r="I1774" s="99">
        <v>140000000</v>
      </c>
      <c r="J1774" s="97" t="s">
        <v>2486</v>
      </c>
    </row>
    <row r="1775" spans="1:10" x14ac:dyDescent="0.2">
      <c r="A1775" s="96">
        <f t="shared" si="22"/>
        <v>1774</v>
      </c>
      <c r="B1775" s="97" t="s">
        <v>4070</v>
      </c>
      <c r="C1775" s="97" t="s">
        <v>4070</v>
      </c>
      <c r="D1775" s="97" t="s">
        <v>3806</v>
      </c>
      <c r="E1775" s="97" t="s">
        <v>2819</v>
      </c>
      <c r="F1775" s="97" t="s">
        <v>4693</v>
      </c>
      <c r="G1775" s="98" t="s">
        <v>2453</v>
      </c>
      <c r="H1775" s="98" t="s">
        <v>3806</v>
      </c>
      <c r="I1775" s="99">
        <v>235000000</v>
      </c>
      <c r="J1775" s="97" t="s">
        <v>2486</v>
      </c>
    </row>
    <row r="1776" spans="1:10" x14ac:dyDescent="0.2">
      <c r="A1776" s="96">
        <f t="shared" si="22"/>
        <v>1775</v>
      </c>
      <c r="B1776" s="97" t="s">
        <v>4070</v>
      </c>
      <c r="C1776" s="97" t="s">
        <v>4070</v>
      </c>
      <c r="D1776" s="97" t="s">
        <v>3806</v>
      </c>
      <c r="E1776" s="97" t="s">
        <v>2819</v>
      </c>
      <c r="F1776" s="97" t="s">
        <v>4691</v>
      </c>
      <c r="G1776" s="98" t="s">
        <v>2453</v>
      </c>
      <c r="H1776" s="98" t="s">
        <v>3806</v>
      </c>
      <c r="I1776" s="99">
        <v>140000000</v>
      </c>
      <c r="J1776" s="97" t="s">
        <v>2486</v>
      </c>
    </row>
    <row r="1777" spans="1:10" x14ac:dyDescent="0.2">
      <c r="A1777" s="96">
        <f t="shared" si="22"/>
        <v>1776</v>
      </c>
      <c r="B1777" s="97" t="s">
        <v>4070</v>
      </c>
      <c r="C1777" s="97" t="s">
        <v>4070</v>
      </c>
      <c r="D1777" s="97" t="s">
        <v>3806</v>
      </c>
      <c r="E1777" s="97" t="s">
        <v>2819</v>
      </c>
      <c r="F1777" s="97" t="s">
        <v>4693</v>
      </c>
      <c r="G1777" s="98" t="s">
        <v>2453</v>
      </c>
      <c r="H1777" s="98" t="s">
        <v>3806</v>
      </c>
      <c r="I1777" s="99">
        <v>235000000</v>
      </c>
      <c r="J1777" s="97" t="s">
        <v>2486</v>
      </c>
    </row>
    <row r="1778" spans="1:10" x14ac:dyDescent="0.2">
      <c r="A1778" s="96">
        <f t="shared" si="22"/>
        <v>1777</v>
      </c>
      <c r="B1778" s="97" t="s">
        <v>4458</v>
      </c>
      <c r="C1778" s="97" t="s">
        <v>4121</v>
      </c>
      <c r="D1778" s="97" t="s">
        <v>3806</v>
      </c>
      <c r="E1778" s="97" t="s">
        <v>2819</v>
      </c>
      <c r="F1778" s="97" t="s">
        <v>4700</v>
      </c>
      <c r="G1778" s="98" t="s">
        <v>2453</v>
      </c>
      <c r="H1778" s="98" t="s">
        <v>3806</v>
      </c>
      <c r="I1778" s="99">
        <v>9900000</v>
      </c>
      <c r="J1778" s="97" t="s">
        <v>2460</v>
      </c>
    </row>
    <row r="1779" spans="1:10" x14ac:dyDescent="0.2">
      <c r="A1779" s="96">
        <f t="shared" si="22"/>
        <v>1778</v>
      </c>
      <c r="B1779" s="97" t="s">
        <v>4047</v>
      </c>
      <c r="C1779" s="97" t="s">
        <v>4047</v>
      </c>
      <c r="D1779" s="97" t="s">
        <v>3806</v>
      </c>
      <c r="E1779" s="97" t="s">
        <v>2819</v>
      </c>
      <c r="F1779" s="97" t="s">
        <v>4701</v>
      </c>
      <c r="G1779" s="98" t="s">
        <v>2453</v>
      </c>
      <c r="H1779" s="98" t="s">
        <v>3806</v>
      </c>
      <c r="I1779" s="99">
        <v>100000000</v>
      </c>
      <c r="J1779" s="97" t="s">
        <v>2670</v>
      </c>
    </row>
    <row r="1780" spans="1:10" x14ac:dyDescent="0.3">
      <c r="A1780" s="96">
        <f t="shared" si="22"/>
        <v>1779</v>
      </c>
      <c r="B1780" s="97" t="s">
        <v>4702</v>
      </c>
      <c r="C1780" s="97" t="s">
        <v>3991</v>
      </c>
      <c r="D1780" s="97" t="s">
        <v>4702</v>
      </c>
      <c r="E1780" s="97" t="s">
        <v>2819</v>
      </c>
      <c r="F1780" s="97" t="s">
        <v>4703</v>
      </c>
      <c r="G1780" s="98" t="s">
        <v>2453</v>
      </c>
      <c r="H1780" s="98" t="s">
        <v>3806</v>
      </c>
      <c r="I1780" s="97" t="s">
        <v>2670</v>
      </c>
      <c r="J1780" s="97" t="s">
        <v>2670</v>
      </c>
    </row>
    <row r="1781" spans="1:10" x14ac:dyDescent="0.2">
      <c r="A1781" s="96">
        <f t="shared" si="22"/>
        <v>1780</v>
      </c>
      <c r="B1781" s="97" t="s">
        <v>4702</v>
      </c>
      <c r="C1781" s="97" t="s">
        <v>3991</v>
      </c>
      <c r="D1781" s="97" t="s">
        <v>4702</v>
      </c>
      <c r="E1781" s="97" t="s">
        <v>2819</v>
      </c>
      <c r="F1781" s="97" t="s">
        <v>4703</v>
      </c>
      <c r="G1781" s="98" t="s">
        <v>2453</v>
      </c>
      <c r="H1781" s="98" t="s">
        <v>3806</v>
      </c>
      <c r="I1781" s="99">
        <v>1827000000</v>
      </c>
      <c r="J1781" s="97" t="s">
        <v>2486</v>
      </c>
    </row>
    <row r="1782" spans="1:10" x14ac:dyDescent="0.2">
      <c r="A1782" s="96">
        <f t="shared" si="22"/>
        <v>1781</v>
      </c>
      <c r="B1782" s="97" t="s">
        <v>4704</v>
      </c>
      <c r="C1782" s="97" t="s">
        <v>2483</v>
      </c>
      <c r="D1782" s="97" t="s">
        <v>4704</v>
      </c>
      <c r="E1782" s="97" t="s">
        <v>2819</v>
      </c>
      <c r="F1782" s="97" t="s">
        <v>4705</v>
      </c>
      <c r="G1782" s="98" t="s">
        <v>2453</v>
      </c>
      <c r="H1782" s="98" t="s">
        <v>3806</v>
      </c>
      <c r="I1782" s="99">
        <v>150000000</v>
      </c>
      <c r="J1782" s="97" t="s">
        <v>2486</v>
      </c>
    </row>
    <row r="1783" spans="1:10" x14ac:dyDescent="0.2">
      <c r="A1783" s="96">
        <f t="shared" si="22"/>
        <v>1782</v>
      </c>
      <c r="B1783" s="97" t="s">
        <v>4037</v>
      </c>
      <c r="C1783" s="97" t="s">
        <v>4037</v>
      </c>
      <c r="D1783" s="97" t="s">
        <v>3806</v>
      </c>
      <c r="E1783" s="97" t="s">
        <v>2819</v>
      </c>
      <c r="F1783" s="97" t="s">
        <v>4706</v>
      </c>
      <c r="G1783" s="98" t="s">
        <v>2453</v>
      </c>
      <c r="H1783" s="98" t="s">
        <v>3806</v>
      </c>
      <c r="I1783" s="99">
        <v>0</v>
      </c>
      <c r="J1783" s="97" t="s">
        <v>2486</v>
      </c>
    </row>
    <row r="1784" spans="1:10" x14ac:dyDescent="0.3">
      <c r="A1784" s="96">
        <f t="shared" si="22"/>
        <v>1783</v>
      </c>
      <c r="B1784" s="97" t="s">
        <v>2810</v>
      </c>
      <c r="C1784" s="103" t="s">
        <v>4410</v>
      </c>
      <c r="D1784" s="97" t="s">
        <v>2810</v>
      </c>
      <c r="E1784" s="97" t="s">
        <v>2819</v>
      </c>
      <c r="F1784" s="103" t="s">
        <v>4707</v>
      </c>
      <c r="G1784" s="104" t="s">
        <v>2453</v>
      </c>
      <c r="H1784" s="98" t="s">
        <v>4412</v>
      </c>
      <c r="I1784" s="105">
        <v>578000000</v>
      </c>
      <c r="J1784" s="103" t="s">
        <v>2455</v>
      </c>
    </row>
    <row r="1785" spans="1:10" x14ac:dyDescent="0.2">
      <c r="A1785" s="96">
        <f t="shared" si="22"/>
        <v>1784</v>
      </c>
      <c r="B1785" s="97" t="s">
        <v>4521</v>
      </c>
      <c r="C1785" s="97" t="s">
        <v>4070</v>
      </c>
      <c r="D1785" s="97" t="s">
        <v>3004</v>
      </c>
      <c r="E1785" s="97" t="s">
        <v>2823</v>
      </c>
      <c r="F1785" s="97" t="s">
        <v>4708</v>
      </c>
      <c r="G1785" s="98" t="s">
        <v>2453</v>
      </c>
      <c r="H1785" s="98" t="s">
        <v>3806</v>
      </c>
      <c r="I1785" s="99">
        <v>20000000</v>
      </c>
      <c r="J1785" s="97" t="s">
        <v>2460</v>
      </c>
    </row>
    <row r="1786" spans="1:10" x14ac:dyDescent="0.2">
      <c r="A1786" s="96">
        <f t="shared" si="22"/>
        <v>1785</v>
      </c>
      <c r="B1786" s="97" t="s">
        <v>4521</v>
      </c>
      <c r="C1786" s="97" t="s">
        <v>4070</v>
      </c>
      <c r="D1786" s="97" t="s">
        <v>3004</v>
      </c>
      <c r="E1786" s="97" t="s">
        <v>2823</v>
      </c>
      <c r="F1786" s="97" t="s">
        <v>4709</v>
      </c>
      <c r="G1786" s="98" t="s">
        <v>2453</v>
      </c>
      <c r="H1786" s="98" t="s">
        <v>3806</v>
      </c>
      <c r="I1786" s="99">
        <v>25150000</v>
      </c>
      <c r="J1786" s="97" t="s">
        <v>2460</v>
      </c>
    </row>
    <row r="1787" spans="1:10" x14ac:dyDescent="0.2">
      <c r="A1787" s="96">
        <f t="shared" si="22"/>
        <v>1786</v>
      </c>
      <c r="B1787" s="97" t="s">
        <v>4276</v>
      </c>
      <c r="C1787" s="97" t="s">
        <v>4003</v>
      </c>
      <c r="D1787" s="97" t="s">
        <v>4277</v>
      </c>
      <c r="E1787" s="97" t="s">
        <v>2823</v>
      </c>
      <c r="F1787" s="97" t="s">
        <v>4710</v>
      </c>
      <c r="G1787" s="98" t="s">
        <v>2453</v>
      </c>
      <c r="H1787" s="98" t="s">
        <v>3806</v>
      </c>
      <c r="I1787" s="99">
        <v>238000000</v>
      </c>
      <c r="J1787" s="97" t="s">
        <v>2455</v>
      </c>
    </row>
    <row r="1788" spans="1:10" x14ac:dyDescent="0.2">
      <c r="A1788" s="96">
        <f t="shared" si="22"/>
        <v>1787</v>
      </c>
      <c r="B1788" s="97" t="s">
        <v>4521</v>
      </c>
      <c r="C1788" s="97" t="s">
        <v>4070</v>
      </c>
      <c r="D1788" s="97" t="s">
        <v>3004</v>
      </c>
      <c r="E1788" s="97" t="s">
        <v>2823</v>
      </c>
      <c r="F1788" s="97" t="s">
        <v>4711</v>
      </c>
      <c r="G1788" s="98" t="s">
        <v>2453</v>
      </c>
      <c r="H1788" s="98" t="s">
        <v>3806</v>
      </c>
      <c r="I1788" s="99">
        <v>20000000</v>
      </c>
      <c r="J1788" s="97" t="s">
        <v>2460</v>
      </c>
    </row>
    <row r="1789" spans="1:10" x14ac:dyDescent="0.2">
      <c r="A1789" s="96">
        <f t="shared" si="22"/>
        <v>1788</v>
      </c>
      <c r="B1789" s="97" t="s">
        <v>4521</v>
      </c>
      <c r="C1789" s="97" t="s">
        <v>4070</v>
      </c>
      <c r="D1789" s="97" t="s">
        <v>3004</v>
      </c>
      <c r="E1789" s="97" t="s">
        <v>2823</v>
      </c>
      <c r="F1789" s="97" t="s">
        <v>4712</v>
      </c>
      <c r="G1789" s="98" t="s">
        <v>2453</v>
      </c>
      <c r="H1789" s="98" t="s">
        <v>3806</v>
      </c>
      <c r="I1789" s="99">
        <v>20000000</v>
      </c>
      <c r="J1789" s="97" t="s">
        <v>2460</v>
      </c>
    </row>
    <row r="1790" spans="1:10" x14ac:dyDescent="0.2">
      <c r="A1790" s="96">
        <f t="shared" si="22"/>
        <v>1789</v>
      </c>
      <c r="B1790" s="97" t="s">
        <v>4521</v>
      </c>
      <c r="C1790" s="97" t="s">
        <v>4070</v>
      </c>
      <c r="D1790" s="97" t="s">
        <v>3004</v>
      </c>
      <c r="E1790" s="97" t="s">
        <v>2823</v>
      </c>
      <c r="F1790" s="97" t="s">
        <v>4713</v>
      </c>
      <c r="G1790" s="98" t="s">
        <v>2453</v>
      </c>
      <c r="H1790" s="98" t="s">
        <v>3806</v>
      </c>
      <c r="I1790" s="99">
        <v>20000000</v>
      </c>
      <c r="J1790" s="97" t="s">
        <v>2460</v>
      </c>
    </row>
    <row r="1791" spans="1:10" x14ac:dyDescent="0.2">
      <c r="A1791" s="96">
        <f t="shared" si="22"/>
        <v>1790</v>
      </c>
      <c r="B1791" s="97" t="s">
        <v>4521</v>
      </c>
      <c r="C1791" s="97" t="s">
        <v>4070</v>
      </c>
      <c r="D1791" s="97" t="s">
        <v>3004</v>
      </c>
      <c r="E1791" s="97" t="s">
        <v>2823</v>
      </c>
      <c r="F1791" s="97" t="s">
        <v>4714</v>
      </c>
      <c r="G1791" s="98" t="s">
        <v>2453</v>
      </c>
      <c r="H1791" s="98" t="s">
        <v>3806</v>
      </c>
      <c r="I1791" s="99">
        <v>20000000</v>
      </c>
      <c r="J1791" s="97" t="s">
        <v>2460</v>
      </c>
    </row>
    <row r="1792" spans="1:10" x14ac:dyDescent="0.2">
      <c r="A1792" s="96">
        <f t="shared" si="22"/>
        <v>1791</v>
      </c>
      <c r="B1792" s="97" t="s">
        <v>4521</v>
      </c>
      <c r="C1792" s="97" t="s">
        <v>4070</v>
      </c>
      <c r="D1792" s="97" t="s">
        <v>3004</v>
      </c>
      <c r="E1792" s="97" t="s">
        <v>2823</v>
      </c>
      <c r="F1792" s="97" t="s">
        <v>4715</v>
      </c>
      <c r="G1792" s="98" t="s">
        <v>2453</v>
      </c>
      <c r="H1792" s="98" t="s">
        <v>3806</v>
      </c>
      <c r="I1792" s="99">
        <v>15000000</v>
      </c>
      <c r="J1792" s="97" t="s">
        <v>2460</v>
      </c>
    </row>
    <row r="1793" spans="1:10" x14ac:dyDescent="0.3">
      <c r="A1793" s="96">
        <f t="shared" si="22"/>
        <v>1792</v>
      </c>
      <c r="B1793" s="97" t="s">
        <v>2621</v>
      </c>
      <c r="C1793" s="97" t="s">
        <v>2513</v>
      </c>
      <c r="D1793" s="97" t="s">
        <v>2622</v>
      </c>
      <c r="E1793" s="97" t="s">
        <v>2823</v>
      </c>
      <c r="F1793" s="97" t="s">
        <v>2826</v>
      </c>
      <c r="G1793" s="98" t="s">
        <v>2453</v>
      </c>
      <c r="H1793" s="98" t="s">
        <v>3806</v>
      </c>
      <c r="I1793" s="97" t="s">
        <v>2670</v>
      </c>
      <c r="J1793" s="100" t="s">
        <v>2670</v>
      </c>
    </row>
    <row r="1794" spans="1:10" x14ac:dyDescent="0.2">
      <c r="A1794" s="96">
        <f t="shared" si="22"/>
        <v>1793</v>
      </c>
      <c r="B1794" s="97" t="s">
        <v>4049</v>
      </c>
      <c r="C1794" s="97" t="s">
        <v>4050</v>
      </c>
      <c r="D1794" s="97" t="s">
        <v>3806</v>
      </c>
      <c r="E1794" s="97" t="s">
        <v>2827</v>
      </c>
      <c r="F1794" s="97" t="s">
        <v>4716</v>
      </c>
      <c r="G1794" s="98" t="s">
        <v>2453</v>
      </c>
      <c r="H1794" s="98" t="s">
        <v>3806</v>
      </c>
      <c r="I1794" s="99">
        <v>220000000</v>
      </c>
      <c r="J1794" s="97" t="s">
        <v>2455</v>
      </c>
    </row>
    <row r="1795" spans="1:10" x14ac:dyDescent="0.2">
      <c r="A1795" s="96">
        <f t="shared" si="22"/>
        <v>1794</v>
      </c>
      <c r="B1795" s="97" t="s">
        <v>2482</v>
      </c>
      <c r="C1795" s="97" t="s">
        <v>2483</v>
      </c>
      <c r="D1795" s="97" t="s">
        <v>2484</v>
      </c>
      <c r="E1795" s="97" t="s">
        <v>2827</v>
      </c>
      <c r="F1795" s="97" t="s">
        <v>4717</v>
      </c>
      <c r="G1795" s="98" t="s">
        <v>2453</v>
      </c>
      <c r="H1795" s="98" t="s">
        <v>3806</v>
      </c>
      <c r="I1795" s="99">
        <v>84700000</v>
      </c>
      <c r="J1795" s="97" t="s">
        <v>2486</v>
      </c>
    </row>
    <row r="1796" spans="1:10" x14ac:dyDescent="0.2">
      <c r="A1796" s="96">
        <f t="shared" si="22"/>
        <v>1795</v>
      </c>
      <c r="B1796" s="97" t="s">
        <v>2482</v>
      </c>
      <c r="C1796" s="97" t="s">
        <v>2483</v>
      </c>
      <c r="D1796" s="97" t="s">
        <v>2484</v>
      </c>
      <c r="E1796" s="97" t="s">
        <v>2827</v>
      </c>
      <c r="F1796" s="97" t="s">
        <v>2834</v>
      </c>
      <c r="G1796" s="98" t="s">
        <v>2453</v>
      </c>
      <c r="H1796" s="98" t="s">
        <v>3806</v>
      </c>
      <c r="I1796" s="99">
        <v>11000000</v>
      </c>
      <c r="J1796" s="97" t="s">
        <v>2460</v>
      </c>
    </row>
    <row r="1797" spans="1:10" x14ac:dyDescent="0.2">
      <c r="A1797" s="96">
        <f t="shared" si="22"/>
        <v>1796</v>
      </c>
      <c r="B1797" s="97" t="s">
        <v>2482</v>
      </c>
      <c r="C1797" s="97" t="s">
        <v>2483</v>
      </c>
      <c r="D1797" s="97" t="s">
        <v>2484</v>
      </c>
      <c r="E1797" s="97" t="s">
        <v>2827</v>
      </c>
      <c r="F1797" s="97" t="s">
        <v>4718</v>
      </c>
      <c r="G1797" s="98" t="s">
        <v>2453</v>
      </c>
      <c r="H1797" s="98" t="s">
        <v>3806</v>
      </c>
      <c r="I1797" s="99">
        <v>11000000</v>
      </c>
      <c r="J1797" s="97" t="s">
        <v>2460</v>
      </c>
    </row>
    <row r="1798" spans="1:10" x14ac:dyDescent="0.2">
      <c r="A1798" s="96">
        <f t="shared" si="22"/>
        <v>1797</v>
      </c>
      <c r="B1798" s="97" t="s">
        <v>2482</v>
      </c>
      <c r="C1798" s="97" t="s">
        <v>2483</v>
      </c>
      <c r="D1798" s="97" t="s">
        <v>2484</v>
      </c>
      <c r="E1798" s="97" t="s">
        <v>2827</v>
      </c>
      <c r="F1798" s="97" t="s">
        <v>4719</v>
      </c>
      <c r="G1798" s="98" t="s">
        <v>2453</v>
      </c>
      <c r="H1798" s="98" t="s">
        <v>3806</v>
      </c>
      <c r="I1798" s="99">
        <v>3000000000</v>
      </c>
      <c r="J1798" s="97" t="s">
        <v>2486</v>
      </c>
    </row>
    <row r="1799" spans="1:10" x14ac:dyDescent="0.2">
      <c r="A1799" s="96">
        <f t="shared" si="22"/>
        <v>1798</v>
      </c>
      <c r="B1799" s="97" t="s">
        <v>4121</v>
      </c>
      <c r="C1799" s="97" t="s">
        <v>4121</v>
      </c>
      <c r="D1799" s="97" t="s">
        <v>3806</v>
      </c>
      <c r="E1799" s="97" t="s">
        <v>2827</v>
      </c>
      <c r="F1799" s="97" t="s">
        <v>4720</v>
      </c>
      <c r="G1799" s="98" t="s">
        <v>2453</v>
      </c>
      <c r="H1799" s="98" t="s">
        <v>3806</v>
      </c>
      <c r="I1799" s="99">
        <v>400000000</v>
      </c>
      <c r="J1799" s="97" t="s">
        <v>2486</v>
      </c>
    </row>
    <row r="1800" spans="1:10" x14ac:dyDescent="0.2">
      <c r="A1800" s="96">
        <f t="shared" si="22"/>
        <v>1799</v>
      </c>
      <c r="B1800" s="97" t="s">
        <v>2801</v>
      </c>
      <c r="C1800" s="97" t="s">
        <v>2779</v>
      </c>
      <c r="D1800" s="97" t="s">
        <v>2801</v>
      </c>
      <c r="E1800" s="97" t="s">
        <v>2833</v>
      </c>
      <c r="F1800" s="97" t="s">
        <v>4721</v>
      </c>
      <c r="G1800" s="98" t="s">
        <v>2453</v>
      </c>
      <c r="H1800" s="98" t="s">
        <v>3806</v>
      </c>
      <c r="I1800" s="99">
        <v>924000000</v>
      </c>
      <c r="J1800" s="97" t="s">
        <v>2455</v>
      </c>
    </row>
    <row r="1801" spans="1:10" x14ac:dyDescent="0.2">
      <c r="A1801" s="96">
        <f t="shared" si="22"/>
        <v>1800</v>
      </c>
      <c r="B1801" s="97" t="s">
        <v>2801</v>
      </c>
      <c r="C1801" s="97" t="s">
        <v>2779</v>
      </c>
      <c r="D1801" s="97" t="s">
        <v>2801</v>
      </c>
      <c r="E1801" s="97" t="s">
        <v>2833</v>
      </c>
      <c r="F1801" s="97" t="s">
        <v>4722</v>
      </c>
      <c r="G1801" s="98" t="s">
        <v>2453</v>
      </c>
      <c r="H1801" s="98" t="s">
        <v>3806</v>
      </c>
      <c r="I1801" s="99">
        <v>600600000</v>
      </c>
      <c r="J1801" s="97" t="s">
        <v>2455</v>
      </c>
    </row>
    <row r="1802" spans="1:10" x14ac:dyDescent="0.2">
      <c r="A1802" s="96">
        <f t="shared" si="22"/>
        <v>1801</v>
      </c>
      <c r="B1802" s="97" t="s">
        <v>4053</v>
      </c>
      <c r="C1802" s="97" t="s">
        <v>4053</v>
      </c>
      <c r="D1802" s="97" t="s">
        <v>3806</v>
      </c>
      <c r="E1802" s="97" t="s">
        <v>2833</v>
      </c>
      <c r="F1802" s="97" t="s">
        <v>4723</v>
      </c>
      <c r="G1802" s="98" t="s">
        <v>2453</v>
      </c>
      <c r="H1802" s="98" t="s">
        <v>3806</v>
      </c>
      <c r="I1802" s="99">
        <v>200000000</v>
      </c>
      <c r="J1802" s="97" t="s">
        <v>2455</v>
      </c>
    </row>
    <row r="1803" spans="1:10" x14ac:dyDescent="0.2">
      <c r="A1803" s="96">
        <f t="shared" si="22"/>
        <v>1802</v>
      </c>
      <c r="B1803" s="97" t="s">
        <v>4070</v>
      </c>
      <c r="C1803" s="97" t="s">
        <v>4070</v>
      </c>
      <c r="D1803" s="97" t="s">
        <v>3806</v>
      </c>
      <c r="E1803" s="97" t="s">
        <v>2833</v>
      </c>
      <c r="F1803" s="97" t="s">
        <v>4724</v>
      </c>
      <c r="G1803" s="98" t="s">
        <v>2453</v>
      </c>
      <c r="H1803" s="98" t="s">
        <v>3806</v>
      </c>
      <c r="I1803" s="99">
        <v>21000000</v>
      </c>
      <c r="J1803" s="97" t="s">
        <v>2460</v>
      </c>
    </row>
    <row r="1804" spans="1:10" x14ac:dyDescent="0.2">
      <c r="A1804" s="96">
        <f t="shared" si="22"/>
        <v>1803</v>
      </c>
      <c r="B1804" s="97" t="s">
        <v>2482</v>
      </c>
      <c r="C1804" s="97" t="s">
        <v>2483</v>
      </c>
      <c r="D1804" s="97" t="s">
        <v>2484</v>
      </c>
      <c r="E1804" s="97" t="s">
        <v>2833</v>
      </c>
      <c r="F1804" s="97" t="s">
        <v>4725</v>
      </c>
      <c r="G1804" s="98" t="s">
        <v>2453</v>
      </c>
      <c r="H1804" s="98" t="s">
        <v>3806</v>
      </c>
      <c r="I1804" s="99">
        <v>20000000</v>
      </c>
      <c r="J1804" s="97" t="s">
        <v>2486</v>
      </c>
    </row>
    <row r="1805" spans="1:10" x14ac:dyDescent="0.2">
      <c r="A1805" s="96">
        <f t="shared" si="22"/>
        <v>1804</v>
      </c>
      <c r="B1805" s="97" t="s">
        <v>2482</v>
      </c>
      <c r="C1805" s="97" t="s">
        <v>2483</v>
      </c>
      <c r="D1805" s="97" t="s">
        <v>2484</v>
      </c>
      <c r="E1805" s="97" t="s">
        <v>2833</v>
      </c>
      <c r="F1805" s="97" t="s">
        <v>4726</v>
      </c>
      <c r="G1805" s="98" t="s">
        <v>2453</v>
      </c>
      <c r="H1805" s="98" t="s">
        <v>3806</v>
      </c>
      <c r="I1805" s="99">
        <v>22000000</v>
      </c>
      <c r="J1805" s="97" t="s">
        <v>2486</v>
      </c>
    </row>
    <row r="1806" spans="1:10" x14ac:dyDescent="0.2">
      <c r="A1806" s="96">
        <f t="shared" si="22"/>
        <v>1805</v>
      </c>
      <c r="B1806" s="97" t="s">
        <v>4104</v>
      </c>
      <c r="C1806" s="97" t="s">
        <v>4104</v>
      </c>
      <c r="D1806" s="97" t="s">
        <v>3806</v>
      </c>
      <c r="E1806" s="97" t="s">
        <v>2833</v>
      </c>
      <c r="F1806" s="97" t="s">
        <v>4727</v>
      </c>
      <c r="G1806" s="98" t="s">
        <v>2453</v>
      </c>
      <c r="H1806" s="98" t="s">
        <v>3806</v>
      </c>
      <c r="I1806" s="99">
        <v>4471000000</v>
      </c>
      <c r="J1806" s="97" t="s">
        <v>2455</v>
      </c>
    </row>
    <row r="1807" spans="1:10" x14ac:dyDescent="0.2">
      <c r="A1807" s="96">
        <f t="shared" si="22"/>
        <v>1806</v>
      </c>
      <c r="B1807" s="97" t="s">
        <v>4070</v>
      </c>
      <c r="C1807" s="97" t="s">
        <v>4070</v>
      </c>
      <c r="D1807" s="97" t="s">
        <v>3806</v>
      </c>
      <c r="E1807" s="97" t="s">
        <v>2833</v>
      </c>
      <c r="F1807" s="97" t="s">
        <v>4724</v>
      </c>
      <c r="G1807" s="98" t="s">
        <v>2453</v>
      </c>
      <c r="H1807" s="98" t="s">
        <v>3806</v>
      </c>
      <c r="I1807" s="99">
        <v>21000000</v>
      </c>
      <c r="J1807" s="97" t="s">
        <v>2460</v>
      </c>
    </row>
    <row r="1808" spans="1:10" x14ac:dyDescent="0.3">
      <c r="A1808" s="96">
        <f t="shared" si="22"/>
        <v>1807</v>
      </c>
      <c r="B1808" s="97" t="s">
        <v>4462</v>
      </c>
      <c r="C1808" s="97" t="s">
        <v>3423</v>
      </c>
      <c r="D1808" s="97" t="s">
        <v>4462</v>
      </c>
      <c r="E1808" s="97" t="s">
        <v>2833</v>
      </c>
      <c r="F1808" s="97" t="s">
        <v>4728</v>
      </c>
      <c r="G1808" s="98" t="s">
        <v>2453</v>
      </c>
      <c r="H1808" s="98" t="s">
        <v>3806</v>
      </c>
      <c r="I1808" s="97" t="s">
        <v>2670</v>
      </c>
      <c r="J1808" s="97" t="s">
        <v>2670</v>
      </c>
    </row>
    <row r="1809" spans="1:10" x14ac:dyDescent="0.2">
      <c r="A1809" s="96">
        <f t="shared" si="22"/>
        <v>1808</v>
      </c>
      <c r="B1809" s="97" t="s">
        <v>4070</v>
      </c>
      <c r="C1809" s="97" t="s">
        <v>4070</v>
      </c>
      <c r="D1809" s="97" t="s">
        <v>3806</v>
      </c>
      <c r="E1809" s="97" t="s">
        <v>2833</v>
      </c>
      <c r="F1809" s="97" t="s">
        <v>4724</v>
      </c>
      <c r="G1809" s="98" t="s">
        <v>2453</v>
      </c>
      <c r="H1809" s="98" t="s">
        <v>3806</v>
      </c>
      <c r="I1809" s="99">
        <v>21000000</v>
      </c>
      <c r="J1809" s="97" t="s">
        <v>2460</v>
      </c>
    </row>
    <row r="1810" spans="1:10" x14ac:dyDescent="0.2">
      <c r="A1810" s="96">
        <f t="shared" si="22"/>
        <v>1809</v>
      </c>
      <c r="B1810" s="97" t="s">
        <v>4070</v>
      </c>
      <c r="C1810" s="97" t="s">
        <v>4070</v>
      </c>
      <c r="D1810" s="97" t="s">
        <v>3806</v>
      </c>
      <c r="E1810" s="97" t="s">
        <v>2833</v>
      </c>
      <c r="F1810" s="97" t="s">
        <v>4724</v>
      </c>
      <c r="G1810" s="98" t="s">
        <v>2453</v>
      </c>
      <c r="H1810" s="98" t="s">
        <v>3806</v>
      </c>
      <c r="I1810" s="99">
        <v>21000000</v>
      </c>
      <c r="J1810" s="97" t="s">
        <v>2460</v>
      </c>
    </row>
    <row r="1811" spans="1:10" x14ac:dyDescent="0.2">
      <c r="A1811" s="96">
        <f t="shared" si="22"/>
        <v>1810</v>
      </c>
      <c r="B1811" s="97" t="s">
        <v>4070</v>
      </c>
      <c r="C1811" s="97" t="s">
        <v>4070</v>
      </c>
      <c r="D1811" s="97" t="s">
        <v>3806</v>
      </c>
      <c r="E1811" s="97" t="s">
        <v>2833</v>
      </c>
      <c r="F1811" s="97" t="s">
        <v>4724</v>
      </c>
      <c r="G1811" s="98" t="s">
        <v>2453</v>
      </c>
      <c r="H1811" s="98" t="s">
        <v>3806</v>
      </c>
      <c r="I1811" s="99">
        <v>21000000</v>
      </c>
      <c r="J1811" s="97" t="s">
        <v>2460</v>
      </c>
    </row>
    <row r="1812" spans="1:10" x14ac:dyDescent="0.3">
      <c r="A1812" s="96">
        <f t="shared" si="22"/>
        <v>1811</v>
      </c>
      <c r="B1812" s="97" t="s">
        <v>2810</v>
      </c>
      <c r="C1812" s="103" t="s">
        <v>4410</v>
      </c>
      <c r="D1812" s="97" t="s">
        <v>2810</v>
      </c>
      <c r="E1812" s="97" t="s">
        <v>2833</v>
      </c>
      <c r="F1812" s="103" t="s">
        <v>4729</v>
      </c>
      <c r="G1812" s="104" t="s">
        <v>2453</v>
      </c>
      <c r="H1812" s="98" t="s">
        <v>4412</v>
      </c>
      <c r="I1812" s="105">
        <v>500000000</v>
      </c>
      <c r="J1812" s="103" t="s">
        <v>2455</v>
      </c>
    </row>
    <row r="1813" spans="1:10" x14ac:dyDescent="0.3">
      <c r="A1813" s="96">
        <f t="shared" si="22"/>
        <v>1812</v>
      </c>
      <c r="B1813" s="97" t="s">
        <v>2810</v>
      </c>
      <c r="C1813" s="103" t="s">
        <v>4410</v>
      </c>
      <c r="D1813" s="97" t="s">
        <v>2810</v>
      </c>
      <c r="E1813" s="97" t="s">
        <v>2833</v>
      </c>
      <c r="F1813" s="103" t="s">
        <v>4730</v>
      </c>
      <c r="G1813" s="104" t="s">
        <v>2453</v>
      </c>
      <c r="H1813" s="98" t="s">
        <v>4412</v>
      </c>
      <c r="I1813" s="105">
        <v>100000000</v>
      </c>
      <c r="J1813" s="103" t="s">
        <v>2455</v>
      </c>
    </row>
    <row r="1814" spans="1:10" x14ac:dyDescent="0.2">
      <c r="A1814" s="96">
        <f t="shared" si="22"/>
        <v>1813</v>
      </c>
      <c r="B1814" s="97" t="s">
        <v>4049</v>
      </c>
      <c r="C1814" s="97" t="s">
        <v>4050</v>
      </c>
      <c r="D1814" s="97" t="s">
        <v>3806</v>
      </c>
      <c r="E1814" s="97" t="s">
        <v>3126</v>
      </c>
      <c r="F1814" s="97" t="s">
        <v>4731</v>
      </c>
      <c r="G1814" s="98" t="s">
        <v>2453</v>
      </c>
      <c r="H1814" s="98" t="s">
        <v>3806</v>
      </c>
      <c r="I1814" s="99">
        <v>185000000</v>
      </c>
      <c r="J1814" s="97" t="s">
        <v>2455</v>
      </c>
    </row>
    <row r="1815" spans="1:10" x14ac:dyDescent="0.2">
      <c r="A1815" s="96">
        <f t="shared" si="22"/>
        <v>1814</v>
      </c>
      <c r="B1815" s="97" t="s">
        <v>2482</v>
      </c>
      <c r="C1815" s="97" t="s">
        <v>2483</v>
      </c>
      <c r="D1815" s="97" t="s">
        <v>2484</v>
      </c>
      <c r="E1815" s="97" t="s">
        <v>3126</v>
      </c>
      <c r="F1815" s="97" t="s">
        <v>4732</v>
      </c>
      <c r="G1815" s="98" t="s">
        <v>2453</v>
      </c>
      <c r="H1815" s="98" t="s">
        <v>3806</v>
      </c>
      <c r="I1815" s="99">
        <v>16500000</v>
      </c>
      <c r="J1815" s="97" t="s">
        <v>2460</v>
      </c>
    </row>
    <row r="1816" spans="1:10" x14ac:dyDescent="0.2">
      <c r="A1816" s="96">
        <f t="shared" si="22"/>
        <v>1815</v>
      </c>
      <c r="B1816" s="97" t="s">
        <v>2482</v>
      </c>
      <c r="C1816" s="97" t="s">
        <v>2483</v>
      </c>
      <c r="D1816" s="97" t="s">
        <v>2484</v>
      </c>
      <c r="E1816" s="97" t="s">
        <v>3126</v>
      </c>
      <c r="F1816" s="97" t="s">
        <v>4733</v>
      </c>
      <c r="G1816" s="98" t="s">
        <v>2453</v>
      </c>
      <c r="H1816" s="98" t="s">
        <v>3806</v>
      </c>
      <c r="I1816" s="99">
        <v>60000000</v>
      </c>
      <c r="J1816" s="97" t="s">
        <v>2486</v>
      </c>
    </row>
    <row r="1817" spans="1:10" x14ac:dyDescent="0.2">
      <c r="A1817" s="96">
        <f t="shared" si="22"/>
        <v>1816</v>
      </c>
      <c r="B1817" s="97" t="s">
        <v>2482</v>
      </c>
      <c r="C1817" s="97" t="s">
        <v>2483</v>
      </c>
      <c r="D1817" s="97" t="s">
        <v>2484</v>
      </c>
      <c r="E1817" s="97" t="s">
        <v>3126</v>
      </c>
      <c r="F1817" s="97" t="s">
        <v>4734</v>
      </c>
      <c r="G1817" s="98" t="s">
        <v>2453</v>
      </c>
      <c r="H1817" s="98" t="s">
        <v>3806</v>
      </c>
      <c r="I1817" s="99">
        <v>2200000000</v>
      </c>
      <c r="J1817" s="97" t="s">
        <v>2486</v>
      </c>
    </row>
    <row r="1818" spans="1:10" x14ac:dyDescent="0.2">
      <c r="A1818" s="96">
        <f t="shared" si="22"/>
        <v>1817</v>
      </c>
      <c r="B1818" s="97" t="s">
        <v>2482</v>
      </c>
      <c r="C1818" s="97" t="s">
        <v>2483</v>
      </c>
      <c r="D1818" s="97" t="s">
        <v>2484</v>
      </c>
      <c r="E1818" s="97" t="s">
        <v>3126</v>
      </c>
      <c r="F1818" s="97" t="s">
        <v>2834</v>
      </c>
      <c r="G1818" s="98" t="s">
        <v>2453</v>
      </c>
      <c r="H1818" s="98" t="s">
        <v>3806</v>
      </c>
      <c r="I1818" s="99">
        <v>20240000</v>
      </c>
      <c r="J1818" s="97" t="s">
        <v>2460</v>
      </c>
    </row>
    <row r="1819" spans="1:10" x14ac:dyDescent="0.2">
      <c r="A1819" s="96">
        <f t="shared" ref="A1819:A1882" si="23">ROW()-1</f>
        <v>1818</v>
      </c>
      <c r="B1819" s="97" t="s">
        <v>2482</v>
      </c>
      <c r="C1819" s="97" t="s">
        <v>2483</v>
      </c>
      <c r="D1819" s="97" t="s">
        <v>2484</v>
      </c>
      <c r="E1819" s="97" t="s">
        <v>3126</v>
      </c>
      <c r="F1819" s="97" t="s">
        <v>4735</v>
      </c>
      <c r="G1819" s="98" t="s">
        <v>2453</v>
      </c>
      <c r="H1819" s="98" t="s">
        <v>3806</v>
      </c>
      <c r="I1819" s="99">
        <v>40000000</v>
      </c>
      <c r="J1819" s="97" t="s">
        <v>2486</v>
      </c>
    </row>
    <row r="1820" spans="1:10" x14ac:dyDescent="0.2">
      <c r="A1820" s="96">
        <f t="shared" si="23"/>
        <v>1819</v>
      </c>
      <c r="B1820" s="97" t="s">
        <v>4736</v>
      </c>
      <c r="C1820" s="97" t="s">
        <v>2518</v>
      </c>
      <c r="D1820" s="97" t="s">
        <v>2484</v>
      </c>
      <c r="E1820" s="97" t="s">
        <v>3126</v>
      </c>
      <c r="F1820" s="97" t="s">
        <v>4737</v>
      </c>
      <c r="G1820" s="98" t="s">
        <v>2453</v>
      </c>
      <c r="H1820" s="98" t="s">
        <v>3806</v>
      </c>
      <c r="I1820" s="99">
        <v>405000000</v>
      </c>
      <c r="J1820" s="97" t="s">
        <v>2486</v>
      </c>
    </row>
    <row r="1821" spans="1:10" x14ac:dyDescent="0.3">
      <c r="A1821" s="96">
        <f t="shared" si="23"/>
        <v>1820</v>
      </c>
      <c r="B1821" s="97" t="s">
        <v>2810</v>
      </c>
      <c r="C1821" s="103" t="s">
        <v>4410</v>
      </c>
      <c r="D1821" s="97" t="s">
        <v>2810</v>
      </c>
      <c r="E1821" s="97" t="s">
        <v>3126</v>
      </c>
      <c r="F1821" s="103" t="s">
        <v>4738</v>
      </c>
      <c r="G1821" s="104" t="s">
        <v>2453</v>
      </c>
      <c r="H1821" s="98" t="s">
        <v>4412</v>
      </c>
      <c r="I1821" s="105">
        <v>50000000</v>
      </c>
      <c r="J1821" s="103" t="s">
        <v>2455</v>
      </c>
    </row>
    <row r="1822" spans="1:10" x14ac:dyDescent="0.3">
      <c r="A1822" s="96">
        <f t="shared" si="23"/>
        <v>1821</v>
      </c>
      <c r="B1822" s="97" t="s">
        <v>2810</v>
      </c>
      <c r="C1822" s="103" t="s">
        <v>4564</v>
      </c>
      <c r="D1822" s="97" t="s">
        <v>2810</v>
      </c>
      <c r="E1822" s="97" t="s">
        <v>3126</v>
      </c>
      <c r="F1822" s="103" t="s">
        <v>4739</v>
      </c>
      <c r="G1822" s="104" t="s">
        <v>2453</v>
      </c>
      <c r="H1822" s="98" t="s">
        <v>4412</v>
      </c>
      <c r="I1822" s="105">
        <v>150000000</v>
      </c>
      <c r="J1822" s="103" t="s">
        <v>2455</v>
      </c>
    </row>
    <row r="1823" spans="1:10" x14ac:dyDescent="0.2">
      <c r="A1823" s="96">
        <f t="shared" si="23"/>
        <v>1822</v>
      </c>
      <c r="B1823" s="97" t="s">
        <v>4049</v>
      </c>
      <c r="C1823" s="97" t="s">
        <v>4050</v>
      </c>
      <c r="D1823" s="97" t="s">
        <v>3806</v>
      </c>
      <c r="E1823" s="97" t="s">
        <v>2840</v>
      </c>
      <c r="F1823" s="97" t="s">
        <v>4740</v>
      </c>
      <c r="G1823" s="98" t="s">
        <v>2453</v>
      </c>
      <c r="H1823" s="98" t="s">
        <v>3806</v>
      </c>
      <c r="I1823" s="99">
        <v>0</v>
      </c>
      <c r="J1823" s="97" t="s">
        <v>2486</v>
      </c>
    </row>
    <row r="1824" spans="1:10" x14ac:dyDescent="0.2">
      <c r="A1824" s="96">
        <f t="shared" si="23"/>
        <v>1823</v>
      </c>
      <c r="B1824" s="97" t="s">
        <v>4022</v>
      </c>
      <c r="C1824" s="97" t="s">
        <v>4023</v>
      </c>
      <c r="D1824" s="97" t="s">
        <v>2838</v>
      </c>
      <c r="E1824" s="97" t="s">
        <v>2840</v>
      </c>
      <c r="F1824" s="97" t="s">
        <v>4741</v>
      </c>
      <c r="G1824" s="98" t="s">
        <v>2453</v>
      </c>
      <c r="H1824" s="98" t="s">
        <v>3806</v>
      </c>
      <c r="I1824" s="99">
        <v>250000000</v>
      </c>
      <c r="J1824" s="97" t="s">
        <v>2455</v>
      </c>
    </row>
    <row r="1825" spans="1:10" x14ac:dyDescent="0.2">
      <c r="A1825" s="96">
        <f t="shared" si="23"/>
        <v>1824</v>
      </c>
      <c r="B1825" s="97" t="s">
        <v>4022</v>
      </c>
      <c r="C1825" s="97" t="s">
        <v>4023</v>
      </c>
      <c r="D1825" s="97" t="s">
        <v>2838</v>
      </c>
      <c r="E1825" s="97" t="s">
        <v>2840</v>
      </c>
      <c r="F1825" s="97" t="s">
        <v>4742</v>
      </c>
      <c r="G1825" s="98" t="s">
        <v>2453</v>
      </c>
      <c r="H1825" s="98" t="s">
        <v>3806</v>
      </c>
      <c r="I1825" s="99">
        <v>250000000</v>
      </c>
      <c r="J1825" s="97" t="s">
        <v>2455</v>
      </c>
    </row>
    <row r="1826" spans="1:10" x14ac:dyDescent="0.2">
      <c r="A1826" s="96">
        <f t="shared" si="23"/>
        <v>1825</v>
      </c>
      <c r="B1826" s="97" t="s">
        <v>4022</v>
      </c>
      <c r="C1826" s="97" t="s">
        <v>4023</v>
      </c>
      <c r="D1826" s="97" t="s">
        <v>2838</v>
      </c>
      <c r="E1826" s="97" t="s">
        <v>2840</v>
      </c>
      <c r="F1826" s="97" t="s">
        <v>4743</v>
      </c>
      <c r="G1826" s="98" t="s">
        <v>2453</v>
      </c>
      <c r="H1826" s="98" t="s">
        <v>3806</v>
      </c>
      <c r="I1826" s="99">
        <v>250000000</v>
      </c>
      <c r="J1826" s="97" t="s">
        <v>2455</v>
      </c>
    </row>
    <row r="1827" spans="1:10" x14ac:dyDescent="0.2">
      <c r="A1827" s="96">
        <f t="shared" si="23"/>
        <v>1826</v>
      </c>
      <c r="B1827" s="97" t="s">
        <v>4022</v>
      </c>
      <c r="C1827" s="97" t="s">
        <v>4023</v>
      </c>
      <c r="D1827" s="97" t="s">
        <v>2838</v>
      </c>
      <c r="E1827" s="97" t="s">
        <v>2840</v>
      </c>
      <c r="F1827" s="97" t="s">
        <v>4744</v>
      </c>
      <c r="G1827" s="98" t="s">
        <v>2453</v>
      </c>
      <c r="H1827" s="98" t="s">
        <v>3806</v>
      </c>
      <c r="I1827" s="99">
        <v>250000000</v>
      </c>
      <c r="J1827" s="97" t="s">
        <v>2455</v>
      </c>
    </row>
    <row r="1828" spans="1:10" x14ac:dyDescent="0.2">
      <c r="A1828" s="96">
        <f t="shared" si="23"/>
        <v>1827</v>
      </c>
      <c r="B1828" s="97" t="s">
        <v>4022</v>
      </c>
      <c r="C1828" s="97" t="s">
        <v>4023</v>
      </c>
      <c r="D1828" s="97" t="s">
        <v>2838</v>
      </c>
      <c r="E1828" s="97" t="s">
        <v>2840</v>
      </c>
      <c r="F1828" s="97" t="s">
        <v>4745</v>
      </c>
      <c r="G1828" s="98" t="s">
        <v>2453</v>
      </c>
      <c r="H1828" s="98" t="s">
        <v>3806</v>
      </c>
      <c r="I1828" s="99">
        <v>250000000</v>
      </c>
      <c r="J1828" s="97" t="s">
        <v>2455</v>
      </c>
    </row>
    <row r="1829" spans="1:10" x14ac:dyDescent="0.2">
      <c r="A1829" s="96">
        <f t="shared" si="23"/>
        <v>1828</v>
      </c>
      <c r="B1829" s="97" t="s">
        <v>4022</v>
      </c>
      <c r="C1829" s="97" t="s">
        <v>4023</v>
      </c>
      <c r="D1829" s="97" t="s">
        <v>2838</v>
      </c>
      <c r="E1829" s="97" t="s">
        <v>2840</v>
      </c>
      <c r="F1829" s="97" t="s">
        <v>4746</v>
      </c>
      <c r="G1829" s="98" t="s">
        <v>2453</v>
      </c>
      <c r="H1829" s="98" t="s">
        <v>3806</v>
      </c>
      <c r="I1829" s="99">
        <v>250000000</v>
      </c>
      <c r="J1829" s="97" t="s">
        <v>2455</v>
      </c>
    </row>
    <row r="1830" spans="1:10" x14ac:dyDescent="0.2">
      <c r="A1830" s="96">
        <f t="shared" si="23"/>
        <v>1829</v>
      </c>
      <c r="B1830" s="97" t="s">
        <v>4022</v>
      </c>
      <c r="C1830" s="97" t="s">
        <v>4023</v>
      </c>
      <c r="D1830" s="97" t="s">
        <v>2838</v>
      </c>
      <c r="E1830" s="97" t="s">
        <v>2840</v>
      </c>
      <c r="F1830" s="97" t="s">
        <v>4747</v>
      </c>
      <c r="G1830" s="98" t="s">
        <v>2453</v>
      </c>
      <c r="H1830" s="98" t="s">
        <v>3806</v>
      </c>
      <c r="I1830" s="99">
        <v>275000000</v>
      </c>
      <c r="J1830" s="97" t="s">
        <v>2455</v>
      </c>
    </row>
    <row r="1831" spans="1:10" x14ac:dyDescent="0.2">
      <c r="A1831" s="96">
        <f t="shared" si="23"/>
        <v>1830</v>
      </c>
      <c r="B1831" s="97" t="s">
        <v>4022</v>
      </c>
      <c r="C1831" s="97" t="s">
        <v>4023</v>
      </c>
      <c r="D1831" s="97" t="s">
        <v>2838</v>
      </c>
      <c r="E1831" s="97" t="s">
        <v>2840</v>
      </c>
      <c r="F1831" s="97" t="s">
        <v>4748</v>
      </c>
      <c r="G1831" s="98" t="s">
        <v>2453</v>
      </c>
      <c r="H1831" s="98" t="s">
        <v>3806</v>
      </c>
      <c r="I1831" s="99">
        <v>275000000</v>
      </c>
      <c r="J1831" s="97" t="s">
        <v>2455</v>
      </c>
    </row>
    <row r="1832" spans="1:10" x14ac:dyDescent="0.2">
      <c r="A1832" s="96">
        <f t="shared" si="23"/>
        <v>1831</v>
      </c>
      <c r="B1832" s="97" t="s">
        <v>4022</v>
      </c>
      <c r="C1832" s="97" t="s">
        <v>4023</v>
      </c>
      <c r="D1832" s="97" t="s">
        <v>2838</v>
      </c>
      <c r="E1832" s="97" t="s">
        <v>2840</v>
      </c>
      <c r="F1832" s="97" t="s">
        <v>4749</v>
      </c>
      <c r="G1832" s="98" t="s">
        <v>2453</v>
      </c>
      <c r="H1832" s="98" t="s">
        <v>3806</v>
      </c>
      <c r="I1832" s="99">
        <v>275000000</v>
      </c>
      <c r="J1832" s="97" t="s">
        <v>2455</v>
      </c>
    </row>
    <row r="1833" spans="1:10" x14ac:dyDescent="0.2">
      <c r="A1833" s="96">
        <f t="shared" si="23"/>
        <v>1832</v>
      </c>
      <c r="B1833" s="97" t="s">
        <v>4022</v>
      </c>
      <c r="C1833" s="97" t="s">
        <v>4023</v>
      </c>
      <c r="D1833" s="97" t="s">
        <v>2838</v>
      </c>
      <c r="E1833" s="97" t="s">
        <v>2840</v>
      </c>
      <c r="F1833" s="97" t="s">
        <v>4750</v>
      </c>
      <c r="G1833" s="98" t="s">
        <v>2453</v>
      </c>
      <c r="H1833" s="98" t="s">
        <v>3806</v>
      </c>
      <c r="I1833" s="99">
        <v>290000000</v>
      </c>
      <c r="J1833" s="97" t="s">
        <v>2455</v>
      </c>
    </row>
    <row r="1834" spans="1:10" x14ac:dyDescent="0.2">
      <c r="A1834" s="96">
        <f t="shared" si="23"/>
        <v>1833</v>
      </c>
      <c r="B1834" s="97" t="s">
        <v>4022</v>
      </c>
      <c r="C1834" s="97" t="s">
        <v>4023</v>
      </c>
      <c r="D1834" s="97" t="s">
        <v>2838</v>
      </c>
      <c r="E1834" s="97" t="s">
        <v>2840</v>
      </c>
      <c r="F1834" s="97" t="s">
        <v>4751</v>
      </c>
      <c r="G1834" s="98" t="s">
        <v>2453</v>
      </c>
      <c r="H1834" s="98" t="s">
        <v>3806</v>
      </c>
      <c r="I1834" s="99">
        <v>275000000</v>
      </c>
      <c r="J1834" s="97" t="s">
        <v>2455</v>
      </c>
    </row>
    <row r="1835" spans="1:10" x14ac:dyDescent="0.2">
      <c r="A1835" s="96">
        <f t="shared" si="23"/>
        <v>1834</v>
      </c>
      <c r="B1835" s="97" t="s">
        <v>4022</v>
      </c>
      <c r="C1835" s="97" t="s">
        <v>4023</v>
      </c>
      <c r="D1835" s="97" t="s">
        <v>2838</v>
      </c>
      <c r="E1835" s="97" t="s">
        <v>2840</v>
      </c>
      <c r="F1835" s="97" t="s">
        <v>4752</v>
      </c>
      <c r="G1835" s="98" t="s">
        <v>2453</v>
      </c>
      <c r="H1835" s="98" t="s">
        <v>3806</v>
      </c>
      <c r="I1835" s="99">
        <v>250000000</v>
      </c>
      <c r="J1835" s="97" t="s">
        <v>2455</v>
      </c>
    </row>
    <row r="1836" spans="1:10" x14ac:dyDescent="0.2">
      <c r="A1836" s="96">
        <f t="shared" si="23"/>
        <v>1835</v>
      </c>
      <c r="B1836" s="97" t="s">
        <v>2482</v>
      </c>
      <c r="C1836" s="97" t="s">
        <v>2483</v>
      </c>
      <c r="D1836" s="97" t="s">
        <v>2484</v>
      </c>
      <c r="E1836" s="97" t="s">
        <v>2843</v>
      </c>
      <c r="F1836" s="97" t="s">
        <v>4753</v>
      </c>
      <c r="G1836" s="98" t="s">
        <v>2453</v>
      </c>
      <c r="H1836" s="98" t="s">
        <v>3806</v>
      </c>
      <c r="I1836" s="99">
        <v>110000000</v>
      </c>
      <c r="J1836" s="97" t="s">
        <v>2486</v>
      </c>
    </row>
    <row r="1837" spans="1:10" x14ac:dyDescent="0.2">
      <c r="A1837" s="96">
        <f t="shared" si="23"/>
        <v>1836</v>
      </c>
      <c r="B1837" s="97" t="s">
        <v>4104</v>
      </c>
      <c r="C1837" s="97" t="s">
        <v>4104</v>
      </c>
      <c r="D1837" s="97" t="s">
        <v>3806</v>
      </c>
      <c r="E1837" s="97" t="s">
        <v>2843</v>
      </c>
      <c r="F1837" s="97" t="s">
        <v>4754</v>
      </c>
      <c r="G1837" s="98" t="s">
        <v>2453</v>
      </c>
      <c r="H1837" s="98" t="s">
        <v>3806</v>
      </c>
      <c r="I1837" s="99">
        <v>80000000</v>
      </c>
      <c r="J1837" s="97" t="s">
        <v>2460</v>
      </c>
    </row>
    <row r="1838" spans="1:10" x14ac:dyDescent="0.2">
      <c r="A1838" s="96">
        <f t="shared" si="23"/>
        <v>1837</v>
      </c>
      <c r="B1838" s="97" t="s">
        <v>4755</v>
      </c>
      <c r="C1838" s="97" t="s">
        <v>4756</v>
      </c>
      <c r="D1838" s="97" t="s">
        <v>4757</v>
      </c>
      <c r="E1838" s="97" t="s">
        <v>2451</v>
      </c>
      <c r="F1838" s="97" t="s">
        <v>4758</v>
      </c>
      <c r="G1838" s="98" t="s">
        <v>2453</v>
      </c>
      <c r="H1838" s="98" t="s">
        <v>4759</v>
      </c>
      <c r="I1838" s="99">
        <v>115000000</v>
      </c>
      <c r="J1838" s="97" t="s">
        <v>2486</v>
      </c>
    </row>
    <row r="1839" spans="1:10" x14ac:dyDescent="0.2">
      <c r="A1839" s="96">
        <f t="shared" si="23"/>
        <v>1838</v>
      </c>
      <c r="B1839" s="97" t="s">
        <v>4760</v>
      </c>
      <c r="C1839" s="97" t="s">
        <v>4760</v>
      </c>
      <c r="D1839" s="97" t="s">
        <v>4759</v>
      </c>
      <c r="E1839" s="97" t="s">
        <v>2451</v>
      </c>
      <c r="F1839" s="97" t="s">
        <v>4761</v>
      </c>
      <c r="G1839" s="98" t="s">
        <v>2453</v>
      </c>
      <c r="H1839" s="98" t="s">
        <v>4759</v>
      </c>
      <c r="I1839" s="99">
        <v>626711000</v>
      </c>
      <c r="J1839" s="97" t="s">
        <v>2455</v>
      </c>
    </row>
    <row r="1840" spans="1:10" x14ac:dyDescent="0.2">
      <c r="A1840" s="96">
        <f t="shared" si="23"/>
        <v>1839</v>
      </c>
      <c r="B1840" s="97" t="s">
        <v>4762</v>
      </c>
      <c r="C1840" s="97" t="s">
        <v>4763</v>
      </c>
      <c r="D1840" s="97" t="s">
        <v>4764</v>
      </c>
      <c r="E1840" s="97" t="s">
        <v>2451</v>
      </c>
      <c r="F1840" s="97" t="s">
        <v>4765</v>
      </c>
      <c r="G1840" s="98" t="s">
        <v>2453</v>
      </c>
      <c r="H1840" s="98" t="s">
        <v>4759</v>
      </c>
      <c r="I1840" s="99">
        <v>72722000</v>
      </c>
      <c r="J1840" s="97" t="s">
        <v>2460</v>
      </c>
    </row>
    <row r="1841" spans="1:10" x14ac:dyDescent="0.2">
      <c r="A1841" s="96">
        <f t="shared" si="23"/>
        <v>1840</v>
      </c>
      <c r="B1841" s="97" t="s">
        <v>4766</v>
      </c>
      <c r="C1841" s="97" t="s">
        <v>4767</v>
      </c>
      <c r="D1841" s="97" t="s">
        <v>4768</v>
      </c>
      <c r="E1841" s="97" t="s">
        <v>2451</v>
      </c>
      <c r="F1841" s="97" t="s">
        <v>4769</v>
      </c>
      <c r="G1841" s="98" t="s">
        <v>2453</v>
      </c>
      <c r="H1841" s="98" t="s">
        <v>4759</v>
      </c>
      <c r="I1841" s="99">
        <v>29376480</v>
      </c>
      <c r="J1841" s="97" t="s">
        <v>2460</v>
      </c>
    </row>
    <row r="1842" spans="1:10" x14ac:dyDescent="0.2">
      <c r="A1842" s="96">
        <f t="shared" si="23"/>
        <v>1841</v>
      </c>
      <c r="B1842" s="97" t="s">
        <v>4770</v>
      </c>
      <c r="C1842" s="97" t="s">
        <v>4771</v>
      </c>
      <c r="D1842" s="97" t="s">
        <v>4764</v>
      </c>
      <c r="E1842" s="97" t="s">
        <v>2451</v>
      </c>
      <c r="F1842" s="97" t="s">
        <v>4772</v>
      </c>
      <c r="G1842" s="98" t="s">
        <v>2453</v>
      </c>
      <c r="H1842" s="98" t="s">
        <v>4759</v>
      </c>
      <c r="I1842" s="99">
        <v>37693000</v>
      </c>
      <c r="J1842" s="97" t="s">
        <v>2460</v>
      </c>
    </row>
    <row r="1843" spans="1:10" x14ac:dyDescent="0.2">
      <c r="A1843" s="96">
        <f t="shared" si="23"/>
        <v>1842</v>
      </c>
      <c r="B1843" s="97" t="s">
        <v>4773</v>
      </c>
      <c r="C1843" s="97" t="s">
        <v>4773</v>
      </c>
      <c r="D1843" s="97" t="s">
        <v>4759</v>
      </c>
      <c r="E1843" s="97" t="s">
        <v>2451</v>
      </c>
      <c r="F1843" s="97" t="s">
        <v>4774</v>
      </c>
      <c r="G1843" s="98" t="s">
        <v>2453</v>
      </c>
      <c r="H1843" s="98" t="s">
        <v>4759</v>
      </c>
      <c r="I1843" s="99">
        <v>84176000</v>
      </c>
      <c r="J1843" s="97" t="s">
        <v>2460</v>
      </c>
    </row>
    <row r="1844" spans="1:10" x14ac:dyDescent="0.2">
      <c r="A1844" s="96">
        <f t="shared" si="23"/>
        <v>1843</v>
      </c>
      <c r="B1844" s="97" t="s">
        <v>4775</v>
      </c>
      <c r="C1844" s="97" t="s">
        <v>4775</v>
      </c>
      <c r="D1844" s="97" t="s">
        <v>4759</v>
      </c>
      <c r="E1844" s="97" t="s">
        <v>2451</v>
      </c>
      <c r="F1844" s="97" t="s">
        <v>4776</v>
      </c>
      <c r="G1844" s="98" t="s">
        <v>2453</v>
      </c>
      <c r="H1844" s="98" t="s">
        <v>4759</v>
      </c>
      <c r="I1844" s="99">
        <v>83325000</v>
      </c>
      <c r="J1844" s="97" t="s">
        <v>2460</v>
      </c>
    </row>
    <row r="1845" spans="1:10" x14ac:dyDescent="0.2">
      <c r="A1845" s="96">
        <f t="shared" si="23"/>
        <v>1844</v>
      </c>
      <c r="B1845" s="97" t="s">
        <v>4775</v>
      </c>
      <c r="C1845" s="97" t="s">
        <v>4775</v>
      </c>
      <c r="D1845" s="97" t="s">
        <v>4759</v>
      </c>
      <c r="E1845" s="97" t="s">
        <v>2451</v>
      </c>
      <c r="F1845" s="97" t="s">
        <v>4777</v>
      </c>
      <c r="G1845" s="98" t="s">
        <v>2453</v>
      </c>
      <c r="H1845" s="98" t="s">
        <v>4759</v>
      </c>
      <c r="I1845" s="99">
        <v>311395000</v>
      </c>
      <c r="J1845" s="97" t="s">
        <v>2455</v>
      </c>
    </row>
    <row r="1846" spans="1:10" x14ac:dyDescent="0.2">
      <c r="A1846" s="96">
        <f t="shared" si="23"/>
        <v>1845</v>
      </c>
      <c r="B1846" s="97" t="s">
        <v>4778</v>
      </c>
      <c r="C1846" s="97" t="s">
        <v>4778</v>
      </c>
      <c r="D1846" s="97" t="s">
        <v>4759</v>
      </c>
      <c r="E1846" s="97" t="s">
        <v>2451</v>
      </c>
      <c r="F1846" s="97" t="s">
        <v>4779</v>
      </c>
      <c r="G1846" s="98" t="s">
        <v>2453</v>
      </c>
      <c r="H1846" s="98" t="s">
        <v>4759</v>
      </c>
      <c r="I1846" s="99">
        <v>87758000</v>
      </c>
      <c r="J1846" s="97" t="s">
        <v>2455</v>
      </c>
    </row>
    <row r="1847" spans="1:10" x14ac:dyDescent="0.2">
      <c r="A1847" s="96">
        <f t="shared" si="23"/>
        <v>1846</v>
      </c>
      <c r="B1847" s="97" t="s">
        <v>4775</v>
      </c>
      <c r="C1847" s="97" t="s">
        <v>4775</v>
      </c>
      <c r="D1847" s="97" t="s">
        <v>4759</v>
      </c>
      <c r="E1847" s="97" t="s">
        <v>2451</v>
      </c>
      <c r="F1847" s="97" t="s">
        <v>4780</v>
      </c>
      <c r="G1847" s="98" t="s">
        <v>2453</v>
      </c>
      <c r="H1847" s="98" t="s">
        <v>4759</v>
      </c>
      <c r="I1847" s="99">
        <v>149132000</v>
      </c>
      <c r="J1847" s="97" t="s">
        <v>2455</v>
      </c>
    </row>
    <row r="1848" spans="1:10" x14ac:dyDescent="0.2">
      <c r="A1848" s="96">
        <f t="shared" si="23"/>
        <v>1847</v>
      </c>
      <c r="B1848" s="97" t="s">
        <v>4781</v>
      </c>
      <c r="C1848" s="97" t="s">
        <v>4782</v>
      </c>
      <c r="D1848" s="97" t="s">
        <v>4764</v>
      </c>
      <c r="E1848" s="97" t="s">
        <v>2451</v>
      </c>
      <c r="F1848" s="97" t="s">
        <v>4783</v>
      </c>
      <c r="G1848" s="98" t="s">
        <v>2453</v>
      </c>
      <c r="H1848" s="98" t="s">
        <v>4759</v>
      </c>
      <c r="I1848" s="99">
        <v>53262000</v>
      </c>
      <c r="J1848" s="97" t="s">
        <v>2460</v>
      </c>
    </row>
    <row r="1849" spans="1:10" x14ac:dyDescent="0.2">
      <c r="A1849" s="96">
        <f t="shared" si="23"/>
        <v>1848</v>
      </c>
      <c r="B1849" s="97" t="s">
        <v>4784</v>
      </c>
      <c r="C1849" s="97" t="s">
        <v>4756</v>
      </c>
      <c r="D1849" s="97" t="s">
        <v>4764</v>
      </c>
      <c r="E1849" s="97" t="s">
        <v>2451</v>
      </c>
      <c r="F1849" s="97" t="s">
        <v>4785</v>
      </c>
      <c r="G1849" s="98" t="s">
        <v>2453</v>
      </c>
      <c r="H1849" s="98" t="s">
        <v>4759</v>
      </c>
      <c r="I1849" s="99">
        <v>67055000</v>
      </c>
      <c r="J1849" s="97" t="s">
        <v>2460</v>
      </c>
    </row>
    <row r="1850" spans="1:10" x14ac:dyDescent="0.2">
      <c r="A1850" s="96">
        <f t="shared" si="23"/>
        <v>1849</v>
      </c>
      <c r="B1850" s="97" t="s">
        <v>4786</v>
      </c>
      <c r="C1850" s="97" t="s">
        <v>4786</v>
      </c>
      <c r="D1850" s="97" t="s">
        <v>4759</v>
      </c>
      <c r="E1850" s="97" t="s">
        <v>2451</v>
      </c>
      <c r="F1850" s="97" t="s">
        <v>4787</v>
      </c>
      <c r="G1850" s="98" t="s">
        <v>2453</v>
      </c>
      <c r="H1850" s="98" t="s">
        <v>4759</v>
      </c>
      <c r="I1850" s="99">
        <v>49819000</v>
      </c>
      <c r="J1850" s="97" t="s">
        <v>2486</v>
      </c>
    </row>
    <row r="1851" spans="1:10" x14ac:dyDescent="0.2">
      <c r="A1851" s="96">
        <f t="shared" si="23"/>
        <v>1850</v>
      </c>
      <c r="B1851" s="97" t="s">
        <v>4786</v>
      </c>
      <c r="C1851" s="97" t="s">
        <v>4786</v>
      </c>
      <c r="D1851" s="97" t="s">
        <v>4759</v>
      </c>
      <c r="E1851" s="97" t="s">
        <v>2451</v>
      </c>
      <c r="F1851" s="97" t="s">
        <v>4788</v>
      </c>
      <c r="G1851" s="98" t="s">
        <v>2453</v>
      </c>
      <c r="H1851" s="98" t="s">
        <v>4759</v>
      </c>
      <c r="I1851" s="99">
        <v>49819000</v>
      </c>
      <c r="J1851" s="97" t="s">
        <v>2486</v>
      </c>
    </row>
    <row r="1852" spans="1:10" x14ac:dyDescent="0.2">
      <c r="A1852" s="96">
        <f t="shared" si="23"/>
        <v>1851</v>
      </c>
      <c r="B1852" s="97" t="s">
        <v>4782</v>
      </c>
      <c r="C1852" s="97" t="s">
        <v>4782</v>
      </c>
      <c r="D1852" s="97" t="s">
        <v>4759</v>
      </c>
      <c r="E1852" s="97" t="s">
        <v>2451</v>
      </c>
      <c r="F1852" s="97" t="s">
        <v>4789</v>
      </c>
      <c r="G1852" s="98" t="s">
        <v>2453</v>
      </c>
      <c r="H1852" s="98" t="s">
        <v>4759</v>
      </c>
      <c r="I1852" s="99">
        <v>20000000</v>
      </c>
      <c r="J1852" s="97" t="s">
        <v>2486</v>
      </c>
    </row>
    <row r="1853" spans="1:10" x14ac:dyDescent="0.2">
      <c r="A1853" s="96">
        <f t="shared" si="23"/>
        <v>1852</v>
      </c>
      <c r="B1853" s="97" t="s">
        <v>4784</v>
      </c>
      <c r="C1853" s="97" t="s">
        <v>4756</v>
      </c>
      <c r="D1853" s="97" t="s">
        <v>4764</v>
      </c>
      <c r="E1853" s="97" t="s">
        <v>2451</v>
      </c>
      <c r="F1853" s="97" t="s">
        <v>4790</v>
      </c>
      <c r="G1853" s="98" t="s">
        <v>2453</v>
      </c>
      <c r="H1853" s="98" t="s">
        <v>4759</v>
      </c>
      <c r="I1853" s="99">
        <v>48235000</v>
      </c>
      <c r="J1853" s="97" t="s">
        <v>2460</v>
      </c>
    </row>
    <row r="1854" spans="1:10" x14ac:dyDescent="0.2">
      <c r="A1854" s="96">
        <f t="shared" si="23"/>
        <v>1853</v>
      </c>
      <c r="B1854" s="97" t="s">
        <v>4763</v>
      </c>
      <c r="C1854" s="97" t="s">
        <v>4763</v>
      </c>
      <c r="D1854" s="97" t="s">
        <v>4759</v>
      </c>
      <c r="E1854" s="97" t="s">
        <v>2451</v>
      </c>
      <c r="F1854" s="97" t="s">
        <v>4791</v>
      </c>
      <c r="G1854" s="98" t="s">
        <v>2453</v>
      </c>
      <c r="H1854" s="98" t="s">
        <v>4759</v>
      </c>
      <c r="I1854" s="99">
        <v>88000000</v>
      </c>
      <c r="J1854" s="97" t="s">
        <v>2460</v>
      </c>
    </row>
    <row r="1855" spans="1:10" x14ac:dyDescent="0.2">
      <c r="A1855" s="96">
        <f t="shared" si="23"/>
        <v>1854</v>
      </c>
      <c r="B1855" s="97" t="s">
        <v>4784</v>
      </c>
      <c r="C1855" s="97" t="s">
        <v>4756</v>
      </c>
      <c r="D1855" s="97" t="s">
        <v>4764</v>
      </c>
      <c r="E1855" s="97" t="s">
        <v>2451</v>
      </c>
      <c r="F1855" s="97" t="s">
        <v>4792</v>
      </c>
      <c r="G1855" s="98" t="s">
        <v>2453</v>
      </c>
      <c r="H1855" s="98" t="s">
        <v>4759</v>
      </c>
      <c r="I1855" s="99">
        <v>39675000</v>
      </c>
      <c r="J1855" s="97" t="s">
        <v>2460</v>
      </c>
    </row>
    <row r="1856" spans="1:10" x14ac:dyDescent="0.2">
      <c r="A1856" s="96">
        <f t="shared" si="23"/>
        <v>1855</v>
      </c>
      <c r="B1856" s="97" t="s">
        <v>4763</v>
      </c>
      <c r="C1856" s="97" t="s">
        <v>4763</v>
      </c>
      <c r="D1856" s="97" t="s">
        <v>4759</v>
      </c>
      <c r="E1856" s="97" t="s">
        <v>2451</v>
      </c>
      <c r="F1856" s="97" t="s">
        <v>4793</v>
      </c>
      <c r="G1856" s="98" t="s">
        <v>2453</v>
      </c>
      <c r="H1856" s="98" t="s">
        <v>4759</v>
      </c>
      <c r="I1856" s="99">
        <v>88000000</v>
      </c>
      <c r="J1856" s="97" t="s">
        <v>2460</v>
      </c>
    </row>
    <row r="1857" spans="1:10" x14ac:dyDescent="0.2">
      <c r="A1857" s="96">
        <f t="shared" si="23"/>
        <v>1856</v>
      </c>
      <c r="B1857" s="97" t="s">
        <v>4760</v>
      </c>
      <c r="C1857" s="97" t="s">
        <v>4760</v>
      </c>
      <c r="D1857" s="97" t="s">
        <v>4759</v>
      </c>
      <c r="E1857" s="97" t="s">
        <v>2451</v>
      </c>
      <c r="F1857" s="97" t="s">
        <v>4794</v>
      </c>
      <c r="G1857" s="98" t="s">
        <v>2453</v>
      </c>
      <c r="H1857" s="98" t="s">
        <v>4759</v>
      </c>
      <c r="I1857" s="99">
        <v>617896000</v>
      </c>
      <c r="J1857" s="97" t="s">
        <v>2455</v>
      </c>
    </row>
    <row r="1858" spans="1:10" x14ac:dyDescent="0.2">
      <c r="A1858" s="96">
        <f t="shared" si="23"/>
        <v>1857</v>
      </c>
      <c r="B1858" s="97" t="s">
        <v>4782</v>
      </c>
      <c r="C1858" s="97" t="s">
        <v>4782</v>
      </c>
      <c r="D1858" s="97" t="s">
        <v>4759</v>
      </c>
      <c r="E1858" s="97" t="s">
        <v>2451</v>
      </c>
      <c r="F1858" s="97" t="s">
        <v>4795</v>
      </c>
      <c r="G1858" s="98" t="s">
        <v>2453</v>
      </c>
      <c r="H1858" s="98" t="s">
        <v>4759</v>
      </c>
      <c r="I1858" s="99">
        <v>200000000</v>
      </c>
      <c r="J1858" s="97" t="s">
        <v>2486</v>
      </c>
    </row>
    <row r="1859" spans="1:10" x14ac:dyDescent="0.2">
      <c r="A1859" s="96">
        <f t="shared" si="23"/>
        <v>1858</v>
      </c>
      <c r="B1859" s="97" t="s">
        <v>4763</v>
      </c>
      <c r="C1859" s="97" t="s">
        <v>4763</v>
      </c>
      <c r="D1859" s="97" t="s">
        <v>4759</v>
      </c>
      <c r="E1859" s="97" t="s">
        <v>2451</v>
      </c>
      <c r="F1859" s="97" t="s">
        <v>4796</v>
      </c>
      <c r="G1859" s="98" t="s">
        <v>2453</v>
      </c>
      <c r="H1859" s="98" t="s">
        <v>4759</v>
      </c>
      <c r="I1859" s="99">
        <v>80000000</v>
      </c>
      <c r="J1859" s="97" t="s">
        <v>2460</v>
      </c>
    </row>
    <row r="1860" spans="1:10" x14ac:dyDescent="0.2">
      <c r="A1860" s="96">
        <f t="shared" si="23"/>
        <v>1859</v>
      </c>
      <c r="B1860" s="97" t="s">
        <v>4760</v>
      </c>
      <c r="C1860" s="97" t="s">
        <v>4760</v>
      </c>
      <c r="D1860" s="97" t="s">
        <v>4759</v>
      </c>
      <c r="E1860" s="97" t="s">
        <v>2451</v>
      </c>
      <c r="F1860" s="97" t="s">
        <v>4797</v>
      </c>
      <c r="G1860" s="98" t="s">
        <v>2453</v>
      </c>
      <c r="H1860" s="98" t="s">
        <v>4759</v>
      </c>
      <c r="I1860" s="99">
        <v>19158000</v>
      </c>
      <c r="J1860" s="97" t="s">
        <v>2460</v>
      </c>
    </row>
    <row r="1861" spans="1:10" x14ac:dyDescent="0.2">
      <c r="A1861" s="96">
        <f t="shared" si="23"/>
        <v>1860</v>
      </c>
      <c r="B1861" s="97" t="s">
        <v>4770</v>
      </c>
      <c r="C1861" s="97" t="s">
        <v>4771</v>
      </c>
      <c r="D1861" s="97" t="s">
        <v>4764</v>
      </c>
      <c r="E1861" s="97" t="s">
        <v>2451</v>
      </c>
      <c r="F1861" s="97" t="s">
        <v>4798</v>
      </c>
      <c r="G1861" s="98" t="s">
        <v>2453</v>
      </c>
      <c r="H1861" s="98" t="s">
        <v>4759</v>
      </c>
      <c r="I1861" s="99">
        <v>20751000</v>
      </c>
      <c r="J1861" s="97" t="s">
        <v>2460</v>
      </c>
    </row>
    <row r="1862" spans="1:10" x14ac:dyDescent="0.2">
      <c r="A1862" s="96">
        <f t="shared" si="23"/>
        <v>1861</v>
      </c>
      <c r="B1862" s="97" t="s">
        <v>4770</v>
      </c>
      <c r="C1862" s="97" t="s">
        <v>4771</v>
      </c>
      <c r="D1862" s="97" t="s">
        <v>4764</v>
      </c>
      <c r="E1862" s="97" t="s">
        <v>2451</v>
      </c>
      <c r="F1862" s="97" t="s">
        <v>4799</v>
      </c>
      <c r="G1862" s="98" t="s">
        <v>2453</v>
      </c>
      <c r="H1862" s="98" t="s">
        <v>4759</v>
      </c>
      <c r="I1862" s="99">
        <v>24990000</v>
      </c>
      <c r="J1862" s="97" t="s">
        <v>2460</v>
      </c>
    </row>
    <row r="1863" spans="1:10" x14ac:dyDescent="0.2">
      <c r="A1863" s="96">
        <f t="shared" si="23"/>
        <v>1862</v>
      </c>
      <c r="B1863" s="97" t="s">
        <v>4784</v>
      </c>
      <c r="C1863" s="97" t="s">
        <v>4756</v>
      </c>
      <c r="D1863" s="97" t="s">
        <v>4764</v>
      </c>
      <c r="E1863" s="97" t="s">
        <v>2451</v>
      </c>
      <c r="F1863" s="97" t="s">
        <v>4800</v>
      </c>
      <c r="G1863" s="98" t="s">
        <v>2453</v>
      </c>
      <c r="H1863" s="98" t="s">
        <v>4759</v>
      </c>
      <c r="I1863" s="99">
        <v>31305000</v>
      </c>
      <c r="J1863" s="97" t="s">
        <v>2460</v>
      </c>
    </row>
    <row r="1864" spans="1:10" x14ac:dyDescent="0.2">
      <c r="A1864" s="96">
        <f t="shared" si="23"/>
        <v>1863</v>
      </c>
      <c r="B1864" s="97" t="s">
        <v>4760</v>
      </c>
      <c r="C1864" s="97" t="s">
        <v>4760</v>
      </c>
      <c r="D1864" s="97" t="s">
        <v>4759</v>
      </c>
      <c r="E1864" s="97" t="s">
        <v>2451</v>
      </c>
      <c r="F1864" s="97" t="s">
        <v>4801</v>
      </c>
      <c r="G1864" s="98" t="s">
        <v>2453</v>
      </c>
      <c r="H1864" s="98" t="s">
        <v>4759</v>
      </c>
      <c r="I1864" s="99">
        <v>136483000</v>
      </c>
      <c r="J1864" s="97" t="s">
        <v>2455</v>
      </c>
    </row>
    <row r="1865" spans="1:10" x14ac:dyDescent="0.2">
      <c r="A1865" s="96">
        <f t="shared" si="23"/>
        <v>1864</v>
      </c>
      <c r="B1865" s="97" t="s">
        <v>4760</v>
      </c>
      <c r="C1865" s="97" t="s">
        <v>4760</v>
      </c>
      <c r="D1865" s="97" t="s">
        <v>4759</v>
      </c>
      <c r="E1865" s="97" t="s">
        <v>2451</v>
      </c>
      <c r="F1865" s="97" t="s">
        <v>4802</v>
      </c>
      <c r="G1865" s="98" t="s">
        <v>2453</v>
      </c>
      <c r="H1865" s="98" t="s">
        <v>4759</v>
      </c>
      <c r="I1865" s="99">
        <v>132135000</v>
      </c>
      <c r="J1865" s="97" t="s">
        <v>2455</v>
      </c>
    </row>
    <row r="1866" spans="1:10" x14ac:dyDescent="0.2">
      <c r="A1866" s="96">
        <f t="shared" si="23"/>
        <v>1865</v>
      </c>
      <c r="B1866" s="97" t="s">
        <v>4803</v>
      </c>
      <c r="C1866" s="97" t="s">
        <v>4763</v>
      </c>
      <c r="D1866" s="97" t="s">
        <v>2484</v>
      </c>
      <c r="E1866" s="97" t="s">
        <v>2451</v>
      </c>
      <c r="F1866" s="97" t="s">
        <v>4804</v>
      </c>
      <c r="G1866" s="98" t="s">
        <v>2453</v>
      </c>
      <c r="H1866" s="98" t="s">
        <v>4759</v>
      </c>
      <c r="I1866" s="99">
        <v>133350000</v>
      </c>
      <c r="J1866" s="97" t="s">
        <v>2455</v>
      </c>
    </row>
    <row r="1867" spans="1:10" x14ac:dyDescent="0.2">
      <c r="A1867" s="96">
        <f t="shared" si="23"/>
        <v>1866</v>
      </c>
      <c r="B1867" s="97" t="s">
        <v>4778</v>
      </c>
      <c r="C1867" s="97" t="s">
        <v>4778</v>
      </c>
      <c r="D1867" s="97" t="s">
        <v>4759</v>
      </c>
      <c r="E1867" s="97" t="s">
        <v>2451</v>
      </c>
      <c r="F1867" s="97" t="s">
        <v>4805</v>
      </c>
      <c r="G1867" s="98" t="s">
        <v>2453</v>
      </c>
      <c r="H1867" s="98" t="s">
        <v>4759</v>
      </c>
      <c r="I1867" s="99">
        <v>137060000</v>
      </c>
      <c r="J1867" s="97" t="s">
        <v>2486</v>
      </c>
    </row>
    <row r="1868" spans="1:10" x14ac:dyDescent="0.2">
      <c r="A1868" s="96">
        <f t="shared" si="23"/>
        <v>1867</v>
      </c>
      <c r="B1868" s="97" t="s">
        <v>4806</v>
      </c>
      <c r="C1868" s="97" t="s">
        <v>4807</v>
      </c>
      <c r="D1868" s="97" t="s">
        <v>4764</v>
      </c>
      <c r="E1868" s="97" t="s">
        <v>2451</v>
      </c>
      <c r="F1868" s="97" t="s">
        <v>4808</v>
      </c>
      <c r="G1868" s="98" t="s">
        <v>2453</v>
      </c>
      <c r="H1868" s="98" t="s">
        <v>4759</v>
      </c>
      <c r="I1868" s="99">
        <v>38000000</v>
      </c>
      <c r="J1868" s="97" t="s">
        <v>2455</v>
      </c>
    </row>
    <row r="1869" spans="1:10" x14ac:dyDescent="0.2">
      <c r="A1869" s="96">
        <f t="shared" si="23"/>
        <v>1868</v>
      </c>
      <c r="B1869" s="97" t="s">
        <v>4786</v>
      </c>
      <c r="C1869" s="97" t="s">
        <v>4786</v>
      </c>
      <c r="D1869" s="97" t="s">
        <v>4759</v>
      </c>
      <c r="E1869" s="97" t="s">
        <v>2451</v>
      </c>
      <c r="F1869" s="97" t="s">
        <v>4809</v>
      </c>
      <c r="G1869" s="98" t="s">
        <v>2453</v>
      </c>
      <c r="H1869" s="98" t="s">
        <v>4759</v>
      </c>
      <c r="I1869" s="99">
        <v>50000000</v>
      </c>
      <c r="J1869" s="97" t="s">
        <v>2455</v>
      </c>
    </row>
    <row r="1870" spans="1:10" x14ac:dyDescent="0.2">
      <c r="A1870" s="96">
        <f t="shared" si="23"/>
        <v>1869</v>
      </c>
      <c r="B1870" s="97" t="s">
        <v>4786</v>
      </c>
      <c r="C1870" s="97" t="s">
        <v>4786</v>
      </c>
      <c r="D1870" s="97" t="s">
        <v>4759</v>
      </c>
      <c r="E1870" s="97" t="s">
        <v>2451</v>
      </c>
      <c r="F1870" s="97" t="s">
        <v>4810</v>
      </c>
      <c r="G1870" s="98" t="s">
        <v>2453</v>
      </c>
      <c r="H1870" s="98" t="s">
        <v>4759</v>
      </c>
      <c r="I1870" s="99">
        <v>50000000</v>
      </c>
      <c r="J1870" s="97" t="s">
        <v>2455</v>
      </c>
    </row>
    <row r="1871" spans="1:10" x14ac:dyDescent="0.2">
      <c r="A1871" s="96">
        <f t="shared" si="23"/>
        <v>1870</v>
      </c>
      <c r="B1871" s="97" t="s">
        <v>4786</v>
      </c>
      <c r="C1871" s="97" t="s">
        <v>4786</v>
      </c>
      <c r="D1871" s="97" t="s">
        <v>4759</v>
      </c>
      <c r="E1871" s="97" t="s">
        <v>2451</v>
      </c>
      <c r="F1871" s="97" t="s">
        <v>4811</v>
      </c>
      <c r="G1871" s="98" t="s">
        <v>2453</v>
      </c>
      <c r="H1871" s="98" t="s">
        <v>4759</v>
      </c>
      <c r="I1871" s="99">
        <v>75000000</v>
      </c>
      <c r="J1871" s="97" t="s">
        <v>2455</v>
      </c>
    </row>
    <row r="1872" spans="1:10" x14ac:dyDescent="0.2">
      <c r="A1872" s="96">
        <f t="shared" si="23"/>
        <v>1871</v>
      </c>
      <c r="B1872" s="97" t="s">
        <v>4786</v>
      </c>
      <c r="C1872" s="97" t="s">
        <v>4786</v>
      </c>
      <c r="D1872" s="97" t="s">
        <v>4759</v>
      </c>
      <c r="E1872" s="97" t="s">
        <v>2451</v>
      </c>
      <c r="F1872" s="97" t="s">
        <v>4812</v>
      </c>
      <c r="G1872" s="98" t="s">
        <v>2453</v>
      </c>
      <c r="H1872" s="98" t="s">
        <v>4759</v>
      </c>
      <c r="I1872" s="99">
        <v>60000000</v>
      </c>
      <c r="J1872" s="97" t="s">
        <v>2455</v>
      </c>
    </row>
    <row r="1873" spans="1:10" x14ac:dyDescent="0.2">
      <c r="A1873" s="96">
        <f t="shared" si="23"/>
        <v>1872</v>
      </c>
      <c r="B1873" s="97" t="s">
        <v>4786</v>
      </c>
      <c r="C1873" s="97" t="s">
        <v>4786</v>
      </c>
      <c r="D1873" s="97" t="s">
        <v>4759</v>
      </c>
      <c r="E1873" s="97" t="s">
        <v>2451</v>
      </c>
      <c r="F1873" s="97" t="s">
        <v>4813</v>
      </c>
      <c r="G1873" s="98" t="s">
        <v>2453</v>
      </c>
      <c r="H1873" s="98" t="s">
        <v>4759</v>
      </c>
      <c r="I1873" s="99">
        <v>80000000</v>
      </c>
      <c r="J1873" s="97" t="s">
        <v>2460</v>
      </c>
    </row>
    <row r="1874" spans="1:10" x14ac:dyDescent="0.2">
      <c r="A1874" s="96">
        <f t="shared" si="23"/>
        <v>1873</v>
      </c>
      <c r="B1874" s="97" t="s">
        <v>4814</v>
      </c>
      <c r="C1874" s="97" t="s">
        <v>4760</v>
      </c>
      <c r="D1874" s="97" t="s">
        <v>2484</v>
      </c>
      <c r="E1874" s="97" t="s">
        <v>2451</v>
      </c>
      <c r="F1874" s="97" t="s">
        <v>4815</v>
      </c>
      <c r="G1874" s="98" t="s">
        <v>2453</v>
      </c>
      <c r="H1874" s="98" t="s">
        <v>4759</v>
      </c>
      <c r="I1874" s="99">
        <v>88888000</v>
      </c>
      <c r="J1874" s="97" t="s">
        <v>2460</v>
      </c>
    </row>
    <row r="1875" spans="1:10" x14ac:dyDescent="0.2">
      <c r="A1875" s="96">
        <f t="shared" si="23"/>
        <v>1874</v>
      </c>
      <c r="B1875" s="97" t="s">
        <v>4781</v>
      </c>
      <c r="C1875" s="97" t="s">
        <v>4782</v>
      </c>
      <c r="D1875" s="97" t="s">
        <v>4764</v>
      </c>
      <c r="E1875" s="97" t="s">
        <v>2451</v>
      </c>
      <c r="F1875" s="97" t="s">
        <v>4816</v>
      </c>
      <c r="G1875" s="98" t="s">
        <v>2453</v>
      </c>
      <c r="H1875" s="98" t="s">
        <v>4759</v>
      </c>
      <c r="I1875" s="99">
        <v>48127000</v>
      </c>
      <c r="J1875" s="97" t="s">
        <v>2460</v>
      </c>
    </row>
    <row r="1876" spans="1:10" x14ac:dyDescent="0.2">
      <c r="A1876" s="96">
        <f t="shared" si="23"/>
        <v>1875</v>
      </c>
      <c r="B1876" s="97" t="s">
        <v>4817</v>
      </c>
      <c r="C1876" s="97" t="s">
        <v>4817</v>
      </c>
      <c r="D1876" s="97" t="s">
        <v>4759</v>
      </c>
      <c r="E1876" s="97" t="s">
        <v>2451</v>
      </c>
      <c r="F1876" s="97" t="s">
        <v>4818</v>
      </c>
      <c r="G1876" s="98" t="s">
        <v>2453</v>
      </c>
      <c r="H1876" s="98" t="s">
        <v>4759</v>
      </c>
      <c r="I1876" s="99">
        <v>78185000</v>
      </c>
      <c r="J1876" s="97" t="s">
        <v>2455</v>
      </c>
    </row>
    <row r="1877" spans="1:10" ht="24" x14ac:dyDescent="0.2">
      <c r="A1877" s="96">
        <f t="shared" si="23"/>
        <v>1876</v>
      </c>
      <c r="B1877" s="106" t="s">
        <v>4819</v>
      </c>
      <c r="C1877" s="97" t="s">
        <v>4820</v>
      </c>
      <c r="D1877" s="97" t="s">
        <v>4764</v>
      </c>
      <c r="E1877" s="97" t="s">
        <v>2451</v>
      </c>
      <c r="F1877" s="97" t="s">
        <v>4821</v>
      </c>
      <c r="G1877" s="98" t="s">
        <v>2453</v>
      </c>
      <c r="H1877" s="98" t="s">
        <v>4759</v>
      </c>
      <c r="I1877" s="99">
        <v>143405000</v>
      </c>
      <c r="J1877" s="97" t="s">
        <v>2455</v>
      </c>
    </row>
    <row r="1878" spans="1:10" x14ac:dyDescent="0.2">
      <c r="A1878" s="96">
        <f t="shared" si="23"/>
        <v>1877</v>
      </c>
      <c r="B1878" s="97" t="s">
        <v>4807</v>
      </c>
      <c r="C1878" s="97" t="s">
        <v>4807</v>
      </c>
      <c r="D1878" s="97" t="s">
        <v>4759</v>
      </c>
      <c r="E1878" s="97" t="s">
        <v>2451</v>
      </c>
      <c r="F1878" s="97" t="s">
        <v>4822</v>
      </c>
      <c r="G1878" s="98" t="s">
        <v>2453</v>
      </c>
      <c r="H1878" s="98" t="s">
        <v>4759</v>
      </c>
      <c r="I1878" s="99">
        <v>23896000</v>
      </c>
      <c r="J1878" s="97" t="s">
        <v>2460</v>
      </c>
    </row>
    <row r="1879" spans="1:10" x14ac:dyDescent="0.2">
      <c r="A1879" s="96">
        <f t="shared" si="23"/>
        <v>1878</v>
      </c>
      <c r="B1879" s="97" t="s">
        <v>4807</v>
      </c>
      <c r="C1879" s="97" t="s">
        <v>4807</v>
      </c>
      <c r="D1879" s="97" t="s">
        <v>4759</v>
      </c>
      <c r="E1879" s="97" t="s">
        <v>2451</v>
      </c>
      <c r="F1879" s="97" t="s">
        <v>4823</v>
      </c>
      <c r="G1879" s="98" t="s">
        <v>2453</v>
      </c>
      <c r="H1879" s="98" t="s">
        <v>4759</v>
      </c>
      <c r="I1879" s="99">
        <v>75684000</v>
      </c>
      <c r="J1879" s="97" t="s">
        <v>2460</v>
      </c>
    </row>
    <row r="1880" spans="1:10" x14ac:dyDescent="0.2">
      <c r="A1880" s="96">
        <f t="shared" si="23"/>
        <v>1879</v>
      </c>
      <c r="B1880" s="97" t="s">
        <v>4807</v>
      </c>
      <c r="C1880" s="97" t="s">
        <v>4807</v>
      </c>
      <c r="D1880" s="97" t="s">
        <v>4759</v>
      </c>
      <c r="E1880" s="97" t="s">
        <v>2451</v>
      </c>
      <c r="F1880" s="97" t="s">
        <v>4824</v>
      </c>
      <c r="G1880" s="98" t="s">
        <v>2453</v>
      </c>
      <c r="H1880" s="98" t="s">
        <v>4759</v>
      </c>
      <c r="I1880" s="99">
        <v>33576700</v>
      </c>
      <c r="J1880" s="97" t="s">
        <v>2460</v>
      </c>
    </row>
    <row r="1881" spans="1:10" x14ac:dyDescent="0.2">
      <c r="A1881" s="96">
        <f t="shared" si="23"/>
        <v>1880</v>
      </c>
      <c r="B1881" s="97" t="s">
        <v>4825</v>
      </c>
      <c r="C1881" s="97" t="s">
        <v>4760</v>
      </c>
      <c r="D1881" s="97" t="s">
        <v>4764</v>
      </c>
      <c r="E1881" s="97" t="s">
        <v>2451</v>
      </c>
      <c r="F1881" s="97" t="s">
        <v>4826</v>
      </c>
      <c r="G1881" s="98" t="s">
        <v>2453</v>
      </c>
      <c r="H1881" s="98" t="s">
        <v>4759</v>
      </c>
      <c r="I1881" s="99">
        <v>169452000</v>
      </c>
      <c r="J1881" s="97" t="s">
        <v>2455</v>
      </c>
    </row>
    <row r="1882" spans="1:10" x14ac:dyDescent="0.2">
      <c r="A1882" s="96">
        <f t="shared" si="23"/>
        <v>1881</v>
      </c>
      <c r="B1882" s="97" t="s">
        <v>4781</v>
      </c>
      <c r="C1882" s="97" t="s">
        <v>4782</v>
      </c>
      <c r="D1882" s="97" t="s">
        <v>4764</v>
      </c>
      <c r="E1882" s="97" t="s">
        <v>2451</v>
      </c>
      <c r="F1882" s="97" t="s">
        <v>4827</v>
      </c>
      <c r="G1882" s="98" t="s">
        <v>2453</v>
      </c>
      <c r="H1882" s="98" t="s">
        <v>4759</v>
      </c>
      <c r="I1882" s="99">
        <v>94300000</v>
      </c>
      <c r="J1882" s="97" t="s">
        <v>2460</v>
      </c>
    </row>
    <row r="1883" spans="1:10" x14ac:dyDescent="0.2">
      <c r="A1883" s="96">
        <f t="shared" ref="A1883:A1946" si="24">ROW()-1</f>
        <v>1882</v>
      </c>
      <c r="B1883" s="97" t="s">
        <v>4807</v>
      </c>
      <c r="C1883" s="97" t="s">
        <v>4807</v>
      </c>
      <c r="D1883" s="97" t="s">
        <v>4759</v>
      </c>
      <c r="E1883" s="97" t="s">
        <v>2451</v>
      </c>
      <c r="F1883" s="97" t="s">
        <v>4828</v>
      </c>
      <c r="G1883" s="98" t="s">
        <v>2453</v>
      </c>
      <c r="H1883" s="98" t="s">
        <v>4759</v>
      </c>
      <c r="I1883" s="99">
        <v>23896000</v>
      </c>
      <c r="J1883" s="97" t="s">
        <v>2460</v>
      </c>
    </row>
    <row r="1884" spans="1:10" x14ac:dyDescent="0.2">
      <c r="A1884" s="96">
        <f t="shared" si="24"/>
        <v>1883</v>
      </c>
      <c r="B1884" s="97" t="s">
        <v>4756</v>
      </c>
      <c r="C1884" s="97" t="s">
        <v>4756</v>
      </c>
      <c r="D1884" s="97" t="s">
        <v>4759</v>
      </c>
      <c r="E1884" s="97" t="s">
        <v>2451</v>
      </c>
      <c r="F1884" s="97" t="s">
        <v>4829</v>
      </c>
      <c r="G1884" s="98" t="s">
        <v>2453</v>
      </c>
      <c r="H1884" s="98" t="s">
        <v>4759</v>
      </c>
      <c r="I1884" s="99">
        <v>86000000</v>
      </c>
      <c r="J1884" s="97" t="s">
        <v>2460</v>
      </c>
    </row>
    <row r="1885" spans="1:10" x14ac:dyDescent="0.2">
      <c r="A1885" s="96">
        <f t="shared" si="24"/>
        <v>1884</v>
      </c>
      <c r="B1885" s="97" t="s">
        <v>4830</v>
      </c>
      <c r="C1885" s="97" t="s">
        <v>4831</v>
      </c>
      <c r="D1885" s="97" t="s">
        <v>4759</v>
      </c>
      <c r="E1885" s="97" t="s">
        <v>2451</v>
      </c>
      <c r="F1885" s="97" t="s">
        <v>4832</v>
      </c>
      <c r="G1885" s="98" t="s">
        <v>2453</v>
      </c>
      <c r="H1885" s="98" t="s">
        <v>4759</v>
      </c>
      <c r="I1885" s="99">
        <v>129320000</v>
      </c>
      <c r="J1885" s="97" t="s">
        <v>2460</v>
      </c>
    </row>
    <row r="1886" spans="1:10" x14ac:dyDescent="0.3">
      <c r="A1886" s="96">
        <f t="shared" si="24"/>
        <v>1885</v>
      </c>
      <c r="B1886" s="97" t="s">
        <v>4833</v>
      </c>
      <c r="C1886" s="97" t="s">
        <v>4763</v>
      </c>
      <c r="D1886" s="97" t="s">
        <v>4833</v>
      </c>
      <c r="E1886" s="97" t="s">
        <v>2451</v>
      </c>
      <c r="F1886" s="97" t="s">
        <v>4834</v>
      </c>
      <c r="G1886" s="98" t="s">
        <v>2453</v>
      </c>
      <c r="H1886" s="98" t="s">
        <v>4759</v>
      </c>
      <c r="I1886" s="97" t="s">
        <v>2670</v>
      </c>
      <c r="J1886" s="97" t="s">
        <v>2670</v>
      </c>
    </row>
    <row r="1887" spans="1:10" x14ac:dyDescent="0.2">
      <c r="A1887" s="96">
        <f t="shared" si="24"/>
        <v>1886</v>
      </c>
      <c r="B1887" s="97" t="s">
        <v>4835</v>
      </c>
      <c r="C1887" s="97" t="s">
        <v>4760</v>
      </c>
      <c r="D1887" s="97" t="s">
        <v>4836</v>
      </c>
      <c r="E1887" s="97" t="s">
        <v>2451</v>
      </c>
      <c r="F1887" s="97" t="s">
        <v>4837</v>
      </c>
      <c r="G1887" s="98" t="s">
        <v>2453</v>
      </c>
      <c r="H1887" s="98" t="s">
        <v>4759</v>
      </c>
      <c r="I1887" s="99">
        <v>65457000</v>
      </c>
      <c r="J1887" s="97" t="s">
        <v>2455</v>
      </c>
    </row>
    <row r="1888" spans="1:10" x14ac:dyDescent="0.2">
      <c r="A1888" s="96">
        <f t="shared" si="24"/>
        <v>1887</v>
      </c>
      <c r="B1888" s="97" t="s">
        <v>4803</v>
      </c>
      <c r="C1888" s="97" t="s">
        <v>4763</v>
      </c>
      <c r="D1888" s="97" t="s">
        <v>2484</v>
      </c>
      <c r="E1888" s="97" t="s">
        <v>2451</v>
      </c>
      <c r="F1888" s="97" t="s">
        <v>4838</v>
      </c>
      <c r="G1888" s="98" t="s">
        <v>2453</v>
      </c>
      <c r="H1888" s="98" t="s">
        <v>4759</v>
      </c>
      <c r="I1888" s="99">
        <v>71860000</v>
      </c>
      <c r="J1888" s="97" t="s">
        <v>2455</v>
      </c>
    </row>
    <row r="1889" spans="1:10" x14ac:dyDescent="0.2">
      <c r="A1889" s="96">
        <f t="shared" si="24"/>
        <v>1888</v>
      </c>
      <c r="B1889" s="97" t="s">
        <v>4839</v>
      </c>
      <c r="C1889" s="97" t="s">
        <v>4840</v>
      </c>
      <c r="D1889" s="97" t="s">
        <v>4764</v>
      </c>
      <c r="E1889" s="97" t="s">
        <v>2451</v>
      </c>
      <c r="F1889" s="97" t="s">
        <v>4841</v>
      </c>
      <c r="G1889" s="98" t="s">
        <v>2453</v>
      </c>
      <c r="H1889" s="98" t="s">
        <v>4759</v>
      </c>
      <c r="I1889" s="99">
        <v>16526000</v>
      </c>
      <c r="J1889" s="97" t="s">
        <v>2460</v>
      </c>
    </row>
    <row r="1890" spans="1:10" x14ac:dyDescent="0.2">
      <c r="A1890" s="96">
        <f t="shared" si="24"/>
        <v>1889</v>
      </c>
      <c r="B1890" s="97" t="s">
        <v>4835</v>
      </c>
      <c r="C1890" s="97" t="s">
        <v>4760</v>
      </c>
      <c r="D1890" s="97" t="s">
        <v>4836</v>
      </c>
      <c r="E1890" s="97" t="s">
        <v>2451</v>
      </c>
      <c r="F1890" s="97" t="s">
        <v>4842</v>
      </c>
      <c r="G1890" s="98" t="s">
        <v>2453</v>
      </c>
      <c r="H1890" s="98" t="s">
        <v>4759</v>
      </c>
      <c r="I1890" s="99">
        <v>114840000</v>
      </c>
      <c r="J1890" s="97" t="s">
        <v>2455</v>
      </c>
    </row>
    <row r="1891" spans="1:10" x14ac:dyDescent="0.2">
      <c r="A1891" s="96">
        <f t="shared" si="24"/>
        <v>1890</v>
      </c>
      <c r="B1891" s="97" t="s">
        <v>4770</v>
      </c>
      <c r="C1891" s="97" t="s">
        <v>4771</v>
      </c>
      <c r="D1891" s="97" t="s">
        <v>4764</v>
      </c>
      <c r="E1891" s="97" t="s">
        <v>2451</v>
      </c>
      <c r="F1891" s="97" t="s">
        <v>4843</v>
      </c>
      <c r="G1891" s="98" t="s">
        <v>2453</v>
      </c>
      <c r="H1891" s="98" t="s">
        <v>4759</v>
      </c>
      <c r="I1891" s="99">
        <v>21191000</v>
      </c>
      <c r="J1891" s="97" t="s">
        <v>2460</v>
      </c>
    </row>
    <row r="1892" spans="1:10" x14ac:dyDescent="0.2">
      <c r="A1892" s="96">
        <f t="shared" si="24"/>
        <v>1891</v>
      </c>
      <c r="B1892" s="97" t="s">
        <v>4835</v>
      </c>
      <c r="C1892" s="97" t="s">
        <v>4760</v>
      </c>
      <c r="D1892" s="97" t="s">
        <v>4836</v>
      </c>
      <c r="E1892" s="97" t="s">
        <v>2451</v>
      </c>
      <c r="F1892" s="97" t="s">
        <v>4844</v>
      </c>
      <c r="G1892" s="98" t="s">
        <v>2453</v>
      </c>
      <c r="H1892" s="98" t="s">
        <v>4759</v>
      </c>
      <c r="I1892" s="99">
        <v>65457000</v>
      </c>
      <c r="J1892" s="97" t="s">
        <v>2455</v>
      </c>
    </row>
    <row r="1893" spans="1:10" x14ac:dyDescent="0.3">
      <c r="A1893" s="96">
        <f t="shared" si="24"/>
        <v>1892</v>
      </c>
      <c r="B1893" s="97" t="s">
        <v>4845</v>
      </c>
      <c r="C1893" s="97" t="s">
        <v>4756</v>
      </c>
      <c r="D1893" s="97" t="s">
        <v>2450</v>
      </c>
      <c r="E1893" s="97" t="s">
        <v>2451</v>
      </c>
      <c r="F1893" s="97" t="s">
        <v>4846</v>
      </c>
      <c r="G1893" s="98" t="s">
        <v>2453</v>
      </c>
      <c r="H1893" s="98" t="s">
        <v>4759</v>
      </c>
      <c r="I1893" s="97" t="s">
        <v>2670</v>
      </c>
      <c r="J1893" s="97" t="s">
        <v>2670</v>
      </c>
    </row>
    <row r="1894" spans="1:10" x14ac:dyDescent="0.3">
      <c r="A1894" s="96">
        <f t="shared" si="24"/>
        <v>1893</v>
      </c>
      <c r="B1894" s="97" t="s">
        <v>4845</v>
      </c>
      <c r="C1894" s="97" t="s">
        <v>4756</v>
      </c>
      <c r="D1894" s="97" t="s">
        <v>2450</v>
      </c>
      <c r="E1894" s="97" t="s">
        <v>2451</v>
      </c>
      <c r="F1894" s="97" t="s">
        <v>4847</v>
      </c>
      <c r="G1894" s="98" t="s">
        <v>2453</v>
      </c>
      <c r="H1894" s="98" t="s">
        <v>4759</v>
      </c>
      <c r="I1894" s="97" t="s">
        <v>2670</v>
      </c>
      <c r="J1894" s="97" t="s">
        <v>2670</v>
      </c>
    </row>
    <row r="1895" spans="1:10" x14ac:dyDescent="0.2">
      <c r="A1895" s="96">
        <f t="shared" si="24"/>
        <v>1894</v>
      </c>
      <c r="B1895" s="97" t="s">
        <v>4848</v>
      </c>
      <c r="C1895" s="97" t="s">
        <v>4849</v>
      </c>
      <c r="D1895" s="97" t="s">
        <v>4845</v>
      </c>
      <c r="E1895" s="97" t="s">
        <v>2451</v>
      </c>
      <c r="F1895" s="97" t="s">
        <v>4850</v>
      </c>
      <c r="G1895" s="98" t="s">
        <v>2453</v>
      </c>
      <c r="H1895" s="98" t="s">
        <v>4759</v>
      </c>
      <c r="I1895" s="99">
        <v>18906000</v>
      </c>
      <c r="J1895" s="97" t="s">
        <v>2460</v>
      </c>
    </row>
    <row r="1896" spans="1:10" x14ac:dyDescent="0.2">
      <c r="A1896" s="96">
        <f t="shared" si="24"/>
        <v>1895</v>
      </c>
      <c r="B1896" s="97" t="s">
        <v>4759</v>
      </c>
      <c r="C1896" s="97" t="s">
        <v>4756</v>
      </c>
      <c r="D1896" s="97" t="s">
        <v>4759</v>
      </c>
      <c r="E1896" s="97" t="s">
        <v>2451</v>
      </c>
      <c r="F1896" s="97" t="s">
        <v>4851</v>
      </c>
      <c r="G1896" s="98" t="s">
        <v>2453</v>
      </c>
      <c r="H1896" s="98" t="s">
        <v>4759</v>
      </c>
      <c r="I1896" s="99">
        <v>186855200</v>
      </c>
      <c r="J1896" s="97" t="s">
        <v>2455</v>
      </c>
    </row>
    <row r="1897" spans="1:10" x14ac:dyDescent="0.2">
      <c r="A1897" s="96">
        <f t="shared" si="24"/>
        <v>1896</v>
      </c>
      <c r="B1897" s="97" t="s">
        <v>4833</v>
      </c>
      <c r="C1897" s="97" t="s">
        <v>4763</v>
      </c>
      <c r="D1897" s="97" t="s">
        <v>4833</v>
      </c>
      <c r="E1897" s="97" t="s">
        <v>2451</v>
      </c>
      <c r="F1897" s="97" t="s">
        <v>4852</v>
      </c>
      <c r="G1897" s="98" t="s">
        <v>2453</v>
      </c>
      <c r="H1897" s="98" t="s">
        <v>4759</v>
      </c>
      <c r="I1897" s="99">
        <v>230694000</v>
      </c>
      <c r="J1897" s="97" t="s">
        <v>2486</v>
      </c>
    </row>
    <row r="1898" spans="1:10" x14ac:dyDescent="0.2">
      <c r="A1898" s="96">
        <f t="shared" si="24"/>
        <v>1897</v>
      </c>
      <c r="B1898" s="97" t="s">
        <v>4763</v>
      </c>
      <c r="C1898" s="97" t="s">
        <v>4763</v>
      </c>
      <c r="D1898" s="97" t="s">
        <v>4759</v>
      </c>
      <c r="E1898" s="97" t="s">
        <v>2451</v>
      </c>
      <c r="F1898" s="97" t="s">
        <v>4853</v>
      </c>
      <c r="G1898" s="98" t="s">
        <v>2453</v>
      </c>
      <c r="H1898" s="98" t="s">
        <v>4759</v>
      </c>
      <c r="I1898" s="99">
        <v>80000000</v>
      </c>
      <c r="J1898" s="97" t="s">
        <v>2460</v>
      </c>
    </row>
    <row r="1899" spans="1:10" x14ac:dyDescent="0.2">
      <c r="A1899" s="96">
        <f t="shared" si="24"/>
        <v>1898</v>
      </c>
      <c r="B1899" s="97" t="s">
        <v>4763</v>
      </c>
      <c r="C1899" s="97" t="s">
        <v>4763</v>
      </c>
      <c r="D1899" s="97" t="s">
        <v>4759</v>
      </c>
      <c r="E1899" s="97" t="s">
        <v>2451</v>
      </c>
      <c r="F1899" s="97" t="s">
        <v>4854</v>
      </c>
      <c r="G1899" s="98" t="s">
        <v>2453</v>
      </c>
      <c r="H1899" s="98" t="s">
        <v>4759</v>
      </c>
      <c r="I1899" s="99">
        <v>88000000</v>
      </c>
      <c r="J1899" s="97" t="s">
        <v>2460</v>
      </c>
    </row>
    <row r="1900" spans="1:10" x14ac:dyDescent="0.3">
      <c r="A1900" s="96">
        <f t="shared" si="24"/>
        <v>1899</v>
      </c>
      <c r="B1900" s="97" t="s">
        <v>4855</v>
      </c>
      <c r="C1900" s="97" t="s">
        <v>4820</v>
      </c>
      <c r="D1900" s="97" t="s">
        <v>2622</v>
      </c>
      <c r="E1900" s="97" t="s">
        <v>2451</v>
      </c>
      <c r="F1900" s="97" t="s">
        <v>4856</v>
      </c>
      <c r="G1900" s="98" t="s">
        <v>2453</v>
      </c>
      <c r="H1900" s="98" t="s">
        <v>4759</v>
      </c>
      <c r="I1900" s="97" t="s">
        <v>2670</v>
      </c>
      <c r="J1900" s="97" t="s">
        <v>2670</v>
      </c>
    </row>
    <row r="1901" spans="1:10" x14ac:dyDescent="0.2">
      <c r="A1901" s="96">
        <f t="shared" si="24"/>
        <v>1900</v>
      </c>
      <c r="B1901" s="97" t="s">
        <v>4784</v>
      </c>
      <c r="C1901" s="97" t="s">
        <v>4756</v>
      </c>
      <c r="D1901" s="97" t="s">
        <v>4764</v>
      </c>
      <c r="E1901" s="97" t="s">
        <v>2451</v>
      </c>
      <c r="F1901" s="97" t="s">
        <v>4857</v>
      </c>
      <c r="G1901" s="98" t="s">
        <v>2453</v>
      </c>
      <c r="H1901" s="98" t="s">
        <v>4759</v>
      </c>
      <c r="I1901" s="99">
        <v>314153000</v>
      </c>
      <c r="J1901" s="97" t="s">
        <v>2455</v>
      </c>
    </row>
    <row r="1902" spans="1:10" x14ac:dyDescent="0.2">
      <c r="A1902" s="96">
        <f t="shared" si="24"/>
        <v>1901</v>
      </c>
      <c r="B1902" s="97" t="s">
        <v>4858</v>
      </c>
      <c r="C1902" s="97" t="s">
        <v>4858</v>
      </c>
      <c r="D1902" s="97" t="s">
        <v>4759</v>
      </c>
      <c r="E1902" s="97" t="s">
        <v>2451</v>
      </c>
      <c r="F1902" s="97" t="s">
        <v>4859</v>
      </c>
      <c r="G1902" s="98" t="s">
        <v>2453</v>
      </c>
      <c r="H1902" s="98" t="s">
        <v>4759</v>
      </c>
      <c r="I1902" s="99">
        <v>117961000</v>
      </c>
      <c r="J1902" s="100" t="s">
        <v>2460</v>
      </c>
    </row>
    <row r="1903" spans="1:10" x14ac:dyDescent="0.2">
      <c r="A1903" s="96">
        <f t="shared" si="24"/>
        <v>1902</v>
      </c>
      <c r="B1903" s="97" t="s">
        <v>2494</v>
      </c>
      <c r="C1903" s="97" t="s">
        <v>2495</v>
      </c>
      <c r="D1903" s="97" t="s">
        <v>2494</v>
      </c>
      <c r="E1903" s="97" t="s">
        <v>2678</v>
      </c>
      <c r="F1903" s="97" t="s">
        <v>4860</v>
      </c>
      <c r="G1903" s="98" t="s">
        <v>2453</v>
      </c>
      <c r="H1903" s="98" t="s">
        <v>4759</v>
      </c>
      <c r="I1903" s="99">
        <v>250000000</v>
      </c>
      <c r="J1903" s="97" t="s">
        <v>2486</v>
      </c>
    </row>
    <row r="1904" spans="1:10" x14ac:dyDescent="0.2">
      <c r="A1904" s="96">
        <f t="shared" si="24"/>
        <v>1903</v>
      </c>
      <c r="B1904" s="97" t="s">
        <v>4839</v>
      </c>
      <c r="C1904" s="97" t="s">
        <v>4840</v>
      </c>
      <c r="D1904" s="97" t="s">
        <v>4764</v>
      </c>
      <c r="E1904" s="97" t="s">
        <v>2678</v>
      </c>
      <c r="F1904" s="97" t="s">
        <v>4861</v>
      </c>
      <c r="G1904" s="98" t="s">
        <v>2453</v>
      </c>
      <c r="H1904" s="98" t="s">
        <v>4759</v>
      </c>
      <c r="I1904" s="99">
        <v>200000000</v>
      </c>
      <c r="J1904" s="97" t="s">
        <v>2455</v>
      </c>
    </row>
    <row r="1905" spans="1:10" x14ac:dyDescent="0.2">
      <c r="A1905" s="96">
        <f t="shared" si="24"/>
        <v>1904</v>
      </c>
      <c r="B1905" s="97" t="s">
        <v>4782</v>
      </c>
      <c r="C1905" s="97" t="s">
        <v>4782</v>
      </c>
      <c r="D1905" s="97" t="s">
        <v>4759</v>
      </c>
      <c r="E1905" s="97" t="s">
        <v>2678</v>
      </c>
      <c r="F1905" s="97" t="s">
        <v>4862</v>
      </c>
      <c r="G1905" s="98" t="s">
        <v>2453</v>
      </c>
      <c r="H1905" s="98" t="s">
        <v>4759</v>
      </c>
      <c r="I1905" s="99">
        <v>503944000</v>
      </c>
      <c r="J1905" s="97" t="s">
        <v>2486</v>
      </c>
    </row>
    <row r="1906" spans="1:10" x14ac:dyDescent="0.2">
      <c r="A1906" s="96">
        <f t="shared" si="24"/>
        <v>1905</v>
      </c>
      <c r="B1906" s="97" t="s">
        <v>4782</v>
      </c>
      <c r="C1906" s="97" t="s">
        <v>4782</v>
      </c>
      <c r="D1906" s="97" t="s">
        <v>4759</v>
      </c>
      <c r="E1906" s="97" t="s">
        <v>2678</v>
      </c>
      <c r="F1906" s="97" t="s">
        <v>4863</v>
      </c>
      <c r="G1906" s="98" t="s">
        <v>2453</v>
      </c>
      <c r="H1906" s="98" t="s">
        <v>4759</v>
      </c>
      <c r="I1906" s="99">
        <v>1246030000</v>
      </c>
      <c r="J1906" s="97" t="s">
        <v>2486</v>
      </c>
    </row>
    <row r="1907" spans="1:10" x14ac:dyDescent="0.2">
      <c r="A1907" s="96">
        <f t="shared" si="24"/>
        <v>1906</v>
      </c>
      <c r="B1907" s="97" t="s">
        <v>4864</v>
      </c>
      <c r="C1907" s="97" t="s">
        <v>4756</v>
      </c>
      <c r="D1907" s="97" t="s">
        <v>3422</v>
      </c>
      <c r="E1907" s="97" t="s">
        <v>2678</v>
      </c>
      <c r="F1907" s="97" t="s">
        <v>4865</v>
      </c>
      <c r="G1907" s="98" t="s">
        <v>2453</v>
      </c>
      <c r="H1907" s="98" t="s">
        <v>4759</v>
      </c>
      <c r="I1907" s="99">
        <v>86089000</v>
      </c>
      <c r="J1907" s="97" t="s">
        <v>2460</v>
      </c>
    </row>
    <row r="1908" spans="1:10" x14ac:dyDescent="0.2">
      <c r="A1908" s="96">
        <f t="shared" si="24"/>
        <v>1907</v>
      </c>
      <c r="B1908" s="97" t="s">
        <v>4778</v>
      </c>
      <c r="C1908" s="97" t="s">
        <v>4778</v>
      </c>
      <c r="D1908" s="97" t="s">
        <v>4759</v>
      </c>
      <c r="E1908" s="97" t="s">
        <v>2678</v>
      </c>
      <c r="F1908" s="97" t="s">
        <v>4866</v>
      </c>
      <c r="G1908" s="98" t="s">
        <v>2453</v>
      </c>
      <c r="H1908" s="98" t="s">
        <v>4759</v>
      </c>
      <c r="I1908" s="99">
        <v>103000000</v>
      </c>
      <c r="J1908" s="97" t="s">
        <v>2486</v>
      </c>
    </row>
    <row r="1909" spans="1:10" x14ac:dyDescent="0.2">
      <c r="A1909" s="96">
        <f t="shared" si="24"/>
        <v>1908</v>
      </c>
      <c r="B1909" s="97" t="s">
        <v>4760</v>
      </c>
      <c r="C1909" s="97" t="s">
        <v>4760</v>
      </c>
      <c r="D1909" s="97" t="s">
        <v>4759</v>
      </c>
      <c r="E1909" s="97" t="s">
        <v>2678</v>
      </c>
      <c r="F1909" s="97" t="s">
        <v>4867</v>
      </c>
      <c r="G1909" s="98" t="s">
        <v>2453</v>
      </c>
      <c r="H1909" s="98" t="s">
        <v>4759</v>
      </c>
      <c r="I1909" s="99">
        <v>400000000</v>
      </c>
      <c r="J1909" s="97" t="s">
        <v>2455</v>
      </c>
    </row>
    <row r="1910" spans="1:10" x14ac:dyDescent="0.2">
      <c r="A1910" s="96">
        <f t="shared" si="24"/>
        <v>1909</v>
      </c>
      <c r="B1910" s="97" t="s">
        <v>4786</v>
      </c>
      <c r="C1910" s="97" t="s">
        <v>4786</v>
      </c>
      <c r="D1910" s="97" t="s">
        <v>4759</v>
      </c>
      <c r="E1910" s="97" t="s">
        <v>2678</v>
      </c>
      <c r="F1910" s="97" t="s">
        <v>4868</v>
      </c>
      <c r="G1910" s="98" t="s">
        <v>2453</v>
      </c>
      <c r="H1910" s="98" t="s">
        <v>4759</v>
      </c>
      <c r="I1910" s="99">
        <v>45000000</v>
      </c>
      <c r="J1910" s="97" t="s">
        <v>2460</v>
      </c>
    </row>
    <row r="1911" spans="1:10" x14ac:dyDescent="0.2">
      <c r="A1911" s="96">
        <f t="shared" si="24"/>
        <v>1910</v>
      </c>
      <c r="B1911" s="97" t="s">
        <v>4869</v>
      </c>
      <c r="C1911" s="97" t="s">
        <v>4763</v>
      </c>
      <c r="D1911" s="97" t="s">
        <v>4759</v>
      </c>
      <c r="E1911" s="97" t="s">
        <v>2678</v>
      </c>
      <c r="F1911" s="97" t="s">
        <v>4870</v>
      </c>
      <c r="G1911" s="98" t="s">
        <v>2453</v>
      </c>
      <c r="H1911" s="98" t="s">
        <v>4759</v>
      </c>
      <c r="I1911" s="99">
        <v>2000000000</v>
      </c>
      <c r="J1911" s="97" t="s">
        <v>2455</v>
      </c>
    </row>
    <row r="1912" spans="1:10" x14ac:dyDescent="0.2">
      <c r="A1912" s="96">
        <f t="shared" si="24"/>
        <v>1911</v>
      </c>
      <c r="B1912" s="97" t="s">
        <v>4786</v>
      </c>
      <c r="C1912" s="97" t="s">
        <v>4786</v>
      </c>
      <c r="D1912" s="97" t="s">
        <v>4759</v>
      </c>
      <c r="E1912" s="97" t="s">
        <v>2678</v>
      </c>
      <c r="F1912" s="97" t="s">
        <v>4871</v>
      </c>
      <c r="G1912" s="98" t="s">
        <v>2453</v>
      </c>
      <c r="H1912" s="98" t="s">
        <v>4759</v>
      </c>
      <c r="I1912" s="99">
        <v>20000000</v>
      </c>
      <c r="J1912" s="97" t="s">
        <v>2486</v>
      </c>
    </row>
    <row r="1913" spans="1:10" x14ac:dyDescent="0.2">
      <c r="A1913" s="96">
        <f t="shared" si="24"/>
        <v>1912</v>
      </c>
      <c r="B1913" s="97" t="s">
        <v>4786</v>
      </c>
      <c r="C1913" s="97" t="s">
        <v>4786</v>
      </c>
      <c r="D1913" s="97" t="s">
        <v>4759</v>
      </c>
      <c r="E1913" s="97" t="s">
        <v>2678</v>
      </c>
      <c r="F1913" s="97" t="s">
        <v>4872</v>
      </c>
      <c r="G1913" s="98" t="s">
        <v>2453</v>
      </c>
      <c r="H1913" s="98" t="s">
        <v>4759</v>
      </c>
      <c r="I1913" s="99">
        <v>27676000</v>
      </c>
      <c r="J1913" s="97" t="s">
        <v>2486</v>
      </c>
    </row>
    <row r="1914" spans="1:10" x14ac:dyDescent="0.2">
      <c r="A1914" s="96">
        <f t="shared" si="24"/>
        <v>1913</v>
      </c>
      <c r="B1914" s="97" t="s">
        <v>4873</v>
      </c>
      <c r="C1914" s="97" t="s">
        <v>4873</v>
      </c>
      <c r="D1914" s="97" t="s">
        <v>4759</v>
      </c>
      <c r="E1914" s="97" t="s">
        <v>2678</v>
      </c>
      <c r="F1914" s="97" t="s">
        <v>4874</v>
      </c>
      <c r="G1914" s="98" t="s">
        <v>2453</v>
      </c>
      <c r="H1914" s="98" t="s">
        <v>4759</v>
      </c>
      <c r="I1914" s="99">
        <v>68000000</v>
      </c>
      <c r="J1914" s="97" t="s">
        <v>2455</v>
      </c>
    </row>
    <row r="1915" spans="1:10" x14ac:dyDescent="0.2">
      <c r="A1915" s="96">
        <f t="shared" si="24"/>
        <v>1914</v>
      </c>
      <c r="B1915" s="97" t="s">
        <v>4786</v>
      </c>
      <c r="C1915" s="97" t="s">
        <v>4786</v>
      </c>
      <c r="D1915" s="97" t="s">
        <v>4759</v>
      </c>
      <c r="E1915" s="97" t="s">
        <v>2678</v>
      </c>
      <c r="F1915" s="97" t="s">
        <v>4875</v>
      </c>
      <c r="G1915" s="98" t="s">
        <v>2453</v>
      </c>
      <c r="H1915" s="98" t="s">
        <v>4759</v>
      </c>
      <c r="I1915" s="99">
        <v>37500000</v>
      </c>
      <c r="J1915" s="97" t="s">
        <v>2455</v>
      </c>
    </row>
    <row r="1916" spans="1:10" x14ac:dyDescent="0.3">
      <c r="A1916" s="96">
        <f t="shared" si="24"/>
        <v>1915</v>
      </c>
      <c r="B1916" s="97" t="s">
        <v>4759</v>
      </c>
      <c r="C1916" s="97" t="s">
        <v>4756</v>
      </c>
      <c r="D1916" s="97" t="s">
        <v>4759</v>
      </c>
      <c r="E1916" s="97" t="s">
        <v>2678</v>
      </c>
      <c r="F1916" s="97" t="s">
        <v>4876</v>
      </c>
      <c r="G1916" s="98" t="s">
        <v>2453</v>
      </c>
      <c r="H1916" s="98" t="s">
        <v>4759</v>
      </c>
      <c r="I1916" s="97" t="s">
        <v>2670</v>
      </c>
      <c r="J1916" s="97" t="s">
        <v>2670</v>
      </c>
    </row>
    <row r="1917" spans="1:10" x14ac:dyDescent="0.3">
      <c r="A1917" s="96">
        <f t="shared" si="24"/>
        <v>1916</v>
      </c>
      <c r="B1917" s="97" t="s">
        <v>4759</v>
      </c>
      <c r="C1917" s="97" t="s">
        <v>4756</v>
      </c>
      <c r="D1917" s="97" t="s">
        <v>4759</v>
      </c>
      <c r="E1917" s="97" t="s">
        <v>2678</v>
      </c>
      <c r="F1917" s="97" t="s">
        <v>4877</v>
      </c>
      <c r="G1917" s="98" t="s">
        <v>2453</v>
      </c>
      <c r="H1917" s="98" t="s">
        <v>4759</v>
      </c>
      <c r="I1917" s="97" t="s">
        <v>2670</v>
      </c>
      <c r="J1917" s="97" t="s">
        <v>2670</v>
      </c>
    </row>
    <row r="1918" spans="1:10" x14ac:dyDescent="0.2">
      <c r="A1918" s="96">
        <f t="shared" si="24"/>
        <v>1917</v>
      </c>
      <c r="B1918" s="97" t="s">
        <v>4784</v>
      </c>
      <c r="C1918" s="97" t="s">
        <v>4756</v>
      </c>
      <c r="D1918" s="97" t="s">
        <v>4764</v>
      </c>
      <c r="E1918" s="97" t="s">
        <v>2678</v>
      </c>
      <c r="F1918" s="97" t="s">
        <v>4878</v>
      </c>
      <c r="G1918" s="98" t="s">
        <v>2453</v>
      </c>
      <c r="H1918" s="98" t="s">
        <v>4759</v>
      </c>
      <c r="I1918" s="99">
        <v>13729000</v>
      </c>
      <c r="J1918" s="97" t="s">
        <v>2460</v>
      </c>
    </row>
    <row r="1919" spans="1:10" x14ac:dyDescent="0.2">
      <c r="A1919" s="96">
        <f t="shared" si="24"/>
        <v>1918</v>
      </c>
      <c r="B1919" s="97" t="s">
        <v>4775</v>
      </c>
      <c r="C1919" s="97" t="s">
        <v>4775</v>
      </c>
      <c r="D1919" s="97" t="s">
        <v>4759</v>
      </c>
      <c r="E1919" s="97" t="s">
        <v>2678</v>
      </c>
      <c r="F1919" s="97" t="s">
        <v>4879</v>
      </c>
      <c r="G1919" s="98" t="s">
        <v>2453</v>
      </c>
      <c r="H1919" s="98" t="s">
        <v>4759</v>
      </c>
      <c r="I1919" s="99">
        <v>64895000</v>
      </c>
      <c r="J1919" s="97" t="s">
        <v>2460</v>
      </c>
    </row>
    <row r="1920" spans="1:10" x14ac:dyDescent="0.2">
      <c r="A1920" s="96">
        <f t="shared" si="24"/>
        <v>1919</v>
      </c>
      <c r="B1920" s="97" t="s">
        <v>4775</v>
      </c>
      <c r="C1920" s="97" t="s">
        <v>4775</v>
      </c>
      <c r="D1920" s="97" t="s">
        <v>4759</v>
      </c>
      <c r="E1920" s="97" t="s">
        <v>2678</v>
      </c>
      <c r="F1920" s="97" t="s">
        <v>4880</v>
      </c>
      <c r="G1920" s="98" t="s">
        <v>2453</v>
      </c>
      <c r="H1920" s="98" t="s">
        <v>4759</v>
      </c>
      <c r="I1920" s="99">
        <v>64895000</v>
      </c>
      <c r="J1920" s="97" t="s">
        <v>2460</v>
      </c>
    </row>
    <row r="1921" spans="1:10" x14ac:dyDescent="0.2">
      <c r="A1921" s="96">
        <f t="shared" si="24"/>
        <v>1920</v>
      </c>
      <c r="B1921" s="97" t="s">
        <v>4881</v>
      </c>
      <c r="C1921" s="97" t="s">
        <v>4881</v>
      </c>
      <c r="D1921" s="97" t="s">
        <v>4759</v>
      </c>
      <c r="E1921" s="97" t="s">
        <v>2678</v>
      </c>
      <c r="F1921" s="97" t="s">
        <v>4882</v>
      </c>
      <c r="G1921" s="98" t="s">
        <v>2453</v>
      </c>
      <c r="H1921" s="98" t="s">
        <v>4759</v>
      </c>
      <c r="I1921" s="99">
        <v>34442000</v>
      </c>
      <c r="J1921" s="97" t="s">
        <v>2460</v>
      </c>
    </row>
    <row r="1922" spans="1:10" x14ac:dyDescent="0.2">
      <c r="A1922" s="96">
        <f t="shared" si="24"/>
        <v>1921</v>
      </c>
      <c r="B1922" s="97" t="s">
        <v>4763</v>
      </c>
      <c r="C1922" s="97" t="s">
        <v>4763</v>
      </c>
      <c r="D1922" s="97" t="s">
        <v>4759</v>
      </c>
      <c r="E1922" s="97" t="s">
        <v>2678</v>
      </c>
      <c r="F1922" s="97" t="s">
        <v>4883</v>
      </c>
      <c r="G1922" s="98" t="s">
        <v>2453</v>
      </c>
      <c r="H1922" s="98" t="s">
        <v>4759</v>
      </c>
      <c r="I1922" s="99">
        <v>248000000</v>
      </c>
      <c r="J1922" s="97" t="s">
        <v>2460</v>
      </c>
    </row>
    <row r="1923" spans="1:10" x14ac:dyDescent="0.2">
      <c r="A1923" s="96">
        <f t="shared" si="24"/>
        <v>1922</v>
      </c>
      <c r="B1923" s="97" t="s">
        <v>4773</v>
      </c>
      <c r="C1923" s="97" t="s">
        <v>4773</v>
      </c>
      <c r="D1923" s="97" t="s">
        <v>4759</v>
      </c>
      <c r="E1923" s="97" t="s">
        <v>2678</v>
      </c>
      <c r="F1923" s="97" t="s">
        <v>4884</v>
      </c>
      <c r="G1923" s="98" t="s">
        <v>2453</v>
      </c>
      <c r="H1923" s="98" t="s">
        <v>4759</v>
      </c>
      <c r="I1923" s="99">
        <v>96122000</v>
      </c>
      <c r="J1923" s="97" t="s">
        <v>2460</v>
      </c>
    </row>
    <row r="1924" spans="1:10" x14ac:dyDescent="0.3">
      <c r="A1924" s="96">
        <f t="shared" si="24"/>
        <v>1923</v>
      </c>
      <c r="B1924" s="97" t="s">
        <v>4759</v>
      </c>
      <c r="C1924" s="97" t="s">
        <v>4756</v>
      </c>
      <c r="D1924" s="97" t="s">
        <v>4759</v>
      </c>
      <c r="E1924" s="97" t="s">
        <v>2678</v>
      </c>
      <c r="F1924" s="97" t="s">
        <v>4876</v>
      </c>
      <c r="G1924" s="98" t="s">
        <v>2453</v>
      </c>
      <c r="H1924" s="98" t="s">
        <v>4759</v>
      </c>
      <c r="I1924" s="97" t="s">
        <v>2670</v>
      </c>
      <c r="J1924" s="97" t="s">
        <v>2670</v>
      </c>
    </row>
    <row r="1925" spans="1:10" x14ac:dyDescent="0.3">
      <c r="A1925" s="96">
        <f t="shared" si="24"/>
        <v>1924</v>
      </c>
      <c r="B1925" s="97" t="s">
        <v>4759</v>
      </c>
      <c r="C1925" s="97" t="s">
        <v>4756</v>
      </c>
      <c r="D1925" s="97" t="s">
        <v>4759</v>
      </c>
      <c r="E1925" s="97" t="s">
        <v>2678</v>
      </c>
      <c r="F1925" s="97" t="s">
        <v>4877</v>
      </c>
      <c r="G1925" s="98" t="s">
        <v>2453</v>
      </c>
      <c r="H1925" s="98" t="s">
        <v>4759</v>
      </c>
      <c r="I1925" s="97" t="s">
        <v>2670</v>
      </c>
      <c r="J1925" s="97" t="s">
        <v>2670</v>
      </c>
    </row>
    <row r="1926" spans="1:10" x14ac:dyDescent="0.2">
      <c r="A1926" s="96">
        <f t="shared" si="24"/>
        <v>1925</v>
      </c>
      <c r="B1926" s="97" t="s">
        <v>4763</v>
      </c>
      <c r="C1926" s="97" t="s">
        <v>4763</v>
      </c>
      <c r="D1926" s="97" t="s">
        <v>4759</v>
      </c>
      <c r="E1926" s="97" t="s">
        <v>2678</v>
      </c>
      <c r="F1926" s="97" t="s">
        <v>4885</v>
      </c>
      <c r="G1926" s="98" t="s">
        <v>2453</v>
      </c>
      <c r="H1926" s="98" t="s">
        <v>4759</v>
      </c>
      <c r="I1926" s="99">
        <v>550000000</v>
      </c>
      <c r="J1926" s="97" t="s">
        <v>2455</v>
      </c>
    </row>
    <row r="1927" spans="1:10" x14ac:dyDescent="0.2">
      <c r="A1927" s="96">
        <f t="shared" si="24"/>
        <v>1926</v>
      </c>
      <c r="B1927" s="97" t="s">
        <v>4817</v>
      </c>
      <c r="C1927" s="97" t="s">
        <v>4817</v>
      </c>
      <c r="D1927" s="97" t="s">
        <v>4759</v>
      </c>
      <c r="E1927" s="97" t="s">
        <v>2678</v>
      </c>
      <c r="F1927" s="97" t="s">
        <v>4886</v>
      </c>
      <c r="G1927" s="98" t="s">
        <v>2453</v>
      </c>
      <c r="H1927" s="98" t="s">
        <v>4759</v>
      </c>
      <c r="I1927" s="99">
        <v>263000000</v>
      </c>
      <c r="J1927" s="97" t="s">
        <v>2455</v>
      </c>
    </row>
    <row r="1928" spans="1:10" x14ac:dyDescent="0.2">
      <c r="A1928" s="96">
        <f t="shared" si="24"/>
        <v>1927</v>
      </c>
      <c r="B1928" s="97" t="s">
        <v>4817</v>
      </c>
      <c r="C1928" s="97" t="s">
        <v>4817</v>
      </c>
      <c r="D1928" s="97" t="s">
        <v>4759</v>
      </c>
      <c r="E1928" s="97" t="s">
        <v>2678</v>
      </c>
      <c r="F1928" s="97" t="s">
        <v>4887</v>
      </c>
      <c r="G1928" s="98" t="s">
        <v>2453</v>
      </c>
      <c r="H1928" s="98" t="s">
        <v>4759</v>
      </c>
      <c r="I1928" s="99">
        <v>100000000</v>
      </c>
      <c r="J1928" s="97" t="s">
        <v>2455</v>
      </c>
    </row>
    <row r="1929" spans="1:10" x14ac:dyDescent="0.2">
      <c r="A1929" s="96">
        <f t="shared" si="24"/>
        <v>1928</v>
      </c>
      <c r="B1929" s="97" t="s">
        <v>4763</v>
      </c>
      <c r="C1929" s="97" t="s">
        <v>4763</v>
      </c>
      <c r="D1929" s="97" t="s">
        <v>4759</v>
      </c>
      <c r="E1929" s="97" t="s">
        <v>2678</v>
      </c>
      <c r="F1929" s="97" t="s">
        <v>4888</v>
      </c>
      <c r="G1929" s="98" t="s">
        <v>2453</v>
      </c>
      <c r="H1929" s="98" t="s">
        <v>4759</v>
      </c>
      <c r="I1929" s="99">
        <v>1200000000</v>
      </c>
      <c r="J1929" s="97" t="s">
        <v>2486</v>
      </c>
    </row>
    <row r="1930" spans="1:10" x14ac:dyDescent="0.3">
      <c r="A1930" s="96">
        <f t="shared" si="24"/>
        <v>1929</v>
      </c>
      <c r="B1930" s="97" t="s">
        <v>4848</v>
      </c>
      <c r="C1930" s="97" t="s">
        <v>4849</v>
      </c>
      <c r="D1930" s="97" t="s">
        <v>4845</v>
      </c>
      <c r="E1930" s="97" t="s">
        <v>2678</v>
      </c>
      <c r="F1930" s="97" t="s">
        <v>4889</v>
      </c>
      <c r="G1930" s="98" t="s">
        <v>2453</v>
      </c>
      <c r="H1930" s="98" t="s">
        <v>4759</v>
      </c>
      <c r="I1930" s="97" t="s">
        <v>2670</v>
      </c>
      <c r="J1930" s="97" t="s">
        <v>2670</v>
      </c>
    </row>
    <row r="1931" spans="1:10" x14ac:dyDescent="0.2">
      <c r="A1931" s="96">
        <f t="shared" si="24"/>
        <v>1930</v>
      </c>
      <c r="B1931" s="97" t="s">
        <v>4756</v>
      </c>
      <c r="C1931" s="97" t="s">
        <v>4756</v>
      </c>
      <c r="D1931" s="97" t="s">
        <v>4759</v>
      </c>
      <c r="E1931" s="97" t="s">
        <v>2678</v>
      </c>
      <c r="F1931" s="97" t="s">
        <v>4890</v>
      </c>
      <c r="G1931" s="98" t="s">
        <v>2453</v>
      </c>
      <c r="H1931" s="98" t="s">
        <v>4759</v>
      </c>
      <c r="I1931" s="99">
        <v>3000000</v>
      </c>
      <c r="J1931" s="97" t="s">
        <v>2460</v>
      </c>
    </row>
    <row r="1932" spans="1:10" x14ac:dyDescent="0.2">
      <c r="A1932" s="96">
        <f t="shared" si="24"/>
        <v>1931</v>
      </c>
      <c r="B1932" s="97" t="s">
        <v>4756</v>
      </c>
      <c r="C1932" s="97" t="s">
        <v>4756</v>
      </c>
      <c r="D1932" s="97" t="s">
        <v>4759</v>
      </c>
      <c r="E1932" s="97" t="s">
        <v>2678</v>
      </c>
      <c r="F1932" s="97" t="s">
        <v>4891</v>
      </c>
      <c r="G1932" s="98" t="s">
        <v>2453</v>
      </c>
      <c r="H1932" s="98" t="s">
        <v>4759</v>
      </c>
      <c r="I1932" s="99">
        <v>3000000</v>
      </c>
      <c r="J1932" s="97" t="s">
        <v>2460</v>
      </c>
    </row>
    <row r="1933" spans="1:10" x14ac:dyDescent="0.2">
      <c r="A1933" s="96">
        <f t="shared" si="24"/>
        <v>1932</v>
      </c>
      <c r="B1933" s="97" t="s">
        <v>4784</v>
      </c>
      <c r="C1933" s="97" t="s">
        <v>4756</v>
      </c>
      <c r="D1933" s="97" t="s">
        <v>4764</v>
      </c>
      <c r="E1933" s="97" t="s">
        <v>2678</v>
      </c>
      <c r="F1933" s="97" t="s">
        <v>4878</v>
      </c>
      <c r="G1933" s="98" t="s">
        <v>2453</v>
      </c>
      <c r="H1933" s="98" t="s">
        <v>4759</v>
      </c>
      <c r="I1933" s="99">
        <v>13729000</v>
      </c>
      <c r="J1933" s="97" t="s">
        <v>2460</v>
      </c>
    </row>
    <row r="1934" spans="1:10" x14ac:dyDescent="0.3">
      <c r="A1934" s="96">
        <f t="shared" si="24"/>
        <v>1933</v>
      </c>
      <c r="B1934" s="97" t="s">
        <v>4849</v>
      </c>
      <c r="C1934" s="97" t="s">
        <v>4849</v>
      </c>
      <c r="D1934" s="97" t="s">
        <v>4759</v>
      </c>
      <c r="E1934" s="97" t="s">
        <v>2678</v>
      </c>
      <c r="F1934" s="97" t="s">
        <v>4892</v>
      </c>
      <c r="G1934" s="98" t="s">
        <v>2453</v>
      </c>
      <c r="H1934" s="98" t="s">
        <v>4759</v>
      </c>
      <c r="I1934" s="97" t="s">
        <v>2670</v>
      </c>
      <c r="J1934" s="97" t="s">
        <v>2670</v>
      </c>
    </row>
    <row r="1935" spans="1:10" x14ac:dyDescent="0.2">
      <c r="A1935" s="96">
        <f t="shared" si="24"/>
        <v>1934</v>
      </c>
      <c r="B1935" s="97" t="s">
        <v>4771</v>
      </c>
      <c r="C1935" s="97" t="s">
        <v>4771</v>
      </c>
      <c r="D1935" s="97" t="s">
        <v>4759</v>
      </c>
      <c r="E1935" s="97" t="s">
        <v>2678</v>
      </c>
      <c r="F1935" s="97" t="s">
        <v>4893</v>
      </c>
      <c r="G1935" s="98" t="s">
        <v>2453</v>
      </c>
      <c r="H1935" s="98" t="s">
        <v>4759</v>
      </c>
      <c r="I1935" s="99">
        <v>54395000</v>
      </c>
      <c r="J1935" s="97" t="s">
        <v>2455</v>
      </c>
    </row>
    <row r="1936" spans="1:10" x14ac:dyDescent="0.2">
      <c r="A1936" s="96">
        <f t="shared" si="24"/>
        <v>1935</v>
      </c>
      <c r="B1936" s="97" t="s">
        <v>4773</v>
      </c>
      <c r="C1936" s="97" t="s">
        <v>4773</v>
      </c>
      <c r="D1936" s="97" t="s">
        <v>4759</v>
      </c>
      <c r="E1936" s="97" t="s">
        <v>2678</v>
      </c>
      <c r="F1936" s="97" t="s">
        <v>4894</v>
      </c>
      <c r="G1936" s="98" t="s">
        <v>2453</v>
      </c>
      <c r="H1936" s="98" t="s">
        <v>4759</v>
      </c>
      <c r="I1936" s="99">
        <v>34131000</v>
      </c>
      <c r="J1936" s="97" t="s">
        <v>2460</v>
      </c>
    </row>
    <row r="1937" spans="1:10" x14ac:dyDescent="0.2">
      <c r="A1937" s="96">
        <f t="shared" si="24"/>
        <v>1936</v>
      </c>
      <c r="B1937" s="97" t="s">
        <v>4895</v>
      </c>
      <c r="C1937" s="97" t="s">
        <v>4760</v>
      </c>
      <c r="D1937" s="97" t="s">
        <v>4895</v>
      </c>
      <c r="E1937" s="97" t="s">
        <v>2678</v>
      </c>
      <c r="F1937" s="97" t="s">
        <v>4896</v>
      </c>
      <c r="G1937" s="98" t="s">
        <v>2453</v>
      </c>
      <c r="H1937" s="98" t="s">
        <v>4759</v>
      </c>
      <c r="I1937" s="99">
        <v>1144234000</v>
      </c>
      <c r="J1937" s="97" t="s">
        <v>2455</v>
      </c>
    </row>
    <row r="1938" spans="1:10" x14ac:dyDescent="0.2">
      <c r="A1938" s="96">
        <f t="shared" si="24"/>
        <v>1937</v>
      </c>
      <c r="B1938" s="97" t="s">
        <v>4897</v>
      </c>
      <c r="C1938" s="97" t="s">
        <v>4760</v>
      </c>
      <c r="D1938" s="97" t="s">
        <v>4764</v>
      </c>
      <c r="E1938" s="97" t="s">
        <v>2678</v>
      </c>
      <c r="F1938" s="97" t="s">
        <v>4898</v>
      </c>
      <c r="G1938" s="98" t="s">
        <v>2453</v>
      </c>
      <c r="H1938" s="98" t="s">
        <v>4759</v>
      </c>
      <c r="I1938" s="99">
        <v>48861000</v>
      </c>
      <c r="J1938" s="97" t="s">
        <v>2460</v>
      </c>
    </row>
    <row r="1939" spans="1:10" x14ac:dyDescent="0.2">
      <c r="A1939" s="96">
        <f t="shared" si="24"/>
        <v>1938</v>
      </c>
      <c r="B1939" s="97" t="s">
        <v>4807</v>
      </c>
      <c r="C1939" s="97" t="s">
        <v>4807</v>
      </c>
      <c r="D1939" s="97" t="s">
        <v>4759</v>
      </c>
      <c r="E1939" s="97" t="s">
        <v>2678</v>
      </c>
      <c r="F1939" s="97" t="s">
        <v>4899</v>
      </c>
      <c r="G1939" s="98" t="s">
        <v>2453</v>
      </c>
      <c r="H1939" s="98" t="s">
        <v>4759</v>
      </c>
      <c r="I1939" s="99">
        <v>81128000</v>
      </c>
      <c r="J1939" s="97" t="s">
        <v>2460</v>
      </c>
    </row>
    <row r="1940" spans="1:10" x14ac:dyDescent="0.2">
      <c r="A1940" s="96">
        <f t="shared" si="24"/>
        <v>1939</v>
      </c>
      <c r="B1940" s="97" t="s">
        <v>4900</v>
      </c>
      <c r="C1940" s="97" t="s">
        <v>4756</v>
      </c>
      <c r="D1940" s="97" t="s">
        <v>4759</v>
      </c>
      <c r="E1940" s="97" t="s">
        <v>2678</v>
      </c>
      <c r="F1940" s="97" t="s">
        <v>4901</v>
      </c>
      <c r="G1940" s="98" t="s">
        <v>2453</v>
      </c>
      <c r="H1940" s="98" t="s">
        <v>4759</v>
      </c>
      <c r="I1940" s="99">
        <v>34106000</v>
      </c>
      <c r="J1940" s="97" t="s">
        <v>2455</v>
      </c>
    </row>
    <row r="1941" spans="1:10" x14ac:dyDescent="0.2">
      <c r="A1941" s="96">
        <f t="shared" si="24"/>
        <v>1940</v>
      </c>
      <c r="B1941" s="97" t="s">
        <v>4756</v>
      </c>
      <c r="C1941" s="97" t="s">
        <v>4756</v>
      </c>
      <c r="D1941" s="97" t="s">
        <v>4759</v>
      </c>
      <c r="E1941" s="97" t="s">
        <v>2678</v>
      </c>
      <c r="F1941" s="97" t="s">
        <v>4902</v>
      </c>
      <c r="G1941" s="98" t="s">
        <v>2453</v>
      </c>
      <c r="H1941" s="98" t="s">
        <v>4759</v>
      </c>
      <c r="I1941" s="99">
        <v>640495000</v>
      </c>
      <c r="J1941" s="97" t="s">
        <v>2455</v>
      </c>
    </row>
    <row r="1942" spans="1:10" x14ac:dyDescent="0.2">
      <c r="A1942" s="96">
        <f t="shared" si="24"/>
        <v>1941</v>
      </c>
      <c r="B1942" s="97" t="s">
        <v>4773</v>
      </c>
      <c r="C1942" s="97" t="s">
        <v>4773</v>
      </c>
      <c r="D1942" s="97" t="s">
        <v>4759</v>
      </c>
      <c r="E1942" s="97" t="s">
        <v>2678</v>
      </c>
      <c r="F1942" s="97" t="s">
        <v>4903</v>
      </c>
      <c r="G1942" s="98" t="s">
        <v>2453</v>
      </c>
      <c r="H1942" s="98" t="s">
        <v>4759</v>
      </c>
      <c r="I1942" s="99">
        <v>242860000</v>
      </c>
      <c r="J1942" s="97" t="s">
        <v>2455</v>
      </c>
    </row>
    <row r="1943" spans="1:10" x14ac:dyDescent="0.2">
      <c r="A1943" s="96">
        <f t="shared" si="24"/>
        <v>1942</v>
      </c>
      <c r="B1943" s="97" t="s">
        <v>4782</v>
      </c>
      <c r="C1943" s="97" t="s">
        <v>4782</v>
      </c>
      <c r="D1943" s="97" t="s">
        <v>4759</v>
      </c>
      <c r="E1943" s="97" t="s">
        <v>2678</v>
      </c>
      <c r="F1943" s="97" t="s">
        <v>4904</v>
      </c>
      <c r="G1943" s="98" t="s">
        <v>2453</v>
      </c>
      <c r="H1943" s="98" t="s">
        <v>4759</v>
      </c>
      <c r="I1943" s="99">
        <v>166027000</v>
      </c>
      <c r="J1943" s="97" t="s">
        <v>2455</v>
      </c>
    </row>
    <row r="1944" spans="1:10" x14ac:dyDescent="0.3">
      <c r="A1944" s="96">
        <f t="shared" si="24"/>
        <v>1943</v>
      </c>
      <c r="B1944" s="97" t="s">
        <v>4833</v>
      </c>
      <c r="C1944" s="97" t="s">
        <v>4763</v>
      </c>
      <c r="D1944" s="97" t="s">
        <v>4833</v>
      </c>
      <c r="E1944" s="97" t="s">
        <v>2678</v>
      </c>
      <c r="F1944" s="97" t="s">
        <v>4905</v>
      </c>
      <c r="G1944" s="98" t="s">
        <v>2453</v>
      </c>
      <c r="H1944" s="98" t="s">
        <v>4759</v>
      </c>
      <c r="I1944" s="97" t="s">
        <v>2670</v>
      </c>
      <c r="J1944" s="97" t="s">
        <v>2670</v>
      </c>
    </row>
    <row r="1945" spans="1:10" x14ac:dyDescent="0.3">
      <c r="A1945" s="96">
        <f t="shared" si="24"/>
        <v>1944</v>
      </c>
      <c r="B1945" s="97" t="s">
        <v>4848</v>
      </c>
      <c r="C1945" s="97" t="s">
        <v>4849</v>
      </c>
      <c r="D1945" s="97" t="s">
        <v>4845</v>
      </c>
      <c r="E1945" s="97" t="s">
        <v>2678</v>
      </c>
      <c r="F1945" s="97" t="s">
        <v>4906</v>
      </c>
      <c r="G1945" s="98" t="s">
        <v>2453</v>
      </c>
      <c r="H1945" s="98" t="s">
        <v>4759</v>
      </c>
      <c r="I1945" s="97" t="s">
        <v>2670</v>
      </c>
      <c r="J1945" s="97" t="s">
        <v>2670</v>
      </c>
    </row>
    <row r="1946" spans="1:10" x14ac:dyDescent="0.2">
      <c r="A1946" s="96">
        <f t="shared" si="24"/>
        <v>1945</v>
      </c>
      <c r="B1946" s="97" t="s">
        <v>4807</v>
      </c>
      <c r="C1946" s="97" t="s">
        <v>4807</v>
      </c>
      <c r="D1946" s="97" t="s">
        <v>4759</v>
      </c>
      <c r="E1946" s="97" t="s">
        <v>2678</v>
      </c>
      <c r="F1946" s="97" t="s">
        <v>4907</v>
      </c>
      <c r="G1946" s="98" t="s">
        <v>2453</v>
      </c>
      <c r="H1946" s="98" t="s">
        <v>4759</v>
      </c>
      <c r="I1946" s="99">
        <v>163363000</v>
      </c>
      <c r="J1946" s="97" t="s">
        <v>2455</v>
      </c>
    </row>
    <row r="1947" spans="1:10" x14ac:dyDescent="0.2">
      <c r="A1947" s="96">
        <f t="shared" ref="A1947:A2010" si="25">ROW()-1</f>
        <v>1946</v>
      </c>
      <c r="B1947" s="97" t="s">
        <v>4807</v>
      </c>
      <c r="C1947" s="97" t="s">
        <v>4807</v>
      </c>
      <c r="D1947" s="97" t="s">
        <v>4759</v>
      </c>
      <c r="E1947" s="97" t="s">
        <v>2678</v>
      </c>
      <c r="F1947" s="97" t="s">
        <v>4908</v>
      </c>
      <c r="G1947" s="98" t="s">
        <v>2453</v>
      </c>
      <c r="H1947" s="98" t="s">
        <v>4759</v>
      </c>
      <c r="I1947" s="99">
        <v>85000000</v>
      </c>
      <c r="J1947" s="97" t="s">
        <v>2460</v>
      </c>
    </row>
    <row r="1948" spans="1:10" x14ac:dyDescent="0.2">
      <c r="A1948" s="96">
        <f t="shared" si="25"/>
        <v>1947</v>
      </c>
      <c r="B1948" s="97" t="s">
        <v>4845</v>
      </c>
      <c r="C1948" s="97" t="s">
        <v>4756</v>
      </c>
      <c r="D1948" s="97" t="s">
        <v>2450</v>
      </c>
      <c r="E1948" s="97" t="s">
        <v>2678</v>
      </c>
      <c r="F1948" s="97" t="s">
        <v>4909</v>
      </c>
      <c r="G1948" s="98" t="s">
        <v>2453</v>
      </c>
      <c r="H1948" s="98" t="s">
        <v>4759</v>
      </c>
      <c r="I1948" s="99">
        <v>30000000</v>
      </c>
      <c r="J1948" s="97" t="s">
        <v>2455</v>
      </c>
    </row>
    <row r="1949" spans="1:10" x14ac:dyDescent="0.2">
      <c r="A1949" s="96">
        <f t="shared" si="25"/>
        <v>1948</v>
      </c>
      <c r="B1949" s="97" t="s">
        <v>4845</v>
      </c>
      <c r="C1949" s="97" t="s">
        <v>4756</v>
      </c>
      <c r="D1949" s="97" t="s">
        <v>2450</v>
      </c>
      <c r="E1949" s="97" t="s">
        <v>2678</v>
      </c>
      <c r="F1949" s="97" t="s">
        <v>4910</v>
      </c>
      <c r="G1949" s="98" t="s">
        <v>2453</v>
      </c>
      <c r="H1949" s="98" t="s">
        <v>4759</v>
      </c>
      <c r="I1949" s="99">
        <v>40000000</v>
      </c>
      <c r="J1949" s="97" t="s">
        <v>2486</v>
      </c>
    </row>
    <row r="1950" spans="1:10" x14ac:dyDescent="0.2">
      <c r="A1950" s="96">
        <f t="shared" si="25"/>
        <v>1949</v>
      </c>
      <c r="B1950" s="97" t="s">
        <v>4845</v>
      </c>
      <c r="C1950" s="97" t="s">
        <v>4756</v>
      </c>
      <c r="D1950" s="97" t="s">
        <v>2450</v>
      </c>
      <c r="E1950" s="97" t="s">
        <v>2678</v>
      </c>
      <c r="F1950" s="97" t="s">
        <v>4911</v>
      </c>
      <c r="G1950" s="98" t="s">
        <v>2453</v>
      </c>
      <c r="H1950" s="98" t="s">
        <v>4759</v>
      </c>
      <c r="I1950" s="99">
        <v>20000000</v>
      </c>
      <c r="J1950" s="97" t="s">
        <v>2455</v>
      </c>
    </row>
    <row r="1951" spans="1:10" x14ac:dyDescent="0.2">
      <c r="A1951" s="96">
        <f t="shared" si="25"/>
        <v>1950</v>
      </c>
      <c r="B1951" s="97" t="s">
        <v>4845</v>
      </c>
      <c r="C1951" s="97" t="s">
        <v>4756</v>
      </c>
      <c r="D1951" s="97" t="s">
        <v>2450</v>
      </c>
      <c r="E1951" s="97" t="s">
        <v>2678</v>
      </c>
      <c r="F1951" s="97" t="s">
        <v>4912</v>
      </c>
      <c r="G1951" s="98" t="s">
        <v>2453</v>
      </c>
      <c r="H1951" s="98" t="s">
        <v>4759</v>
      </c>
      <c r="I1951" s="99">
        <v>20000000</v>
      </c>
      <c r="J1951" s="97" t="s">
        <v>2486</v>
      </c>
    </row>
    <row r="1952" spans="1:10" x14ac:dyDescent="0.2">
      <c r="A1952" s="96">
        <f t="shared" si="25"/>
        <v>1951</v>
      </c>
      <c r="B1952" s="97" t="s">
        <v>4840</v>
      </c>
      <c r="C1952" s="97" t="s">
        <v>4840</v>
      </c>
      <c r="D1952" s="97" t="s">
        <v>4759</v>
      </c>
      <c r="E1952" s="97" t="s">
        <v>2678</v>
      </c>
      <c r="F1952" s="97" t="s">
        <v>4913</v>
      </c>
      <c r="G1952" s="98" t="s">
        <v>2453</v>
      </c>
      <c r="H1952" s="98" t="s">
        <v>4759</v>
      </c>
      <c r="I1952" s="99">
        <v>262878000</v>
      </c>
      <c r="J1952" s="97" t="s">
        <v>2455</v>
      </c>
    </row>
    <row r="1953" spans="1:10" x14ac:dyDescent="0.2">
      <c r="A1953" s="96">
        <f t="shared" si="25"/>
        <v>1952</v>
      </c>
      <c r="B1953" s="97" t="s">
        <v>4773</v>
      </c>
      <c r="C1953" s="97" t="s">
        <v>4773</v>
      </c>
      <c r="D1953" s="97" t="s">
        <v>4759</v>
      </c>
      <c r="E1953" s="97" t="s">
        <v>2678</v>
      </c>
      <c r="F1953" s="97" t="s">
        <v>4914</v>
      </c>
      <c r="G1953" s="98" t="s">
        <v>2453</v>
      </c>
      <c r="H1953" s="98" t="s">
        <v>4759</v>
      </c>
      <c r="I1953" s="99">
        <v>90143000</v>
      </c>
      <c r="J1953" s="97" t="s">
        <v>2460</v>
      </c>
    </row>
    <row r="1954" spans="1:10" x14ac:dyDescent="0.2">
      <c r="A1954" s="96">
        <f t="shared" si="25"/>
        <v>1953</v>
      </c>
      <c r="B1954" s="97" t="s">
        <v>4784</v>
      </c>
      <c r="C1954" s="97" t="s">
        <v>4756</v>
      </c>
      <c r="D1954" s="97" t="s">
        <v>4764</v>
      </c>
      <c r="E1954" s="97" t="s">
        <v>2678</v>
      </c>
      <c r="F1954" s="97" t="s">
        <v>4915</v>
      </c>
      <c r="G1954" s="98" t="s">
        <v>2453</v>
      </c>
      <c r="H1954" s="98" t="s">
        <v>4759</v>
      </c>
      <c r="I1954" s="99">
        <v>71012000</v>
      </c>
      <c r="J1954" s="97" t="s">
        <v>2460</v>
      </c>
    </row>
    <row r="1955" spans="1:10" x14ac:dyDescent="0.2">
      <c r="A1955" s="96">
        <f t="shared" si="25"/>
        <v>1954</v>
      </c>
      <c r="B1955" s="97" t="s">
        <v>4845</v>
      </c>
      <c r="C1955" s="97" t="s">
        <v>4756</v>
      </c>
      <c r="D1955" s="97" t="s">
        <v>2450</v>
      </c>
      <c r="E1955" s="97" t="s">
        <v>2678</v>
      </c>
      <c r="F1955" s="97" t="s">
        <v>4916</v>
      </c>
      <c r="G1955" s="98" t="s">
        <v>2453</v>
      </c>
      <c r="H1955" s="98" t="s">
        <v>4759</v>
      </c>
      <c r="I1955" s="99">
        <v>310000000</v>
      </c>
      <c r="J1955" s="97" t="s">
        <v>2486</v>
      </c>
    </row>
    <row r="1956" spans="1:10" x14ac:dyDescent="0.2">
      <c r="A1956" s="96">
        <f t="shared" si="25"/>
        <v>1955</v>
      </c>
      <c r="B1956" s="97" t="s">
        <v>4845</v>
      </c>
      <c r="C1956" s="97" t="s">
        <v>4756</v>
      </c>
      <c r="D1956" s="97" t="s">
        <v>2450</v>
      </c>
      <c r="E1956" s="97" t="s">
        <v>2678</v>
      </c>
      <c r="F1956" s="97" t="s">
        <v>4917</v>
      </c>
      <c r="G1956" s="98" t="s">
        <v>2453</v>
      </c>
      <c r="H1956" s="98" t="s">
        <v>4759</v>
      </c>
      <c r="I1956" s="99">
        <v>60000000</v>
      </c>
      <c r="J1956" s="97" t="s">
        <v>2455</v>
      </c>
    </row>
    <row r="1957" spans="1:10" x14ac:dyDescent="0.2">
      <c r="A1957" s="96">
        <f t="shared" si="25"/>
        <v>1956</v>
      </c>
      <c r="B1957" s="97" t="s">
        <v>4918</v>
      </c>
      <c r="C1957" s="97" t="s">
        <v>4773</v>
      </c>
      <c r="D1957" s="97" t="s">
        <v>4764</v>
      </c>
      <c r="E1957" s="97" t="s">
        <v>2678</v>
      </c>
      <c r="F1957" s="97" t="s">
        <v>4919</v>
      </c>
      <c r="G1957" s="98" t="s">
        <v>2453</v>
      </c>
      <c r="H1957" s="98" t="s">
        <v>4759</v>
      </c>
      <c r="I1957" s="99">
        <v>67219000</v>
      </c>
      <c r="J1957" s="100" t="s">
        <v>2460</v>
      </c>
    </row>
    <row r="1958" spans="1:10" x14ac:dyDescent="0.2">
      <c r="A1958" s="96">
        <f t="shared" si="25"/>
        <v>1957</v>
      </c>
      <c r="B1958" s="97" t="s">
        <v>4920</v>
      </c>
      <c r="C1958" s="97" t="s">
        <v>4756</v>
      </c>
      <c r="D1958" s="97" t="s">
        <v>2484</v>
      </c>
      <c r="E1958" s="97" t="s">
        <v>2678</v>
      </c>
      <c r="F1958" s="97" t="s">
        <v>4921</v>
      </c>
      <c r="G1958" s="98" t="s">
        <v>2453</v>
      </c>
      <c r="H1958" s="98" t="s">
        <v>4759</v>
      </c>
      <c r="I1958" s="99">
        <v>181953000</v>
      </c>
      <c r="J1958" s="100" t="s">
        <v>2455</v>
      </c>
    </row>
    <row r="1959" spans="1:10" x14ac:dyDescent="0.3">
      <c r="A1959" s="96">
        <f t="shared" si="25"/>
        <v>1958</v>
      </c>
      <c r="B1959" s="97" t="s">
        <v>4922</v>
      </c>
      <c r="C1959" s="97" t="s">
        <v>4756</v>
      </c>
      <c r="D1959" s="97" t="s">
        <v>3004</v>
      </c>
      <c r="E1959" s="97" t="s">
        <v>2678</v>
      </c>
      <c r="F1959" s="97" t="s">
        <v>4923</v>
      </c>
      <c r="G1959" s="98" t="s">
        <v>2453</v>
      </c>
      <c r="H1959" s="98" t="s">
        <v>4759</v>
      </c>
      <c r="I1959" s="97" t="s">
        <v>2670</v>
      </c>
      <c r="J1959" s="100" t="s">
        <v>2670</v>
      </c>
    </row>
    <row r="1960" spans="1:10" x14ac:dyDescent="0.2">
      <c r="A1960" s="96">
        <f t="shared" si="25"/>
        <v>1959</v>
      </c>
      <c r="B1960" s="97" t="s">
        <v>4786</v>
      </c>
      <c r="C1960" s="97" t="s">
        <v>4786</v>
      </c>
      <c r="D1960" s="97" t="s">
        <v>4759</v>
      </c>
      <c r="E1960" s="97" t="s">
        <v>2678</v>
      </c>
      <c r="F1960" s="97" t="s">
        <v>4924</v>
      </c>
      <c r="G1960" s="98" t="s">
        <v>2453</v>
      </c>
      <c r="H1960" s="98" t="s">
        <v>4759</v>
      </c>
      <c r="I1960" s="99">
        <v>755590000</v>
      </c>
      <c r="J1960" s="100" t="s">
        <v>2455</v>
      </c>
    </row>
    <row r="1961" spans="1:10" x14ac:dyDescent="0.2">
      <c r="A1961" s="96">
        <f t="shared" si="25"/>
        <v>1960</v>
      </c>
      <c r="B1961" s="97" t="s">
        <v>2494</v>
      </c>
      <c r="C1961" s="97" t="s">
        <v>2495</v>
      </c>
      <c r="D1961" s="97" t="s">
        <v>2494</v>
      </c>
      <c r="E1961" s="97" t="s">
        <v>2786</v>
      </c>
      <c r="F1961" s="97" t="s">
        <v>4925</v>
      </c>
      <c r="G1961" s="98" t="s">
        <v>2453</v>
      </c>
      <c r="H1961" s="98" t="s">
        <v>4759</v>
      </c>
      <c r="I1961" s="99">
        <v>5000000</v>
      </c>
      <c r="J1961" s="97" t="s">
        <v>2486</v>
      </c>
    </row>
    <row r="1962" spans="1:10" x14ac:dyDescent="0.2">
      <c r="A1962" s="96">
        <f t="shared" si="25"/>
        <v>1961</v>
      </c>
      <c r="B1962" s="97" t="s">
        <v>4782</v>
      </c>
      <c r="C1962" s="97" t="s">
        <v>4782</v>
      </c>
      <c r="D1962" s="97" t="s">
        <v>4759</v>
      </c>
      <c r="E1962" s="97" t="s">
        <v>2786</v>
      </c>
      <c r="F1962" s="97" t="s">
        <v>4926</v>
      </c>
      <c r="G1962" s="98" t="s">
        <v>2453</v>
      </c>
      <c r="H1962" s="98" t="s">
        <v>4759</v>
      </c>
      <c r="I1962" s="99">
        <v>50000000</v>
      </c>
      <c r="J1962" s="97" t="s">
        <v>2486</v>
      </c>
    </row>
    <row r="1963" spans="1:10" x14ac:dyDescent="0.2">
      <c r="A1963" s="96">
        <f t="shared" si="25"/>
        <v>1962</v>
      </c>
      <c r="B1963" s="97" t="s">
        <v>4782</v>
      </c>
      <c r="C1963" s="97" t="s">
        <v>4782</v>
      </c>
      <c r="D1963" s="97" t="s">
        <v>4759</v>
      </c>
      <c r="E1963" s="97" t="s">
        <v>2786</v>
      </c>
      <c r="F1963" s="97" t="s">
        <v>4927</v>
      </c>
      <c r="G1963" s="98" t="s">
        <v>2453</v>
      </c>
      <c r="H1963" s="98" t="s">
        <v>4759</v>
      </c>
      <c r="I1963" s="99">
        <v>77500000</v>
      </c>
      <c r="J1963" s="97" t="s">
        <v>2455</v>
      </c>
    </row>
    <row r="1964" spans="1:10" x14ac:dyDescent="0.2">
      <c r="A1964" s="96">
        <f t="shared" si="25"/>
        <v>1963</v>
      </c>
      <c r="B1964" s="97" t="s">
        <v>4782</v>
      </c>
      <c r="C1964" s="97" t="s">
        <v>4782</v>
      </c>
      <c r="D1964" s="97" t="s">
        <v>4759</v>
      </c>
      <c r="E1964" s="97" t="s">
        <v>2786</v>
      </c>
      <c r="F1964" s="97" t="s">
        <v>4928</v>
      </c>
      <c r="G1964" s="98" t="s">
        <v>2453</v>
      </c>
      <c r="H1964" s="98" t="s">
        <v>4759</v>
      </c>
      <c r="I1964" s="99">
        <v>300000000</v>
      </c>
      <c r="J1964" s="97" t="s">
        <v>2455</v>
      </c>
    </row>
    <row r="1965" spans="1:10" x14ac:dyDescent="0.2">
      <c r="A1965" s="96">
        <f t="shared" si="25"/>
        <v>1964</v>
      </c>
      <c r="B1965" s="97" t="s">
        <v>4782</v>
      </c>
      <c r="C1965" s="97" t="s">
        <v>4782</v>
      </c>
      <c r="D1965" s="97" t="s">
        <v>4759</v>
      </c>
      <c r="E1965" s="97" t="s">
        <v>2786</v>
      </c>
      <c r="F1965" s="97" t="s">
        <v>4929</v>
      </c>
      <c r="G1965" s="98" t="s">
        <v>2453</v>
      </c>
      <c r="H1965" s="98" t="s">
        <v>4759</v>
      </c>
      <c r="I1965" s="99">
        <v>60500000</v>
      </c>
      <c r="J1965" s="97" t="s">
        <v>2455</v>
      </c>
    </row>
    <row r="1966" spans="1:10" x14ac:dyDescent="0.2">
      <c r="A1966" s="96">
        <f t="shared" si="25"/>
        <v>1965</v>
      </c>
      <c r="B1966" s="97" t="s">
        <v>4782</v>
      </c>
      <c r="C1966" s="97" t="s">
        <v>4782</v>
      </c>
      <c r="D1966" s="97" t="s">
        <v>4759</v>
      </c>
      <c r="E1966" s="97" t="s">
        <v>2786</v>
      </c>
      <c r="F1966" s="97" t="s">
        <v>4930</v>
      </c>
      <c r="G1966" s="98" t="s">
        <v>2453</v>
      </c>
      <c r="H1966" s="98" t="s">
        <v>4759</v>
      </c>
      <c r="I1966" s="99">
        <v>4000000</v>
      </c>
      <c r="J1966" s="97" t="s">
        <v>2460</v>
      </c>
    </row>
    <row r="1967" spans="1:10" x14ac:dyDescent="0.2">
      <c r="A1967" s="96">
        <f t="shared" si="25"/>
        <v>1966</v>
      </c>
      <c r="B1967" s="97" t="s">
        <v>4782</v>
      </c>
      <c r="C1967" s="97" t="s">
        <v>4782</v>
      </c>
      <c r="D1967" s="97" t="s">
        <v>4759</v>
      </c>
      <c r="E1967" s="97" t="s">
        <v>2786</v>
      </c>
      <c r="F1967" s="97" t="s">
        <v>4931</v>
      </c>
      <c r="G1967" s="98" t="s">
        <v>2453</v>
      </c>
      <c r="H1967" s="98" t="s">
        <v>4759</v>
      </c>
      <c r="I1967" s="99">
        <v>22000000</v>
      </c>
      <c r="J1967" s="97" t="s">
        <v>2460</v>
      </c>
    </row>
    <row r="1968" spans="1:10" x14ac:dyDescent="0.2">
      <c r="A1968" s="96">
        <f t="shared" si="25"/>
        <v>1967</v>
      </c>
      <c r="B1968" s="97" t="s">
        <v>4782</v>
      </c>
      <c r="C1968" s="97" t="s">
        <v>4782</v>
      </c>
      <c r="D1968" s="97" t="s">
        <v>4759</v>
      </c>
      <c r="E1968" s="97" t="s">
        <v>2786</v>
      </c>
      <c r="F1968" s="97" t="s">
        <v>4932</v>
      </c>
      <c r="G1968" s="98" t="s">
        <v>2453</v>
      </c>
      <c r="H1968" s="98" t="s">
        <v>4759</v>
      </c>
      <c r="I1968" s="99">
        <v>250000000</v>
      </c>
      <c r="J1968" s="97" t="s">
        <v>2486</v>
      </c>
    </row>
    <row r="1969" spans="1:10" x14ac:dyDescent="0.2">
      <c r="A1969" s="96">
        <f t="shared" si="25"/>
        <v>1968</v>
      </c>
      <c r="B1969" s="97" t="s">
        <v>4782</v>
      </c>
      <c r="C1969" s="97" t="s">
        <v>4782</v>
      </c>
      <c r="D1969" s="97" t="s">
        <v>4759</v>
      </c>
      <c r="E1969" s="97" t="s">
        <v>2786</v>
      </c>
      <c r="F1969" s="97" t="s">
        <v>4933</v>
      </c>
      <c r="G1969" s="98" t="s">
        <v>2453</v>
      </c>
      <c r="H1969" s="98" t="s">
        <v>4759</v>
      </c>
      <c r="I1969" s="99">
        <v>189000000</v>
      </c>
      <c r="J1969" s="97" t="s">
        <v>2486</v>
      </c>
    </row>
    <row r="1970" spans="1:10" x14ac:dyDescent="0.2">
      <c r="A1970" s="96">
        <f t="shared" si="25"/>
        <v>1969</v>
      </c>
      <c r="B1970" s="97" t="s">
        <v>4782</v>
      </c>
      <c r="C1970" s="97" t="s">
        <v>4782</v>
      </c>
      <c r="D1970" s="97" t="s">
        <v>4759</v>
      </c>
      <c r="E1970" s="97" t="s">
        <v>2786</v>
      </c>
      <c r="F1970" s="97" t="s">
        <v>4934</v>
      </c>
      <c r="G1970" s="98" t="s">
        <v>2453</v>
      </c>
      <c r="H1970" s="98" t="s">
        <v>4759</v>
      </c>
      <c r="I1970" s="99">
        <v>161000000</v>
      </c>
      <c r="J1970" s="97" t="s">
        <v>2486</v>
      </c>
    </row>
    <row r="1971" spans="1:10" x14ac:dyDescent="0.2">
      <c r="A1971" s="96">
        <f t="shared" si="25"/>
        <v>1970</v>
      </c>
      <c r="B1971" s="97" t="s">
        <v>4778</v>
      </c>
      <c r="C1971" s="97" t="s">
        <v>4778</v>
      </c>
      <c r="D1971" s="97" t="s">
        <v>4759</v>
      </c>
      <c r="E1971" s="97" t="s">
        <v>2786</v>
      </c>
      <c r="F1971" s="97" t="s">
        <v>4935</v>
      </c>
      <c r="G1971" s="98" t="s">
        <v>2453</v>
      </c>
      <c r="H1971" s="98" t="s">
        <v>4759</v>
      </c>
      <c r="I1971" s="99">
        <v>10000000</v>
      </c>
      <c r="J1971" s="97" t="s">
        <v>2460</v>
      </c>
    </row>
    <row r="1972" spans="1:10" x14ac:dyDescent="0.2">
      <c r="A1972" s="96">
        <f t="shared" si="25"/>
        <v>1971</v>
      </c>
      <c r="B1972" s="97" t="s">
        <v>4782</v>
      </c>
      <c r="C1972" s="97" t="s">
        <v>4782</v>
      </c>
      <c r="D1972" s="97" t="s">
        <v>4759</v>
      </c>
      <c r="E1972" s="97" t="s">
        <v>2786</v>
      </c>
      <c r="F1972" s="97" t="s">
        <v>4936</v>
      </c>
      <c r="G1972" s="98" t="s">
        <v>2453</v>
      </c>
      <c r="H1972" s="98" t="s">
        <v>4759</v>
      </c>
      <c r="I1972" s="99">
        <v>200000000</v>
      </c>
      <c r="J1972" s="97" t="s">
        <v>2486</v>
      </c>
    </row>
    <row r="1973" spans="1:10" x14ac:dyDescent="0.2">
      <c r="A1973" s="96">
        <f t="shared" si="25"/>
        <v>1972</v>
      </c>
      <c r="B1973" s="97" t="s">
        <v>4782</v>
      </c>
      <c r="C1973" s="97" t="s">
        <v>4782</v>
      </c>
      <c r="D1973" s="97" t="s">
        <v>4759</v>
      </c>
      <c r="E1973" s="97" t="s">
        <v>2786</v>
      </c>
      <c r="F1973" s="97" t="s">
        <v>4937</v>
      </c>
      <c r="G1973" s="98" t="s">
        <v>2453</v>
      </c>
      <c r="H1973" s="98" t="s">
        <v>4759</v>
      </c>
      <c r="I1973" s="99">
        <v>30000000</v>
      </c>
      <c r="J1973" s="97" t="s">
        <v>2486</v>
      </c>
    </row>
    <row r="1974" spans="1:10" x14ac:dyDescent="0.2">
      <c r="A1974" s="96">
        <f t="shared" si="25"/>
        <v>1973</v>
      </c>
      <c r="B1974" s="97" t="s">
        <v>4855</v>
      </c>
      <c r="C1974" s="97" t="s">
        <v>4820</v>
      </c>
      <c r="D1974" s="97" t="s">
        <v>2622</v>
      </c>
      <c r="E1974" s="97" t="s">
        <v>2786</v>
      </c>
      <c r="F1974" s="97" t="s">
        <v>4938</v>
      </c>
      <c r="G1974" s="98" t="s">
        <v>2453</v>
      </c>
      <c r="H1974" s="98" t="s">
        <v>4759</v>
      </c>
      <c r="I1974" s="99">
        <v>254000000</v>
      </c>
      <c r="J1974" s="97" t="s">
        <v>2486</v>
      </c>
    </row>
    <row r="1975" spans="1:10" x14ac:dyDescent="0.2">
      <c r="A1975" s="96">
        <f t="shared" si="25"/>
        <v>1974</v>
      </c>
      <c r="B1975" s="97" t="s">
        <v>4778</v>
      </c>
      <c r="C1975" s="97" t="s">
        <v>4778</v>
      </c>
      <c r="D1975" s="97" t="s">
        <v>4759</v>
      </c>
      <c r="E1975" s="97" t="s">
        <v>2786</v>
      </c>
      <c r="F1975" s="97" t="s">
        <v>4939</v>
      </c>
      <c r="G1975" s="98" t="s">
        <v>2453</v>
      </c>
      <c r="H1975" s="98" t="s">
        <v>4759</v>
      </c>
      <c r="I1975" s="99">
        <v>250000000</v>
      </c>
      <c r="J1975" s="97" t="s">
        <v>2486</v>
      </c>
    </row>
    <row r="1976" spans="1:10" x14ac:dyDescent="0.3">
      <c r="A1976" s="96">
        <f t="shared" si="25"/>
        <v>1975</v>
      </c>
      <c r="B1976" s="97" t="s">
        <v>4756</v>
      </c>
      <c r="C1976" s="97" t="s">
        <v>4756</v>
      </c>
      <c r="D1976" s="97" t="s">
        <v>4759</v>
      </c>
      <c r="E1976" s="97" t="s">
        <v>2786</v>
      </c>
      <c r="F1976" s="97" t="s">
        <v>4940</v>
      </c>
      <c r="G1976" s="98" t="s">
        <v>2453</v>
      </c>
      <c r="H1976" s="98" t="s">
        <v>4759</v>
      </c>
      <c r="I1976" s="97" t="s">
        <v>2670</v>
      </c>
      <c r="J1976" s="97" t="s">
        <v>2670</v>
      </c>
    </row>
    <row r="1977" spans="1:10" x14ac:dyDescent="0.2">
      <c r="A1977" s="96">
        <f t="shared" si="25"/>
        <v>1976</v>
      </c>
      <c r="B1977" s="97" t="s">
        <v>4778</v>
      </c>
      <c r="C1977" s="97" t="s">
        <v>4778</v>
      </c>
      <c r="D1977" s="97" t="s">
        <v>4759</v>
      </c>
      <c r="E1977" s="97" t="s">
        <v>2786</v>
      </c>
      <c r="F1977" s="97" t="s">
        <v>4941</v>
      </c>
      <c r="G1977" s="98" t="s">
        <v>2453</v>
      </c>
      <c r="H1977" s="98" t="s">
        <v>4759</v>
      </c>
      <c r="I1977" s="99">
        <v>600000000</v>
      </c>
      <c r="J1977" s="97" t="s">
        <v>2455</v>
      </c>
    </row>
    <row r="1978" spans="1:10" x14ac:dyDescent="0.2">
      <c r="A1978" s="96">
        <f t="shared" si="25"/>
        <v>1977</v>
      </c>
      <c r="B1978" s="97" t="s">
        <v>4778</v>
      </c>
      <c r="C1978" s="97" t="s">
        <v>4778</v>
      </c>
      <c r="D1978" s="97" t="s">
        <v>4759</v>
      </c>
      <c r="E1978" s="97" t="s">
        <v>2786</v>
      </c>
      <c r="F1978" s="97" t="s">
        <v>4942</v>
      </c>
      <c r="G1978" s="98" t="s">
        <v>2453</v>
      </c>
      <c r="H1978" s="98" t="s">
        <v>4759</v>
      </c>
      <c r="I1978" s="99">
        <v>50000000</v>
      </c>
      <c r="J1978" s="97" t="s">
        <v>2455</v>
      </c>
    </row>
    <row r="1979" spans="1:10" x14ac:dyDescent="0.2">
      <c r="A1979" s="96">
        <f t="shared" si="25"/>
        <v>1978</v>
      </c>
      <c r="B1979" s="97" t="s">
        <v>4760</v>
      </c>
      <c r="C1979" s="97" t="s">
        <v>4760</v>
      </c>
      <c r="D1979" s="97" t="s">
        <v>4759</v>
      </c>
      <c r="E1979" s="97" t="s">
        <v>2786</v>
      </c>
      <c r="F1979" s="97" t="s">
        <v>4943</v>
      </c>
      <c r="G1979" s="98" t="s">
        <v>2453</v>
      </c>
      <c r="H1979" s="98" t="s">
        <v>4759</v>
      </c>
      <c r="I1979" s="99">
        <v>200000000</v>
      </c>
      <c r="J1979" s="97" t="s">
        <v>2460</v>
      </c>
    </row>
    <row r="1980" spans="1:10" x14ac:dyDescent="0.2">
      <c r="A1980" s="96">
        <f t="shared" si="25"/>
        <v>1979</v>
      </c>
      <c r="B1980" s="97" t="s">
        <v>4760</v>
      </c>
      <c r="C1980" s="97" t="s">
        <v>4760</v>
      </c>
      <c r="D1980" s="97" t="s">
        <v>4759</v>
      </c>
      <c r="E1980" s="97" t="s">
        <v>2786</v>
      </c>
      <c r="F1980" s="97" t="s">
        <v>4944</v>
      </c>
      <c r="G1980" s="98" t="s">
        <v>2453</v>
      </c>
      <c r="H1980" s="98" t="s">
        <v>4759</v>
      </c>
      <c r="I1980" s="99">
        <v>250000000</v>
      </c>
      <c r="J1980" s="97" t="s">
        <v>2460</v>
      </c>
    </row>
    <row r="1981" spans="1:10" x14ac:dyDescent="0.2">
      <c r="A1981" s="96">
        <f t="shared" si="25"/>
        <v>1980</v>
      </c>
      <c r="B1981" s="97" t="s">
        <v>4760</v>
      </c>
      <c r="C1981" s="97" t="s">
        <v>4760</v>
      </c>
      <c r="D1981" s="97" t="s">
        <v>4759</v>
      </c>
      <c r="E1981" s="97" t="s">
        <v>2786</v>
      </c>
      <c r="F1981" s="97" t="s">
        <v>4945</v>
      </c>
      <c r="G1981" s="98" t="s">
        <v>2453</v>
      </c>
      <c r="H1981" s="98" t="s">
        <v>4759</v>
      </c>
      <c r="I1981" s="99">
        <v>200000000</v>
      </c>
      <c r="J1981" s="97" t="s">
        <v>2460</v>
      </c>
    </row>
    <row r="1982" spans="1:10" x14ac:dyDescent="0.2">
      <c r="A1982" s="96">
        <f t="shared" si="25"/>
        <v>1981</v>
      </c>
      <c r="B1982" s="97" t="s">
        <v>4760</v>
      </c>
      <c r="C1982" s="97" t="s">
        <v>4760</v>
      </c>
      <c r="D1982" s="97" t="s">
        <v>4759</v>
      </c>
      <c r="E1982" s="97" t="s">
        <v>2786</v>
      </c>
      <c r="F1982" s="97" t="s">
        <v>4946</v>
      </c>
      <c r="G1982" s="98" t="s">
        <v>2453</v>
      </c>
      <c r="H1982" s="98" t="s">
        <v>4759</v>
      </c>
      <c r="I1982" s="99">
        <v>800000000</v>
      </c>
      <c r="J1982" s="97" t="s">
        <v>2455</v>
      </c>
    </row>
    <row r="1983" spans="1:10" x14ac:dyDescent="0.2">
      <c r="A1983" s="96">
        <f t="shared" si="25"/>
        <v>1982</v>
      </c>
      <c r="B1983" s="97" t="s">
        <v>4778</v>
      </c>
      <c r="C1983" s="97" t="s">
        <v>4778</v>
      </c>
      <c r="D1983" s="97" t="s">
        <v>4759</v>
      </c>
      <c r="E1983" s="97" t="s">
        <v>2786</v>
      </c>
      <c r="F1983" s="97" t="s">
        <v>4947</v>
      </c>
      <c r="G1983" s="98" t="s">
        <v>2453</v>
      </c>
      <c r="H1983" s="98" t="s">
        <v>4759</v>
      </c>
      <c r="I1983" s="99">
        <v>58072000</v>
      </c>
      <c r="J1983" s="97" t="s">
        <v>2455</v>
      </c>
    </row>
    <row r="1984" spans="1:10" x14ac:dyDescent="0.2">
      <c r="A1984" s="96">
        <f t="shared" si="25"/>
        <v>1983</v>
      </c>
      <c r="B1984" s="97" t="s">
        <v>4948</v>
      </c>
      <c r="C1984" s="97" t="s">
        <v>4756</v>
      </c>
      <c r="D1984" s="97" t="s">
        <v>4759</v>
      </c>
      <c r="E1984" s="97" t="s">
        <v>2786</v>
      </c>
      <c r="F1984" s="97" t="s">
        <v>4949</v>
      </c>
      <c r="G1984" s="98" t="s">
        <v>2453</v>
      </c>
      <c r="H1984" s="98" t="s">
        <v>4759</v>
      </c>
      <c r="I1984" s="99">
        <v>66913000</v>
      </c>
      <c r="J1984" s="97" t="s">
        <v>2486</v>
      </c>
    </row>
    <row r="1985" spans="1:10" x14ac:dyDescent="0.2">
      <c r="A1985" s="96">
        <f t="shared" si="25"/>
        <v>1984</v>
      </c>
      <c r="B1985" s="97" t="s">
        <v>4948</v>
      </c>
      <c r="C1985" s="97" t="s">
        <v>4756</v>
      </c>
      <c r="D1985" s="97" t="s">
        <v>4759</v>
      </c>
      <c r="E1985" s="97" t="s">
        <v>2786</v>
      </c>
      <c r="F1985" s="97" t="s">
        <v>4950</v>
      </c>
      <c r="G1985" s="98" t="s">
        <v>2453</v>
      </c>
      <c r="H1985" s="98" t="s">
        <v>4759</v>
      </c>
      <c r="I1985" s="99">
        <v>63156000</v>
      </c>
      <c r="J1985" s="97" t="s">
        <v>2486</v>
      </c>
    </row>
    <row r="1986" spans="1:10" x14ac:dyDescent="0.2">
      <c r="A1986" s="96">
        <f t="shared" si="25"/>
        <v>1985</v>
      </c>
      <c r="B1986" s="97" t="s">
        <v>4873</v>
      </c>
      <c r="C1986" s="97" t="s">
        <v>4873</v>
      </c>
      <c r="D1986" s="97" t="s">
        <v>4759</v>
      </c>
      <c r="E1986" s="97" t="s">
        <v>2786</v>
      </c>
      <c r="F1986" s="97" t="s">
        <v>4951</v>
      </c>
      <c r="G1986" s="98" t="s">
        <v>2453</v>
      </c>
      <c r="H1986" s="98" t="s">
        <v>4759</v>
      </c>
      <c r="I1986" s="99">
        <v>109000000</v>
      </c>
      <c r="J1986" s="97" t="s">
        <v>2455</v>
      </c>
    </row>
    <row r="1987" spans="1:10" x14ac:dyDescent="0.2">
      <c r="A1987" s="96">
        <f t="shared" si="25"/>
        <v>1986</v>
      </c>
      <c r="B1987" s="97" t="s">
        <v>4840</v>
      </c>
      <c r="C1987" s="97" t="s">
        <v>4840</v>
      </c>
      <c r="D1987" s="97" t="s">
        <v>4759</v>
      </c>
      <c r="E1987" s="97" t="s">
        <v>2786</v>
      </c>
      <c r="F1987" s="97" t="s">
        <v>4952</v>
      </c>
      <c r="G1987" s="98" t="s">
        <v>2453</v>
      </c>
      <c r="H1987" s="98" t="s">
        <v>4759</v>
      </c>
      <c r="I1987" s="99">
        <v>532000000</v>
      </c>
      <c r="J1987" s="97" t="s">
        <v>2455</v>
      </c>
    </row>
    <row r="1988" spans="1:10" x14ac:dyDescent="0.2">
      <c r="A1988" s="96">
        <f t="shared" si="25"/>
        <v>1987</v>
      </c>
      <c r="B1988" s="97" t="s">
        <v>4786</v>
      </c>
      <c r="C1988" s="97" t="s">
        <v>4786</v>
      </c>
      <c r="D1988" s="97" t="s">
        <v>4759</v>
      </c>
      <c r="E1988" s="97" t="s">
        <v>2786</v>
      </c>
      <c r="F1988" s="97" t="s">
        <v>4953</v>
      </c>
      <c r="G1988" s="98" t="s">
        <v>2453</v>
      </c>
      <c r="H1988" s="98" t="s">
        <v>4759</v>
      </c>
      <c r="I1988" s="99">
        <v>20000000</v>
      </c>
      <c r="J1988" s="97" t="s">
        <v>2460</v>
      </c>
    </row>
    <row r="1989" spans="1:10" x14ac:dyDescent="0.2">
      <c r="A1989" s="96">
        <f t="shared" si="25"/>
        <v>1988</v>
      </c>
      <c r="B1989" s="97" t="s">
        <v>4858</v>
      </c>
      <c r="C1989" s="97" t="s">
        <v>4858</v>
      </c>
      <c r="D1989" s="97" t="s">
        <v>4759</v>
      </c>
      <c r="E1989" s="97" t="s">
        <v>2786</v>
      </c>
      <c r="F1989" s="97" t="s">
        <v>4954</v>
      </c>
      <c r="G1989" s="98" t="s">
        <v>2453</v>
      </c>
      <c r="H1989" s="98" t="s">
        <v>4759</v>
      </c>
      <c r="I1989" s="99">
        <v>117961000</v>
      </c>
      <c r="J1989" s="97" t="s">
        <v>2486</v>
      </c>
    </row>
    <row r="1990" spans="1:10" x14ac:dyDescent="0.2">
      <c r="A1990" s="96">
        <f t="shared" si="25"/>
        <v>1989</v>
      </c>
      <c r="B1990" s="97" t="s">
        <v>4786</v>
      </c>
      <c r="C1990" s="97" t="s">
        <v>4786</v>
      </c>
      <c r="D1990" s="97" t="s">
        <v>4759</v>
      </c>
      <c r="E1990" s="97" t="s">
        <v>2786</v>
      </c>
      <c r="F1990" s="97" t="s">
        <v>4955</v>
      </c>
      <c r="G1990" s="98" t="s">
        <v>2453</v>
      </c>
      <c r="H1990" s="98" t="s">
        <v>4759</v>
      </c>
      <c r="I1990" s="99">
        <v>150000000</v>
      </c>
      <c r="J1990" s="97" t="s">
        <v>2460</v>
      </c>
    </row>
    <row r="1991" spans="1:10" x14ac:dyDescent="0.2">
      <c r="A1991" s="96">
        <f t="shared" si="25"/>
        <v>1990</v>
      </c>
      <c r="B1991" s="97" t="s">
        <v>4858</v>
      </c>
      <c r="C1991" s="97" t="s">
        <v>4858</v>
      </c>
      <c r="D1991" s="97" t="s">
        <v>4759</v>
      </c>
      <c r="E1991" s="97" t="s">
        <v>2786</v>
      </c>
      <c r="F1991" s="97" t="s">
        <v>4956</v>
      </c>
      <c r="G1991" s="98" t="s">
        <v>2453</v>
      </c>
      <c r="H1991" s="98" t="s">
        <v>4759</v>
      </c>
      <c r="I1991" s="99">
        <v>800000000</v>
      </c>
      <c r="J1991" s="97" t="s">
        <v>2455</v>
      </c>
    </row>
    <row r="1992" spans="1:10" x14ac:dyDescent="0.2">
      <c r="A1992" s="96">
        <f t="shared" si="25"/>
        <v>1991</v>
      </c>
      <c r="B1992" s="97" t="s">
        <v>4858</v>
      </c>
      <c r="C1992" s="97" t="s">
        <v>4858</v>
      </c>
      <c r="D1992" s="97" t="s">
        <v>4759</v>
      </c>
      <c r="E1992" s="97" t="s">
        <v>2786</v>
      </c>
      <c r="F1992" s="97" t="s">
        <v>4957</v>
      </c>
      <c r="G1992" s="98" t="s">
        <v>2453</v>
      </c>
      <c r="H1992" s="98" t="s">
        <v>4759</v>
      </c>
      <c r="I1992" s="99">
        <v>230000000</v>
      </c>
      <c r="J1992" s="97" t="s">
        <v>2486</v>
      </c>
    </row>
    <row r="1993" spans="1:10" x14ac:dyDescent="0.2">
      <c r="A1993" s="96">
        <f t="shared" si="25"/>
        <v>1992</v>
      </c>
      <c r="B1993" s="97" t="s">
        <v>4786</v>
      </c>
      <c r="C1993" s="97" t="s">
        <v>4786</v>
      </c>
      <c r="D1993" s="97" t="s">
        <v>4759</v>
      </c>
      <c r="E1993" s="97" t="s">
        <v>2786</v>
      </c>
      <c r="F1993" s="97" t="s">
        <v>4958</v>
      </c>
      <c r="G1993" s="98" t="s">
        <v>2453</v>
      </c>
      <c r="H1993" s="98" t="s">
        <v>4759</v>
      </c>
      <c r="I1993" s="99">
        <v>1100000000</v>
      </c>
      <c r="J1993" s="97" t="s">
        <v>2486</v>
      </c>
    </row>
    <row r="1994" spans="1:10" x14ac:dyDescent="0.2">
      <c r="A1994" s="96">
        <f t="shared" si="25"/>
        <v>1993</v>
      </c>
      <c r="B1994" s="97" t="s">
        <v>4786</v>
      </c>
      <c r="C1994" s="97" t="s">
        <v>4786</v>
      </c>
      <c r="D1994" s="97" t="s">
        <v>4759</v>
      </c>
      <c r="E1994" s="97" t="s">
        <v>2786</v>
      </c>
      <c r="F1994" s="97" t="s">
        <v>4959</v>
      </c>
      <c r="G1994" s="98" t="s">
        <v>2453</v>
      </c>
      <c r="H1994" s="98" t="s">
        <v>4759</v>
      </c>
      <c r="I1994" s="99">
        <v>125000000</v>
      </c>
      <c r="J1994" s="97" t="s">
        <v>2460</v>
      </c>
    </row>
    <row r="1995" spans="1:10" x14ac:dyDescent="0.2">
      <c r="A1995" s="96">
        <f t="shared" si="25"/>
        <v>1994</v>
      </c>
      <c r="B1995" s="97" t="s">
        <v>4786</v>
      </c>
      <c r="C1995" s="97" t="s">
        <v>4786</v>
      </c>
      <c r="D1995" s="97" t="s">
        <v>4759</v>
      </c>
      <c r="E1995" s="97" t="s">
        <v>2786</v>
      </c>
      <c r="F1995" s="97" t="s">
        <v>4960</v>
      </c>
      <c r="G1995" s="98" t="s">
        <v>2453</v>
      </c>
      <c r="H1995" s="98" t="s">
        <v>4759</v>
      </c>
      <c r="I1995" s="99">
        <v>168000000</v>
      </c>
      <c r="J1995" s="97" t="s">
        <v>2460</v>
      </c>
    </row>
    <row r="1996" spans="1:10" x14ac:dyDescent="0.2">
      <c r="A1996" s="96">
        <f t="shared" si="25"/>
        <v>1995</v>
      </c>
      <c r="B1996" s="97" t="s">
        <v>4840</v>
      </c>
      <c r="C1996" s="97" t="s">
        <v>4840</v>
      </c>
      <c r="D1996" s="97" t="s">
        <v>4759</v>
      </c>
      <c r="E1996" s="97" t="s">
        <v>2786</v>
      </c>
      <c r="F1996" s="97" t="s">
        <v>4961</v>
      </c>
      <c r="G1996" s="98" t="s">
        <v>2453</v>
      </c>
      <c r="H1996" s="98" t="s">
        <v>4759</v>
      </c>
      <c r="I1996" s="99">
        <v>90000000</v>
      </c>
      <c r="J1996" s="97" t="s">
        <v>2460</v>
      </c>
    </row>
    <row r="1997" spans="1:10" x14ac:dyDescent="0.2">
      <c r="A1997" s="96">
        <f t="shared" si="25"/>
        <v>1996</v>
      </c>
      <c r="B1997" s="97" t="s">
        <v>4840</v>
      </c>
      <c r="C1997" s="97" t="s">
        <v>4840</v>
      </c>
      <c r="D1997" s="97" t="s">
        <v>4759</v>
      </c>
      <c r="E1997" s="97" t="s">
        <v>2786</v>
      </c>
      <c r="F1997" s="97" t="s">
        <v>4962</v>
      </c>
      <c r="G1997" s="98" t="s">
        <v>2453</v>
      </c>
      <c r="H1997" s="98" t="s">
        <v>4759</v>
      </c>
      <c r="I1997" s="99">
        <v>78000000</v>
      </c>
      <c r="J1997" s="97" t="s">
        <v>2460</v>
      </c>
    </row>
    <row r="1998" spans="1:10" x14ac:dyDescent="0.2">
      <c r="A1998" s="96">
        <f t="shared" si="25"/>
        <v>1997</v>
      </c>
      <c r="B1998" s="97" t="s">
        <v>4840</v>
      </c>
      <c r="C1998" s="97" t="s">
        <v>4840</v>
      </c>
      <c r="D1998" s="97" t="s">
        <v>4759</v>
      </c>
      <c r="E1998" s="97" t="s">
        <v>2786</v>
      </c>
      <c r="F1998" s="97" t="s">
        <v>4963</v>
      </c>
      <c r="G1998" s="98" t="s">
        <v>2453</v>
      </c>
      <c r="H1998" s="98" t="s">
        <v>4759</v>
      </c>
      <c r="I1998" s="99">
        <v>80000000</v>
      </c>
      <c r="J1998" s="97" t="s">
        <v>2460</v>
      </c>
    </row>
    <row r="1999" spans="1:10" x14ac:dyDescent="0.2">
      <c r="A1999" s="96">
        <f t="shared" si="25"/>
        <v>1998</v>
      </c>
      <c r="B1999" s="97" t="s">
        <v>4840</v>
      </c>
      <c r="C1999" s="97" t="s">
        <v>4840</v>
      </c>
      <c r="D1999" s="97" t="s">
        <v>4759</v>
      </c>
      <c r="E1999" s="97" t="s">
        <v>2786</v>
      </c>
      <c r="F1999" s="97" t="s">
        <v>4953</v>
      </c>
      <c r="G1999" s="98" t="s">
        <v>2453</v>
      </c>
      <c r="H1999" s="98" t="s">
        <v>4759</v>
      </c>
      <c r="I1999" s="99">
        <v>80000000</v>
      </c>
      <c r="J1999" s="97" t="s">
        <v>2460</v>
      </c>
    </row>
    <row r="2000" spans="1:10" x14ac:dyDescent="0.2">
      <c r="A2000" s="96">
        <f t="shared" si="25"/>
        <v>1999</v>
      </c>
      <c r="B2000" s="97" t="s">
        <v>4786</v>
      </c>
      <c r="C2000" s="97" t="s">
        <v>4786</v>
      </c>
      <c r="D2000" s="97" t="s">
        <v>4759</v>
      </c>
      <c r="E2000" s="97" t="s">
        <v>2786</v>
      </c>
      <c r="F2000" s="97" t="s">
        <v>4964</v>
      </c>
      <c r="G2000" s="98" t="s">
        <v>2453</v>
      </c>
      <c r="H2000" s="98" t="s">
        <v>4759</v>
      </c>
      <c r="I2000" s="99">
        <v>797800000</v>
      </c>
      <c r="J2000" s="97" t="s">
        <v>2486</v>
      </c>
    </row>
    <row r="2001" spans="1:10" x14ac:dyDescent="0.2">
      <c r="A2001" s="96">
        <f t="shared" si="25"/>
        <v>2000</v>
      </c>
      <c r="B2001" s="97" t="s">
        <v>4840</v>
      </c>
      <c r="C2001" s="97" t="s">
        <v>4840</v>
      </c>
      <c r="D2001" s="97" t="s">
        <v>4759</v>
      </c>
      <c r="E2001" s="97" t="s">
        <v>2786</v>
      </c>
      <c r="F2001" s="97" t="s">
        <v>4961</v>
      </c>
      <c r="G2001" s="98" t="s">
        <v>2453</v>
      </c>
      <c r="H2001" s="98" t="s">
        <v>4759</v>
      </c>
      <c r="I2001" s="99">
        <v>90000000</v>
      </c>
      <c r="J2001" s="97" t="s">
        <v>2460</v>
      </c>
    </row>
    <row r="2002" spans="1:10" x14ac:dyDescent="0.2">
      <c r="A2002" s="96">
        <f t="shared" si="25"/>
        <v>2001</v>
      </c>
      <c r="B2002" s="97" t="s">
        <v>4840</v>
      </c>
      <c r="C2002" s="97" t="s">
        <v>4840</v>
      </c>
      <c r="D2002" s="97" t="s">
        <v>4759</v>
      </c>
      <c r="E2002" s="97" t="s">
        <v>2786</v>
      </c>
      <c r="F2002" s="97" t="s">
        <v>4962</v>
      </c>
      <c r="G2002" s="98" t="s">
        <v>2453</v>
      </c>
      <c r="H2002" s="98" t="s">
        <v>4759</v>
      </c>
      <c r="I2002" s="99">
        <v>78000000</v>
      </c>
      <c r="J2002" s="97" t="s">
        <v>2460</v>
      </c>
    </row>
    <row r="2003" spans="1:10" x14ac:dyDescent="0.2">
      <c r="A2003" s="96">
        <f t="shared" si="25"/>
        <v>2002</v>
      </c>
      <c r="B2003" s="97" t="s">
        <v>4840</v>
      </c>
      <c r="C2003" s="97" t="s">
        <v>4840</v>
      </c>
      <c r="D2003" s="97" t="s">
        <v>4759</v>
      </c>
      <c r="E2003" s="97" t="s">
        <v>2786</v>
      </c>
      <c r="F2003" s="97" t="s">
        <v>4963</v>
      </c>
      <c r="G2003" s="98" t="s">
        <v>2453</v>
      </c>
      <c r="H2003" s="98" t="s">
        <v>4759</v>
      </c>
      <c r="I2003" s="99">
        <v>80000000</v>
      </c>
      <c r="J2003" s="97" t="s">
        <v>2460</v>
      </c>
    </row>
    <row r="2004" spans="1:10" x14ac:dyDescent="0.2">
      <c r="A2004" s="96">
        <f t="shared" si="25"/>
        <v>2003</v>
      </c>
      <c r="B2004" s="97" t="s">
        <v>4840</v>
      </c>
      <c r="C2004" s="97" t="s">
        <v>4840</v>
      </c>
      <c r="D2004" s="97" t="s">
        <v>4759</v>
      </c>
      <c r="E2004" s="97" t="s">
        <v>2786</v>
      </c>
      <c r="F2004" s="97" t="s">
        <v>4953</v>
      </c>
      <c r="G2004" s="98" t="s">
        <v>2453</v>
      </c>
      <c r="H2004" s="98" t="s">
        <v>4759</v>
      </c>
      <c r="I2004" s="99">
        <v>80000000</v>
      </c>
      <c r="J2004" s="97" t="s">
        <v>2460</v>
      </c>
    </row>
    <row r="2005" spans="1:10" x14ac:dyDescent="0.2">
      <c r="A2005" s="96">
        <f t="shared" si="25"/>
        <v>2004</v>
      </c>
      <c r="B2005" s="97" t="s">
        <v>4786</v>
      </c>
      <c r="C2005" s="97" t="s">
        <v>4786</v>
      </c>
      <c r="D2005" s="97" t="s">
        <v>4759</v>
      </c>
      <c r="E2005" s="97" t="s">
        <v>2786</v>
      </c>
      <c r="F2005" s="97" t="s">
        <v>4965</v>
      </c>
      <c r="G2005" s="98" t="s">
        <v>2453</v>
      </c>
      <c r="H2005" s="98" t="s">
        <v>4759</v>
      </c>
      <c r="I2005" s="99">
        <v>60000000</v>
      </c>
      <c r="J2005" s="97" t="s">
        <v>2455</v>
      </c>
    </row>
    <row r="2006" spans="1:10" x14ac:dyDescent="0.2">
      <c r="A2006" s="96">
        <f t="shared" si="25"/>
        <v>2005</v>
      </c>
      <c r="B2006" s="97" t="s">
        <v>4840</v>
      </c>
      <c r="C2006" s="97" t="s">
        <v>4840</v>
      </c>
      <c r="D2006" s="97" t="s">
        <v>4759</v>
      </c>
      <c r="E2006" s="97" t="s">
        <v>2786</v>
      </c>
      <c r="F2006" s="97" t="s">
        <v>4952</v>
      </c>
      <c r="G2006" s="98" t="s">
        <v>2453</v>
      </c>
      <c r="H2006" s="98" t="s">
        <v>4759</v>
      </c>
      <c r="I2006" s="99">
        <v>532000000</v>
      </c>
      <c r="J2006" s="97" t="s">
        <v>2455</v>
      </c>
    </row>
    <row r="2007" spans="1:10" x14ac:dyDescent="0.2">
      <c r="A2007" s="96">
        <f t="shared" si="25"/>
        <v>2006</v>
      </c>
      <c r="B2007" s="97" t="s">
        <v>4840</v>
      </c>
      <c r="C2007" s="97" t="s">
        <v>4840</v>
      </c>
      <c r="D2007" s="97" t="s">
        <v>4759</v>
      </c>
      <c r="E2007" s="97" t="s">
        <v>2786</v>
      </c>
      <c r="F2007" s="97" t="s">
        <v>4966</v>
      </c>
      <c r="G2007" s="98" t="s">
        <v>2453</v>
      </c>
      <c r="H2007" s="98" t="s">
        <v>4759</v>
      </c>
      <c r="I2007" s="99">
        <v>20000000</v>
      </c>
      <c r="J2007" s="97" t="s">
        <v>2455</v>
      </c>
    </row>
    <row r="2008" spans="1:10" x14ac:dyDescent="0.2">
      <c r="A2008" s="96">
        <f t="shared" si="25"/>
        <v>2007</v>
      </c>
      <c r="B2008" s="97" t="s">
        <v>4786</v>
      </c>
      <c r="C2008" s="97" t="s">
        <v>4786</v>
      </c>
      <c r="D2008" s="97" t="s">
        <v>4759</v>
      </c>
      <c r="E2008" s="97" t="s">
        <v>2786</v>
      </c>
      <c r="F2008" s="97" t="s">
        <v>4967</v>
      </c>
      <c r="G2008" s="98" t="s">
        <v>2453</v>
      </c>
      <c r="H2008" s="98" t="s">
        <v>4759</v>
      </c>
      <c r="I2008" s="99">
        <v>26000000</v>
      </c>
      <c r="J2008" s="97" t="s">
        <v>2455</v>
      </c>
    </row>
    <row r="2009" spans="1:10" x14ac:dyDescent="0.2">
      <c r="A2009" s="96">
        <f t="shared" si="25"/>
        <v>2008</v>
      </c>
      <c r="B2009" s="97" t="s">
        <v>4840</v>
      </c>
      <c r="C2009" s="97" t="s">
        <v>4840</v>
      </c>
      <c r="D2009" s="97" t="s">
        <v>4759</v>
      </c>
      <c r="E2009" s="97" t="s">
        <v>2786</v>
      </c>
      <c r="F2009" s="97" t="s">
        <v>4952</v>
      </c>
      <c r="G2009" s="98" t="s">
        <v>2453</v>
      </c>
      <c r="H2009" s="98" t="s">
        <v>4759</v>
      </c>
      <c r="I2009" s="99">
        <v>532000000</v>
      </c>
      <c r="J2009" s="97" t="s">
        <v>2455</v>
      </c>
    </row>
    <row r="2010" spans="1:10" x14ac:dyDescent="0.2">
      <c r="A2010" s="96">
        <f t="shared" si="25"/>
        <v>2009</v>
      </c>
      <c r="B2010" s="97" t="s">
        <v>4840</v>
      </c>
      <c r="C2010" s="97" t="s">
        <v>4840</v>
      </c>
      <c r="D2010" s="97" t="s">
        <v>4759</v>
      </c>
      <c r="E2010" s="97" t="s">
        <v>2786</v>
      </c>
      <c r="F2010" s="97" t="s">
        <v>4966</v>
      </c>
      <c r="G2010" s="98" t="s">
        <v>2453</v>
      </c>
      <c r="H2010" s="98" t="s">
        <v>4759</v>
      </c>
      <c r="I2010" s="99">
        <v>20000000</v>
      </c>
      <c r="J2010" s="97" t="s">
        <v>2455</v>
      </c>
    </row>
    <row r="2011" spans="1:10" x14ac:dyDescent="0.2">
      <c r="A2011" s="96">
        <f t="shared" ref="A2011:A2074" si="26">ROW()-1</f>
        <v>2010</v>
      </c>
      <c r="B2011" s="97" t="s">
        <v>4840</v>
      </c>
      <c r="C2011" s="97" t="s">
        <v>4840</v>
      </c>
      <c r="D2011" s="97" t="s">
        <v>4759</v>
      </c>
      <c r="E2011" s="97" t="s">
        <v>2786</v>
      </c>
      <c r="F2011" s="97" t="s">
        <v>4968</v>
      </c>
      <c r="G2011" s="98" t="s">
        <v>2453</v>
      </c>
      <c r="H2011" s="98" t="s">
        <v>4759</v>
      </c>
      <c r="I2011" s="99">
        <v>25000000</v>
      </c>
      <c r="J2011" s="97" t="s">
        <v>2460</v>
      </c>
    </row>
    <row r="2012" spans="1:10" x14ac:dyDescent="0.2">
      <c r="A2012" s="96">
        <f t="shared" si="26"/>
        <v>2011</v>
      </c>
      <c r="B2012" s="97" t="s">
        <v>4840</v>
      </c>
      <c r="C2012" s="97" t="s">
        <v>4840</v>
      </c>
      <c r="D2012" s="97" t="s">
        <v>4759</v>
      </c>
      <c r="E2012" s="97" t="s">
        <v>2786</v>
      </c>
      <c r="F2012" s="97" t="s">
        <v>4968</v>
      </c>
      <c r="G2012" s="98" t="s">
        <v>2453</v>
      </c>
      <c r="H2012" s="98" t="s">
        <v>4759</v>
      </c>
      <c r="I2012" s="99">
        <v>25000000</v>
      </c>
      <c r="J2012" s="97" t="s">
        <v>2460</v>
      </c>
    </row>
    <row r="2013" spans="1:10" x14ac:dyDescent="0.2">
      <c r="A2013" s="96">
        <f t="shared" si="26"/>
        <v>2012</v>
      </c>
      <c r="B2013" s="97" t="s">
        <v>4873</v>
      </c>
      <c r="C2013" s="97" t="s">
        <v>4873</v>
      </c>
      <c r="D2013" s="97" t="s">
        <v>4759</v>
      </c>
      <c r="E2013" s="97" t="s">
        <v>2786</v>
      </c>
      <c r="F2013" s="97" t="s">
        <v>4969</v>
      </c>
      <c r="G2013" s="98" t="s">
        <v>2453</v>
      </c>
      <c r="H2013" s="98" t="s">
        <v>4759</v>
      </c>
      <c r="I2013" s="99">
        <v>50800000</v>
      </c>
      <c r="J2013" s="97" t="s">
        <v>2460</v>
      </c>
    </row>
    <row r="2014" spans="1:10" x14ac:dyDescent="0.2">
      <c r="A2014" s="96">
        <f t="shared" si="26"/>
        <v>2013</v>
      </c>
      <c r="B2014" s="97" t="s">
        <v>4840</v>
      </c>
      <c r="C2014" s="97" t="s">
        <v>4840</v>
      </c>
      <c r="D2014" s="97" t="s">
        <v>4759</v>
      </c>
      <c r="E2014" s="97" t="s">
        <v>2786</v>
      </c>
      <c r="F2014" s="97" t="s">
        <v>4961</v>
      </c>
      <c r="G2014" s="98" t="s">
        <v>2453</v>
      </c>
      <c r="H2014" s="98" t="s">
        <v>4759</v>
      </c>
      <c r="I2014" s="99">
        <v>90000000</v>
      </c>
      <c r="J2014" s="97" t="s">
        <v>2460</v>
      </c>
    </row>
    <row r="2015" spans="1:10" x14ac:dyDescent="0.2">
      <c r="A2015" s="96">
        <f t="shared" si="26"/>
        <v>2014</v>
      </c>
      <c r="B2015" s="97" t="s">
        <v>4840</v>
      </c>
      <c r="C2015" s="97" t="s">
        <v>4840</v>
      </c>
      <c r="D2015" s="97" t="s">
        <v>4759</v>
      </c>
      <c r="E2015" s="97" t="s">
        <v>2786</v>
      </c>
      <c r="F2015" s="97" t="s">
        <v>4962</v>
      </c>
      <c r="G2015" s="98" t="s">
        <v>2453</v>
      </c>
      <c r="H2015" s="98" t="s">
        <v>4759</v>
      </c>
      <c r="I2015" s="99">
        <v>78000000</v>
      </c>
      <c r="J2015" s="97" t="s">
        <v>2460</v>
      </c>
    </row>
    <row r="2016" spans="1:10" x14ac:dyDescent="0.2">
      <c r="A2016" s="96">
        <f t="shared" si="26"/>
        <v>2015</v>
      </c>
      <c r="B2016" s="97" t="s">
        <v>4840</v>
      </c>
      <c r="C2016" s="97" t="s">
        <v>4840</v>
      </c>
      <c r="D2016" s="97" t="s">
        <v>4759</v>
      </c>
      <c r="E2016" s="97" t="s">
        <v>2786</v>
      </c>
      <c r="F2016" s="97" t="s">
        <v>4963</v>
      </c>
      <c r="G2016" s="98" t="s">
        <v>2453</v>
      </c>
      <c r="H2016" s="98" t="s">
        <v>4759</v>
      </c>
      <c r="I2016" s="99">
        <v>80000000</v>
      </c>
      <c r="J2016" s="97" t="s">
        <v>2460</v>
      </c>
    </row>
    <row r="2017" spans="1:10" x14ac:dyDescent="0.2">
      <c r="A2017" s="96">
        <f t="shared" si="26"/>
        <v>2016</v>
      </c>
      <c r="B2017" s="97" t="s">
        <v>4840</v>
      </c>
      <c r="C2017" s="97" t="s">
        <v>4840</v>
      </c>
      <c r="D2017" s="97" t="s">
        <v>4759</v>
      </c>
      <c r="E2017" s="97" t="s">
        <v>2786</v>
      </c>
      <c r="F2017" s="97" t="s">
        <v>4966</v>
      </c>
      <c r="G2017" s="98" t="s">
        <v>2453</v>
      </c>
      <c r="H2017" s="98" t="s">
        <v>4759</v>
      </c>
      <c r="I2017" s="99">
        <v>20000000</v>
      </c>
      <c r="J2017" s="97" t="s">
        <v>2455</v>
      </c>
    </row>
    <row r="2018" spans="1:10" x14ac:dyDescent="0.2">
      <c r="A2018" s="96">
        <f t="shared" si="26"/>
        <v>2017</v>
      </c>
      <c r="B2018" s="97" t="s">
        <v>4840</v>
      </c>
      <c r="C2018" s="97" t="s">
        <v>4840</v>
      </c>
      <c r="D2018" s="97" t="s">
        <v>4759</v>
      </c>
      <c r="E2018" s="97" t="s">
        <v>2786</v>
      </c>
      <c r="F2018" s="97" t="s">
        <v>4953</v>
      </c>
      <c r="G2018" s="98" t="s">
        <v>2453</v>
      </c>
      <c r="H2018" s="98" t="s">
        <v>4759</v>
      </c>
      <c r="I2018" s="99">
        <v>80000000</v>
      </c>
      <c r="J2018" s="97" t="s">
        <v>2460</v>
      </c>
    </row>
    <row r="2019" spans="1:10" x14ac:dyDescent="0.2">
      <c r="A2019" s="96">
        <f t="shared" si="26"/>
        <v>2018</v>
      </c>
      <c r="B2019" s="97" t="s">
        <v>4840</v>
      </c>
      <c r="C2019" s="97" t="s">
        <v>4840</v>
      </c>
      <c r="D2019" s="97" t="s">
        <v>4759</v>
      </c>
      <c r="E2019" s="97" t="s">
        <v>2786</v>
      </c>
      <c r="F2019" s="97" t="s">
        <v>4968</v>
      </c>
      <c r="G2019" s="98" t="s">
        <v>2453</v>
      </c>
      <c r="H2019" s="98" t="s">
        <v>4759</v>
      </c>
      <c r="I2019" s="99">
        <v>25000000</v>
      </c>
      <c r="J2019" s="97" t="s">
        <v>2460</v>
      </c>
    </row>
    <row r="2020" spans="1:10" x14ac:dyDescent="0.2">
      <c r="A2020" s="96">
        <f t="shared" si="26"/>
        <v>2019</v>
      </c>
      <c r="B2020" s="97" t="s">
        <v>4840</v>
      </c>
      <c r="C2020" s="97" t="s">
        <v>4840</v>
      </c>
      <c r="D2020" s="97" t="s">
        <v>4759</v>
      </c>
      <c r="E2020" s="97" t="s">
        <v>2786</v>
      </c>
      <c r="F2020" s="97" t="s">
        <v>4961</v>
      </c>
      <c r="G2020" s="98" t="s">
        <v>2453</v>
      </c>
      <c r="H2020" s="98" t="s">
        <v>4759</v>
      </c>
      <c r="I2020" s="99">
        <v>90000000</v>
      </c>
      <c r="J2020" s="97" t="s">
        <v>2460</v>
      </c>
    </row>
    <row r="2021" spans="1:10" x14ac:dyDescent="0.2">
      <c r="A2021" s="96">
        <f t="shared" si="26"/>
        <v>2020</v>
      </c>
      <c r="B2021" s="97" t="s">
        <v>4840</v>
      </c>
      <c r="C2021" s="97" t="s">
        <v>4840</v>
      </c>
      <c r="D2021" s="97" t="s">
        <v>4759</v>
      </c>
      <c r="E2021" s="97" t="s">
        <v>2786</v>
      </c>
      <c r="F2021" s="97" t="s">
        <v>4962</v>
      </c>
      <c r="G2021" s="98" t="s">
        <v>2453</v>
      </c>
      <c r="H2021" s="98" t="s">
        <v>4759</v>
      </c>
      <c r="I2021" s="99">
        <v>78000000</v>
      </c>
      <c r="J2021" s="97" t="s">
        <v>2460</v>
      </c>
    </row>
    <row r="2022" spans="1:10" x14ac:dyDescent="0.2">
      <c r="A2022" s="96">
        <f t="shared" si="26"/>
        <v>2021</v>
      </c>
      <c r="B2022" s="97" t="s">
        <v>4840</v>
      </c>
      <c r="C2022" s="97" t="s">
        <v>4840</v>
      </c>
      <c r="D2022" s="97" t="s">
        <v>4759</v>
      </c>
      <c r="E2022" s="97" t="s">
        <v>2786</v>
      </c>
      <c r="F2022" s="97" t="s">
        <v>4963</v>
      </c>
      <c r="G2022" s="98" t="s">
        <v>2453</v>
      </c>
      <c r="H2022" s="98" t="s">
        <v>4759</v>
      </c>
      <c r="I2022" s="99">
        <v>80000000</v>
      </c>
      <c r="J2022" s="97" t="s">
        <v>2460</v>
      </c>
    </row>
    <row r="2023" spans="1:10" x14ac:dyDescent="0.2">
      <c r="A2023" s="96">
        <f t="shared" si="26"/>
        <v>2022</v>
      </c>
      <c r="B2023" s="97" t="s">
        <v>4840</v>
      </c>
      <c r="C2023" s="97" t="s">
        <v>4840</v>
      </c>
      <c r="D2023" s="97" t="s">
        <v>4759</v>
      </c>
      <c r="E2023" s="97" t="s">
        <v>2786</v>
      </c>
      <c r="F2023" s="97" t="s">
        <v>4953</v>
      </c>
      <c r="G2023" s="98" t="s">
        <v>2453</v>
      </c>
      <c r="H2023" s="98" t="s">
        <v>4759</v>
      </c>
      <c r="I2023" s="99">
        <v>80000000</v>
      </c>
      <c r="J2023" s="97" t="s">
        <v>2460</v>
      </c>
    </row>
    <row r="2024" spans="1:10" x14ac:dyDescent="0.2">
      <c r="A2024" s="96">
        <f t="shared" si="26"/>
        <v>2023</v>
      </c>
      <c r="B2024" s="97" t="s">
        <v>4840</v>
      </c>
      <c r="C2024" s="97" t="s">
        <v>4840</v>
      </c>
      <c r="D2024" s="97" t="s">
        <v>4759</v>
      </c>
      <c r="E2024" s="97" t="s">
        <v>2786</v>
      </c>
      <c r="F2024" s="97" t="s">
        <v>4952</v>
      </c>
      <c r="G2024" s="98" t="s">
        <v>2453</v>
      </c>
      <c r="H2024" s="98" t="s">
        <v>4759</v>
      </c>
      <c r="I2024" s="99">
        <v>532000000</v>
      </c>
      <c r="J2024" s="97" t="s">
        <v>2455</v>
      </c>
    </row>
    <row r="2025" spans="1:10" x14ac:dyDescent="0.2">
      <c r="A2025" s="96">
        <f t="shared" si="26"/>
        <v>2024</v>
      </c>
      <c r="B2025" s="97" t="s">
        <v>4840</v>
      </c>
      <c r="C2025" s="97" t="s">
        <v>4840</v>
      </c>
      <c r="D2025" s="97" t="s">
        <v>4759</v>
      </c>
      <c r="E2025" s="97" t="s">
        <v>2786</v>
      </c>
      <c r="F2025" s="97" t="s">
        <v>4966</v>
      </c>
      <c r="G2025" s="98" t="s">
        <v>2453</v>
      </c>
      <c r="H2025" s="98" t="s">
        <v>4759</v>
      </c>
      <c r="I2025" s="99">
        <v>20000000</v>
      </c>
      <c r="J2025" s="97" t="s">
        <v>2455</v>
      </c>
    </row>
    <row r="2026" spans="1:10" x14ac:dyDescent="0.2">
      <c r="A2026" s="96">
        <f t="shared" si="26"/>
        <v>2025</v>
      </c>
      <c r="B2026" s="97" t="s">
        <v>4840</v>
      </c>
      <c r="C2026" s="97" t="s">
        <v>4840</v>
      </c>
      <c r="D2026" s="97" t="s">
        <v>4759</v>
      </c>
      <c r="E2026" s="97" t="s">
        <v>2786</v>
      </c>
      <c r="F2026" s="97" t="s">
        <v>4968</v>
      </c>
      <c r="G2026" s="98" t="s">
        <v>2453</v>
      </c>
      <c r="H2026" s="98" t="s">
        <v>4759</v>
      </c>
      <c r="I2026" s="99">
        <v>25000000</v>
      </c>
      <c r="J2026" s="97" t="s">
        <v>2460</v>
      </c>
    </row>
    <row r="2027" spans="1:10" x14ac:dyDescent="0.3">
      <c r="A2027" s="96">
        <f t="shared" si="26"/>
        <v>2026</v>
      </c>
      <c r="B2027" s="97" t="s">
        <v>4759</v>
      </c>
      <c r="C2027" s="97" t="s">
        <v>4756</v>
      </c>
      <c r="D2027" s="97" t="s">
        <v>4759</v>
      </c>
      <c r="E2027" s="97" t="s">
        <v>2786</v>
      </c>
      <c r="F2027" s="97" t="s">
        <v>4970</v>
      </c>
      <c r="G2027" s="98" t="s">
        <v>2453</v>
      </c>
      <c r="H2027" s="98" t="s">
        <v>4759</v>
      </c>
      <c r="I2027" s="97" t="s">
        <v>2670</v>
      </c>
      <c r="J2027" s="97" t="s">
        <v>2670</v>
      </c>
    </row>
    <row r="2028" spans="1:10" x14ac:dyDescent="0.2">
      <c r="A2028" s="96">
        <f t="shared" si="26"/>
        <v>2027</v>
      </c>
      <c r="B2028" s="97" t="s">
        <v>4858</v>
      </c>
      <c r="C2028" s="97" t="s">
        <v>4858</v>
      </c>
      <c r="D2028" s="97" t="s">
        <v>4759</v>
      </c>
      <c r="E2028" s="97" t="s">
        <v>2786</v>
      </c>
      <c r="F2028" s="97" t="s">
        <v>4971</v>
      </c>
      <c r="G2028" s="98" t="s">
        <v>2453</v>
      </c>
      <c r="H2028" s="98" t="s">
        <v>4759</v>
      </c>
      <c r="I2028" s="99">
        <v>21000000</v>
      </c>
      <c r="J2028" s="97" t="s">
        <v>2460</v>
      </c>
    </row>
    <row r="2029" spans="1:10" x14ac:dyDescent="0.2">
      <c r="A2029" s="96">
        <f t="shared" si="26"/>
        <v>2028</v>
      </c>
      <c r="B2029" s="97" t="s">
        <v>4858</v>
      </c>
      <c r="C2029" s="97" t="s">
        <v>4858</v>
      </c>
      <c r="D2029" s="97" t="s">
        <v>4759</v>
      </c>
      <c r="E2029" s="97" t="s">
        <v>2786</v>
      </c>
      <c r="F2029" s="97" t="s">
        <v>4972</v>
      </c>
      <c r="G2029" s="98" t="s">
        <v>2453</v>
      </c>
      <c r="H2029" s="98" t="s">
        <v>4759</v>
      </c>
      <c r="I2029" s="99">
        <v>30000000</v>
      </c>
      <c r="J2029" s="97" t="s">
        <v>2460</v>
      </c>
    </row>
    <row r="2030" spans="1:10" x14ac:dyDescent="0.2">
      <c r="A2030" s="96">
        <f t="shared" si="26"/>
        <v>2029</v>
      </c>
      <c r="B2030" s="97" t="s">
        <v>4858</v>
      </c>
      <c r="C2030" s="97" t="s">
        <v>4858</v>
      </c>
      <c r="D2030" s="97" t="s">
        <v>4759</v>
      </c>
      <c r="E2030" s="97" t="s">
        <v>2786</v>
      </c>
      <c r="F2030" s="97" t="s">
        <v>4973</v>
      </c>
      <c r="G2030" s="98" t="s">
        <v>2453</v>
      </c>
      <c r="H2030" s="98" t="s">
        <v>4759</v>
      </c>
      <c r="I2030" s="99">
        <v>15000000</v>
      </c>
      <c r="J2030" s="97" t="s">
        <v>2460</v>
      </c>
    </row>
    <row r="2031" spans="1:10" x14ac:dyDescent="0.2">
      <c r="A2031" s="96">
        <f t="shared" si="26"/>
        <v>2030</v>
      </c>
      <c r="B2031" s="97" t="s">
        <v>4858</v>
      </c>
      <c r="C2031" s="97" t="s">
        <v>4858</v>
      </c>
      <c r="D2031" s="97" t="s">
        <v>4759</v>
      </c>
      <c r="E2031" s="97" t="s">
        <v>2786</v>
      </c>
      <c r="F2031" s="97" t="s">
        <v>4974</v>
      </c>
      <c r="G2031" s="98" t="s">
        <v>2453</v>
      </c>
      <c r="H2031" s="98" t="s">
        <v>4759</v>
      </c>
      <c r="I2031" s="99">
        <v>30000000</v>
      </c>
      <c r="J2031" s="97" t="s">
        <v>2460</v>
      </c>
    </row>
    <row r="2032" spans="1:10" x14ac:dyDescent="0.2">
      <c r="A2032" s="96">
        <f t="shared" si="26"/>
        <v>2031</v>
      </c>
      <c r="B2032" s="97" t="s">
        <v>4858</v>
      </c>
      <c r="C2032" s="97" t="s">
        <v>4858</v>
      </c>
      <c r="D2032" s="97" t="s">
        <v>4759</v>
      </c>
      <c r="E2032" s="97" t="s">
        <v>2786</v>
      </c>
      <c r="F2032" s="97" t="s">
        <v>4975</v>
      </c>
      <c r="G2032" s="98" t="s">
        <v>2453</v>
      </c>
      <c r="H2032" s="98" t="s">
        <v>4759</v>
      </c>
      <c r="I2032" s="99">
        <v>20000000</v>
      </c>
      <c r="J2032" s="97" t="s">
        <v>2460</v>
      </c>
    </row>
    <row r="2033" spans="1:10" x14ac:dyDescent="0.2">
      <c r="A2033" s="96">
        <f t="shared" si="26"/>
        <v>2032</v>
      </c>
      <c r="B2033" s="97" t="s">
        <v>4763</v>
      </c>
      <c r="C2033" s="97" t="s">
        <v>4763</v>
      </c>
      <c r="D2033" s="97" t="s">
        <v>4759</v>
      </c>
      <c r="E2033" s="97" t="s">
        <v>2786</v>
      </c>
      <c r="F2033" s="97" t="s">
        <v>4976</v>
      </c>
      <c r="G2033" s="98" t="s">
        <v>2453</v>
      </c>
      <c r="H2033" s="98" t="s">
        <v>4759</v>
      </c>
      <c r="I2033" s="99">
        <v>30000000</v>
      </c>
      <c r="J2033" s="97" t="s">
        <v>2460</v>
      </c>
    </row>
    <row r="2034" spans="1:10" x14ac:dyDescent="0.3">
      <c r="A2034" s="96">
        <f t="shared" si="26"/>
        <v>2033</v>
      </c>
      <c r="B2034" s="97" t="s">
        <v>4759</v>
      </c>
      <c r="C2034" s="97" t="s">
        <v>4756</v>
      </c>
      <c r="D2034" s="97" t="s">
        <v>4759</v>
      </c>
      <c r="E2034" s="97" t="s">
        <v>2786</v>
      </c>
      <c r="F2034" s="97" t="s">
        <v>4970</v>
      </c>
      <c r="G2034" s="98" t="s">
        <v>2453</v>
      </c>
      <c r="H2034" s="98" t="s">
        <v>4759</v>
      </c>
      <c r="I2034" s="97" t="s">
        <v>2670</v>
      </c>
      <c r="J2034" s="97" t="s">
        <v>2670</v>
      </c>
    </row>
    <row r="2035" spans="1:10" x14ac:dyDescent="0.2">
      <c r="A2035" s="96">
        <f t="shared" si="26"/>
        <v>2034</v>
      </c>
      <c r="B2035" s="97" t="s">
        <v>4763</v>
      </c>
      <c r="C2035" s="97" t="s">
        <v>4763</v>
      </c>
      <c r="D2035" s="97" t="s">
        <v>4759</v>
      </c>
      <c r="E2035" s="97" t="s">
        <v>2786</v>
      </c>
      <c r="F2035" s="97" t="s">
        <v>4977</v>
      </c>
      <c r="G2035" s="98" t="s">
        <v>2453</v>
      </c>
      <c r="H2035" s="98" t="s">
        <v>4759</v>
      </c>
      <c r="I2035" s="99">
        <v>250000000</v>
      </c>
      <c r="J2035" s="97" t="s">
        <v>2455</v>
      </c>
    </row>
    <row r="2036" spans="1:10" x14ac:dyDescent="0.2">
      <c r="A2036" s="96">
        <f t="shared" si="26"/>
        <v>2035</v>
      </c>
      <c r="B2036" s="97" t="s">
        <v>4763</v>
      </c>
      <c r="C2036" s="97" t="s">
        <v>4763</v>
      </c>
      <c r="D2036" s="97" t="s">
        <v>4759</v>
      </c>
      <c r="E2036" s="97" t="s">
        <v>2786</v>
      </c>
      <c r="F2036" s="97" t="s">
        <v>4978</v>
      </c>
      <c r="G2036" s="98" t="s">
        <v>2453</v>
      </c>
      <c r="H2036" s="98" t="s">
        <v>4759</v>
      </c>
      <c r="I2036" s="99">
        <v>250000000</v>
      </c>
      <c r="J2036" s="97" t="s">
        <v>2455</v>
      </c>
    </row>
    <row r="2037" spans="1:10" x14ac:dyDescent="0.2">
      <c r="A2037" s="96">
        <f t="shared" si="26"/>
        <v>2036</v>
      </c>
      <c r="B2037" s="97" t="s">
        <v>4763</v>
      </c>
      <c r="C2037" s="97" t="s">
        <v>4763</v>
      </c>
      <c r="D2037" s="97" t="s">
        <v>4759</v>
      </c>
      <c r="E2037" s="97" t="s">
        <v>2786</v>
      </c>
      <c r="F2037" s="97" t="s">
        <v>4979</v>
      </c>
      <c r="G2037" s="98" t="s">
        <v>2453</v>
      </c>
      <c r="H2037" s="98" t="s">
        <v>4759</v>
      </c>
      <c r="I2037" s="99">
        <v>250000000</v>
      </c>
      <c r="J2037" s="97" t="s">
        <v>2455</v>
      </c>
    </row>
    <row r="2038" spans="1:10" x14ac:dyDescent="0.2">
      <c r="A2038" s="96">
        <f t="shared" si="26"/>
        <v>2037</v>
      </c>
      <c r="B2038" s="97" t="s">
        <v>4763</v>
      </c>
      <c r="C2038" s="97" t="s">
        <v>4763</v>
      </c>
      <c r="D2038" s="97" t="s">
        <v>4759</v>
      </c>
      <c r="E2038" s="97" t="s">
        <v>2786</v>
      </c>
      <c r="F2038" s="97" t="s">
        <v>4980</v>
      </c>
      <c r="G2038" s="98" t="s">
        <v>2453</v>
      </c>
      <c r="H2038" s="98" t="s">
        <v>4759</v>
      </c>
      <c r="I2038" s="99">
        <v>250000000</v>
      </c>
      <c r="J2038" s="97" t="s">
        <v>2455</v>
      </c>
    </row>
    <row r="2039" spans="1:10" x14ac:dyDescent="0.2">
      <c r="A2039" s="96">
        <f t="shared" si="26"/>
        <v>2038</v>
      </c>
      <c r="B2039" s="97" t="s">
        <v>4759</v>
      </c>
      <c r="C2039" s="97" t="s">
        <v>4756</v>
      </c>
      <c r="D2039" s="97" t="s">
        <v>4759</v>
      </c>
      <c r="E2039" s="97" t="s">
        <v>2786</v>
      </c>
      <c r="F2039" s="97" t="s">
        <v>4981</v>
      </c>
      <c r="G2039" s="98" t="s">
        <v>2453</v>
      </c>
      <c r="H2039" s="98" t="s">
        <v>4759</v>
      </c>
      <c r="I2039" s="99">
        <v>23563000</v>
      </c>
      <c r="J2039" s="97" t="s">
        <v>2460</v>
      </c>
    </row>
    <row r="2040" spans="1:10" x14ac:dyDescent="0.2">
      <c r="A2040" s="96">
        <f t="shared" si="26"/>
        <v>2039</v>
      </c>
      <c r="B2040" s="97" t="s">
        <v>4918</v>
      </c>
      <c r="C2040" s="97" t="s">
        <v>4773</v>
      </c>
      <c r="D2040" s="97" t="s">
        <v>4764</v>
      </c>
      <c r="E2040" s="97" t="s">
        <v>2786</v>
      </c>
      <c r="F2040" s="97" t="s">
        <v>4982</v>
      </c>
      <c r="G2040" s="98" t="s">
        <v>2453</v>
      </c>
      <c r="H2040" s="98" t="s">
        <v>4759</v>
      </c>
      <c r="I2040" s="99">
        <v>60000000</v>
      </c>
      <c r="J2040" s="97" t="s">
        <v>2460</v>
      </c>
    </row>
    <row r="2041" spans="1:10" x14ac:dyDescent="0.2">
      <c r="A2041" s="96">
        <f t="shared" si="26"/>
        <v>2040</v>
      </c>
      <c r="B2041" s="97" t="s">
        <v>4831</v>
      </c>
      <c r="C2041" s="97" t="s">
        <v>4831</v>
      </c>
      <c r="D2041" s="97" t="s">
        <v>4759</v>
      </c>
      <c r="E2041" s="97" t="s">
        <v>2786</v>
      </c>
      <c r="F2041" s="97" t="s">
        <v>4983</v>
      </c>
      <c r="G2041" s="98" t="s">
        <v>2453</v>
      </c>
      <c r="H2041" s="98" t="s">
        <v>4759</v>
      </c>
      <c r="I2041" s="99">
        <v>88025300</v>
      </c>
      <c r="J2041" s="97" t="s">
        <v>2460</v>
      </c>
    </row>
    <row r="2042" spans="1:10" x14ac:dyDescent="0.2">
      <c r="A2042" s="96">
        <f t="shared" si="26"/>
        <v>2041</v>
      </c>
      <c r="B2042" s="97" t="s">
        <v>4756</v>
      </c>
      <c r="C2042" s="97" t="s">
        <v>4756</v>
      </c>
      <c r="D2042" s="97" t="s">
        <v>4759</v>
      </c>
      <c r="E2042" s="97" t="s">
        <v>2786</v>
      </c>
      <c r="F2042" s="97" t="s">
        <v>4984</v>
      </c>
      <c r="G2042" s="98" t="s">
        <v>2453</v>
      </c>
      <c r="H2042" s="98" t="s">
        <v>4759</v>
      </c>
      <c r="I2042" s="99">
        <v>2500000</v>
      </c>
      <c r="J2042" s="97" t="s">
        <v>2460</v>
      </c>
    </row>
    <row r="2043" spans="1:10" x14ac:dyDescent="0.2">
      <c r="A2043" s="96">
        <f t="shared" si="26"/>
        <v>2042</v>
      </c>
      <c r="B2043" s="97" t="s">
        <v>4756</v>
      </c>
      <c r="C2043" s="97" t="s">
        <v>4756</v>
      </c>
      <c r="D2043" s="97" t="s">
        <v>4759</v>
      </c>
      <c r="E2043" s="97" t="s">
        <v>2786</v>
      </c>
      <c r="F2043" s="97" t="s">
        <v>4985</v>
      </c>
      <c r="G2043" s="98" t="s">
        <v>2453</v>
      </c>
      <c r="H2043" s="98" t="s">
        <v>4759</v>
      </c>
      <c r="I2043" s="99">
        <v>2500000</v>
      </c>
      <c r="J2043" s="97" t="s">
        <v>2460</v>
      </c>
    </row>
    <row r="2044" spans="1:10" x14ac:dyDescent="0.2">
      <c r="A2044" s="96">
        <f t="shared" si="26"/>
        <v>2043</v>
      </c>
      <c r="B2044" s="97" t="s">
        <v>4756</v>
      </c>
      <c r="C2044" s="97" t="s">
        <v>4756</v>
      </c>
      <c r="D2044" s="97" t="s">
        <v>4759</v>
      </c>
      <c r="E2044" s="97" t="s">
        <v>2786</v>
      </c>
      <c r="F2044" s="97" t="s">
        <v>4986</v>
      </c>
      <c r="G2044" s="98" t="s">
        <v>2453</v>
      </c>
      <c r="H2044" s="98" t="s">
        <v>4759</v>
      </c>
      <c r="I2044" s="99">
        <v>2500000</v>
      </c>
      <c r="J2044" s="97" t="s">
        <v>2460</v>
      </c>
    </row>
    <row r="2045" spans="1:10" x14ac:dyDescent="0.2">
      <c r="A2045" s="96">
        <f t="shared" si="26"/>
        <v>2044</v>
      </c>
      <c r="B2045" s="97" t="s">
        <v>4756</v>
      </c>
      <c r="C2045" s="97" t="s">
        <v>4756</v>
      </c>
      <c r="D2045" s="97" t="s">
        <v>4759</v>
      </c>
      <c r="E2045" s="97" t="s">
        <v>2786</v>
      </c>
      <c r="F2045" s="97" t="s">
        <v>4987</v>
      </c>
      <c r="G2045" s="98" t="s">
        <v>2453</v>
      </c>
      <c r="H2045" s="98" t="s">
        <v>4759</v>
      </c>
      <c r="I2045" s="99">
        <v>1100000000</v>
      </c>
      <c r="J2045" s="97" t="s">
        <v>2455</v>
      </c>
    </row>
    <row r="2046" spans="1:10" x14ac:dyDescent="0.2">
      <c r="A2046" s="96">
        <f t="shared" si="26"/>
        <v>2045</v>
      </c>
      <c r="B2046" s="97" t="s">
        <v>4756</v>
      </c>
      <c r="C2046" s="97" t="s">
        <v>4756</v>
      </c>
      <c r="D2046" s="97" t="s">
        <v>4759</v>
      </c>
      <c r="E2046" s="97" t="s">
        <v>2786</v>
      </c>
      <c r="F2046" s="97" t="s">
        <v>4988</v>
      </c>
      <c r="G2046" s="98" t="s">
        <v>2453</v>
      </c>
      <c r="H2046" s="98" t="s">
        <v>4759</v>
      </c>
      <c r="I2046" s="99">
        <v>234400000</v>
      </c>
      <c r="J2046" s="97" t="s">
        <v>2455</v>
      </c>
    </row>
    <row r="2047" spans="1:10" x14ac:dyDescent="0.2">
      <c r="A2047" s="96">
        <f t="shared" si="26"/>
        <v>2046</v>
      </c>
      <c r="B2047" s="97" t="s">
        <v>4756</v>
      </c>
      <c r="C2047" s="97" t="s">
        <v>4756</v>
      </c>
      <c r="D2047" s="97" t="s">
        <v>4759</v>
      </c>
      <c r="E2047" s="97" t="s">
        <v>2786</v>
      </c>
      <c r="F2047" s="97" t="s">
        <v>4989</v>
      </c>
      <c r="G2047" s="98" t="s">
        <v>2453</v>
      </c>
      <c r="H2047" s="98" t="s">
        <v>4759</v>
      </c>
      <c r="I2047" s="99">
        <v>200000000</v>
      </c>
      <c r="J2047" s="97" t="s">
        <v>2455</v>
      </c>
    </row>
    <row r="2048" spans="1:10" x14ac:dyDescent="0.2">
      <c r="A2048" s="96">
        <f t="shared" si="26"/>
        <v>2047</v>
      </c>
      <c r="B2048" s="97" t="s">
        <v>4756</v>
      </c>
      <c r="C2048" s="97" t="s">
        <v>4756</v>
      </c>
      <c r="D2048" s="97" t="s">
        <v>4759</v>
      </c>
      <c r="E2048" s="97" t="s">
        <v>2786</v>
      </c>
      <c r="F2048" s="97" t="s">
        <v>4990</v>
      </c>
      <c r="G2048" s="98" t="s">
        <v>2453</v>
      </c>
      <c r="H2048" s="98" t="s">
        <v>4759</v>
      </c>
      <c r="I2048" s="99">
        <v>200000000</v>
      </c>
      <c r="J2048" s="97" t="s">
        <v>2455</v>
      </c>
    </row>
    <row r="2049" spans="1:10" x14ac:dyDescent="0.2">
      <c r="A2049" s="96">
        <f t="shared" si="26"/>
        <v>2048</v>
      </c>
      <c r="B2049" s="97" t="s">
        <v>4756</v>
      </c>
      <c r="C2049" s="97" t="s">
        <v>4756</v>
      </c>
      <c r="D2049" s="97" t="s">
        <v>4759</v>
      </c>
      <c r="E2049" s="97" t="s">
        <v>2786</v>
      </c>
      <c r="F2049" s="97" t="s">
        <v>4991</v>
      </c>
      <c r="G2049" s="98" t="s">
        <v>2453</v>
      </c>
      <c r="H2049" s="98" t="s">
        <v>4759</v>
      </c>
      <c r="I2049" s="99">
        <v>33000000</v>
      </c>
      <c r="J2049" s="97" t="s">
        <v>2455</v>
      </c>
    </row>
    <row r="2050" spans="1:10" x14ac:dyDescent="0.2">
      <c r="A2050" s="96">
        <f t="shared" si="26"/>
        <v>2049</v>
      </c>
      <c r="B2050" s="97" t="s">
        <v>4756</v>
      </c>
      <c r="C2050" s="97" t="s">
        <v>4756</v>
      </c>
      <c r="D2050" s="97" t="s">
        <v>4759</v>
      </c>
      <c r="E2050" s="97" t="s">
        <v>2786</v>
      </c>
      <c r="F2050" s="97" t="s">
        <v>4992</v>
      </c>
      <c r="G2050" s="98" t="s">
        <v>2453</v>
      </c>
      <c r="H2050" s="98" t="s">
        <v>4759</v>
      </c>
      <c r="I2050" s="99">
        <v>450000000</v>
      </c>
      <c r="J2050" s="97" t="s">
        <v>2460</v>
      </c>
    </row>
    <row r="2051" spans="1:10" x14ac:dyDescent="0.2">
      <c r="A2051" s="96">
        <f t="shared" si="26"/>
        <v>2050</v>
      </c>
      <c r="B2051" s="97" t="s">
        <v>4807</v>
      </c>
      <c r="C2051" s="97" t="s">
        <v>4807</v>
      </c>
      <c r="D2051" s="97" t="s">
        <v>4759</v>
      </c>
      <c r="E2051" s="97" t="s">
        <v>2786</v>
      </c>
      <c r="F2051" s="97" t="s">
        <v>4993</v>
      </c>
      <c r="G2051" s="98" t="s">
        <v>2453</v>
      </c>
      <c r="H2051" s="98" t="s">
        <v>4759</v>
      </c>
      <c r="I2051" s="99">
        <v>13398000</v>
      </c>
      <c r="J2051" s="97" t="s">
        <v>2460</v>
      </c>
    </row>
    <row r="2052" spans="1:10" x14ac:dyDescent="0.2">
      <c r="A2052" s="96">
        <f t="shared" si="26"/>
        <v>2051</v>
      </c>
      <c r="B2052" s="97" t="s">
        <v>4807</v>
      </c>
      <c r="C2052" s="97" t="s">
        <v>4807</v>
      </c>
      <c r="D2052" s="97" t="s">
        <v>4759</v>
      </c>
      <c r="E2052" s="97" t="s">
        <v>2786</v>
      </c>
      <c r="F2052" s="97" t="s">
        <v>4994</v>
      </c>
      <c r="G2052" s="98" t="s">
        <v>2453</v>
      </c>
      <c r="H2052" s="98" t="s">
        <v>4759</v>
      </c>
      <c r="I2052" s="99">
        <v>10000000</v>
      </c>
      <c r="J2052" s="97" t="s">
        <v>2460</v>
      </c>
    </row>
    <row r="2053" spans="1:10" x14ac:dyDescent="0.2">
      <c r="A2053" s="96">
        <f t="shared" si="26"/>
        <v>2052</v>
      </c>
      <c r="B2053" s="97" t="s">
        <v>4807</v>
      </c>
      <c r="C2053" s="97" t="s">
        <v>4807</v>
      </c>
      <c r="D2053" s="97" t="s">
        <v>4759</v>
      </c>
      <c r="E2053" s="97" t="s">
        <v>2786</v>
      </c>
      <c r="F2053" s="97" t="s">
        <v>4995</v>
      </c>
      <c r="G2053" s="98" t="s">
        <v>2453</v>
      </c>
      <c r="H2053" s="98" t="s">
        <v>4759</v>
      </c>
      <c r="I2053" s="99">
        <v>96274000</v>
      </c>
      <c r="J2053" s="97" t="s">
        <v>2460</v>
      </c>
    </row>
    <row r="2054" spans="1:10" x14ac:dyDescent="0.2">
      <c r="A2054" s="96">
        <f t="shared" si="26"/>
        <v>2053</v>
      </c>
      <c r="B2054" s="97" t="s">
        <v>4807</v>
      </c>
      <c r="C2054" s="97" t="s">
        <v>4807</v>
      </c>
      <c r="D2054" s="97" t="s">
        <v>4759</v>
      </c>
      <c r="E2054" s="97" t="s">
        <v>2786</v>
      </c>
      <c r="F2054" s="97" t="s">
        <v>4996</v>
      </c>
      <c r="G2054" s="98" t="s">
        <v>2453</v>
      </c>
      <c r="H2054" s="98" t="s">
        <v>4759</v>
      </c>
      <c r="I2054" s="99">
        <v>31880000</v>
      </c>
      <c r="J2054" s="97" t="s">
        <v>2460</v>
      </c>
    </row>
    <row r="2055" spans="1:10" x14ac:dyDescent="0.2">
      <c r="A2055" s="96">
        <f t="shared" si="26"/>
        <v>2054</v>
      </c>
      <c r="B2055" s="97" t="s">
        <v>4845</v>
      </c>
      <c r="C2055" s="97" t="s">
        <v>4756</v>
      </c>
      <c r="D2055" s="97" t="s">
        <v>2450</v>
      </c>
      <c r="E2055" s="97" t="s">
        <v>2786</v>
      </c>
      <c r="F2055" s="97" t="s">
        <v>4997</v>
      </c>
      <c r="G2055" s="98" t="s">
        <v>2453</v>
      </c>
      <c r="H2055" s="98" t="s">
        <v>4759</v>
      </c>
      <c r="I2055" s="99">
        <v>218000000</v>
      </c>
      <c r="J2055" s="97" t="s">
        <v>2486</v>
      </c>
    </row>
    <row r="2056" spans="1:10" x14ac:dyDescent="0.2">
      <c r="A2056" s="96">
        <f t="shared" si="26"/>
        <v>2055</v>
      </c>
      <c r="B2056" s="97" t="s">
        <v>4845</v>
      </c>
      <c r="C2056" s="97" t="s">
        <v>4756</v>
      </c>
      <c r="D2056" s="97" t="s">
        <v>2450</v>
      </c>
      <c r="E2056" s="97" t="s">
        <v>2786</v>
      </c>
      <c r="F2056" s="97" t="s">
        <v>4998</v>
      </c>
      <c r="G2056" s="98" t="s">
        <v>2453</v>
      </c>
      <c r="H2056" s="98" t="s">
        <v>4759</v>
      </c>
      <c r="I2056" s="99">
        <v>180000000</v>
      </c>
      <c r="J2056" s="97" t="s">
        <v>2486</v>
      </c>
    </row>
    <row r="2057" spans="1:10" x14ac:dyDescent="0.2">
      <c r="A2057" s="96">
        <f t="shared" si="26"/>
        <v>2056</v>
      </c>
      <c r="B2057" s="97" t="s">
        <v>4833</v>
      </c>
      <c r="C2057" s="97" t="s">
        <v>4763</v>
      </c>
      <c r="D2057" s="97" t="s">
        <v>4833</v>
      </c>
      <c r="E2057" s="97" t="s">
        <v>2786</v>
      </c>
      <c r="F2057" s="97" t="s">
        <v>4999</v>
      </c>
      <c r="G2057" s="98" t="s">
        <v>2453</v>
      </c>
      <c r="H2057" s="98" t="s">
        <v>4759</v>
      </c>
      <c r="I2057" s="99">
        <v>248000000</v>
      </c>
      <c r="J2057" s="97" t="s">
        <v>2486</v>
      </c>
    </row>
    <row r="2058" spans="1:10" x14ac:dyDescent="0.2">
      <c r="A2058" s="96">
        <f t="shared" si="26"/>
        <v>2057</v>
      </c>
      <c r="B2058" s="97" t="s">
        <v>4845</v>
      </c>
      <c r="C2058" s="97" t="s">
        <v>4756</v>
      </c>
      <c r="D2058" s="97" t="s">
        <v>2450</v>
      </c>
      <c r="E2058" s="97" t="s">
        <v>2786</v>
      </c>
      <c r="F2058" s="97" t="s">
        <v>5000</v>
      </c>
      <c r="G2058" s="98" t="s">
        <v>2453</v>
      </c>
      <c r="H2058" s="98" t="s">
        <v>4759</v>
      </c>
      <c r="I2058" s="99">
        <v>1543200000</v>
      </c>
      <c r="J2058" s="97" t="s">
        <v>2486</v>
      </c>
    </row>
    <row r="2059" spans="1:10" x14ac:dyDescent="0.3">
      <c r="A2059" s="96">
        <f t="shared" si="26"/>
        <v>2058</v>
      </c>
      <c r="B2059" s="97" t="s">
        <v>2810</v>
      </c>
      <c r="C2059" s="103" t="s">
        <v>5001</v>
      </c>
      <c r="D2059" s="97" t="s">
        <v>2810</v>
      </c>
      <c r="E2059" s="97" t="s">
        <v>2786</v>
      </c>
      <c r="F2059" s="103" t="s">
        <v>5002</v>
      </c>
      <c r="G2059" s="104" t="s">
        <v>2453</v>
      </c>
      <c r="H2059" s="98" t="s">
        <v>5003</v>
      </c>
      <c r="I2059" s="105">
        <v>60000000</v>
      </c>
      <c r="J2059" s="103" t="s">
        <v>2455</v>
      </c>
    </row>
    <row r="2060" spans="1:10" x14ac:dyDescent="0.2">
      <c r="A2060" s="96">
        <f t="shared" si="26"/>
        <v>2059</v>
      </c>
      <c r="B2060" s="97" t="s">
        <v>4771</v>
      </c>
      <c r="C2060" s="97" t="s">
        <v>4771</v>
      </c>
      <c r="D2060" s="97" t="s">
        <v>4759</v>
      </c>
      <c r="E2060" s="97" t="s">
        <v>2793</v>
      </c>
      <c r="F2060" s="97" t="s">
        <v>5004</v>
      </c>
      <c r="G2060" s="98" t="s">
        <v>2453</v>
      </c>
      <c r="H2060" s="98" t="s">
        <v>4759</v>
      </c>
      <c r="I2060" s="99">
        <v>220000000</v>
      </c>
      <c r="J2060" s="97" t="s">
        <v>2455</v>
      </c>
    </row>
    <row r="2061" spans="1:10" x14ac:dyDescent="0.2">
      <c r="A2061" s="96">
        <f t="shared" si="26"/>
        <v>2060</v>
      </c>
      <c r="B2061" s="97" t="s">
        <v>4782</v>
      </c>
      <c r="C2061" s="97" t="s">
        <v>4782</v>
      </c>
      <c r="D2061" s="97" t="s">
        <v>4759</v>
      </c>
      <c r="E2061" s="97" t="s">
        <v>2793</v>
      </c>
      <c r="F2061" s="97" t="s">
        <v>5005</v>
      </c>
      <c r="G2061" s="98" t="s">
        <v>2453</v>
      </c>
      <c r="H2061" s="98" t="s">
        <v>4759</v>
      </c>
      <c r="I2061" s="99">
        <v>2400000</v>
      </c>
      <c r="J2061" s="97" t="s">
        <v>2460</v>
      </c>
    </row>
    <row r="2062" spans="1:10" x14ac:dyDescent="0.2">
      <c r="A2062" s="96">
        <f t="shared" si="26"/>
        <v>2061</v>
      </c>
      <c r="B2062" s="97" t="s">
        <v>4782</v>
      </c>
      <c r="C2062" s="97" t="s">
        <v>4782</v>
      </c>
      <c r="D2062" s="97" t="s">
        <v>4759</v>
      </c>
      <c r="E2062" s="97" t="s">
        <v>2793</v>
      </c>
      <c r="F2062" s="97" t="s">
        <v>5006</v>
      </c>
      <c r="G2062" s="98" t="s">
        <v>2453</v>
      </c>
      <c r="H2062" s="98" t="s">
        <v>4759</v>
      </c>
      <c r="I2062" s="99">
        <v>260952000</v>
      </c>
      <c r="J2062" s="97" t="s">
        <v>2486</v>
      </c>
    </row>
    <row r="2063" spans="1:10" x14ac:dyDescent="0.2">
      <c r="A2063" s="96">
        <f t="shared" si="26"/>
        <v>2062</v>
      </c>
      <c r="B2063" s="97" t="s">
        <v>4782</v>
      </c>
      <c r="C2063" s="97" t="s">
        <v>4782</v>
      </c>
      <c r="D2063" s="97" t="s">
        <v>4759</v>
      </c>
      <c r="E2063" s="97" t="s">
        <v>2793</v>
      </c>
      <c r="F2063" s="97" t="s">
        <v>5007</v>
      </c>
      <c r="G2063" s="98" t="s">
        <v>2453</v>
      </c>
      <c r="H2063" s="98" t="s">
        <v>4759</v>
      </c>
      <c r="I2063" s="99">
        <v>255360000</v>
      </c>
      <c r="J2063" s="97" t="s">
        <v>2486</v>
      </c>
    </row>
    <row r="2064" spans="1:10" x14ac:dyDescent="0.2">
      <c r="A2064" s="96">
        <f t="shared" si="26"/>
        <v>2063</v>
      </c>
      <c r="B2064" s="97" t="s">
        <v>4782</v>
      </c>
      <c r="C2064" s="97" t="s">
        <v>4782</v>
      </c>
      <c r="D2064" s="97" t="s">
        <v>4759</v>
      </c>
      <c r="E2064" s="97" t="s">
        <v>2793</v>
      </c>
      <c r="F2064" s="97" t="s">
        <v>5008</v>
      </c>
      <c r="G2064" s="98" t="s">
        <v>2453</v>
      </c>
      <c r="H2064" s="98" t="s">
        <v>4759</v>
      </c>
      <c r="I2064" s="99">
        <v>600000000</v>
      </c>
      <c r="J2064" s="97" t="s">
        <v>2486</v>
      </c>
    </row>
    <row r="2065" spans="1:10" x14ac:dyDescent="0.2">
      <c r="A2065" s="96">
        <f t="shared" si="26"/>
        <v>2064</v>
      </c>
      <c r="B2065" s="97" t="s">
        <v>4855</v>
      </c>
      <c r="C2065" s="97" t="s">
        <v>4820</v>
      </c>
      <c r="D2065" s="97" t="s">
        <v>2622</v>
      </c>
      <c r="E2065" s="97" t="s">
        <v>2793</v>
      </c>
      <c r="F2065" s="97" t="s">
        <v>5009</v>
      </c>
      <c r="G2065" s="98" t="s">
        <v>2453</v>
      </c>
      <c r="H2065" s="98" t="s">
        <v>4759</v>
      </c>
      <c r="I2065" s="99">
        <v>325000000</v>
      </c>
      <c r="J2065" s="97" t="s">
        <v>2486</v>
      </c>
    </row>
    <row r="2066" spans="1:10" x14ac:dyDescent="0.2">
      <c r="A2066" s="96">
        <f t="shared" si="26"/>
        <v>2065</v>
      </c>
      <c r="B2066" s="97" t="s">
        <v>4760</v>
      </c>
      <c r="C2066" s="97" t="s">
        <v>4760</v>
      </c>
      <c r="D2066" s="97" t="s">
        <v>4759</v>
      </c>
      <c r="E2066" s="97" t="s">
        <v>2793</v>
      </c>
      <c r="F2066" s="97" t="s">
        <v>5010</v>
      </c>
      <c r="G2066" s="98" t="s">
        <v>2453</v>
      </c>
      <c r="H2066" s="98" t="s">
        <v>4759</v>
      </c>
      <c r="I2066" s="99">
        <v>170000000</v>
      </c>
      <c r="J2066" s="97" t="s">
        <v>2460</v>
      </c>
    </row>
    <row r="2067" spans="1:10" x14ac:dyDescent="0.2">
      <c r="A2067" s="96">
        <f t="shared" si="26"/>
        <v>2066</v>
      </c>
      <c r="B2067" s="97" t="s">
        <v>4778</v>
      </c>
      <c r="C2067" s="97" t="s">
        <v>4778</v>
      </c>
      <c r="D2067" s="97" t="s">
        <v>4759</v>
      </c>
      <c r="E2067" s="97" t="s">
        <v>2793</v>
      </c>
      <c r="F2067" s="97" t="s">
        <v>5011</v>
      </c>
      <c r="G2067" s="98" t="s">
        <v>2453</v>
      </c>
      <c r="H2067" s="98" t="s">
        <v>4759</v>
      </c>
      <c r="I2067" s="99">
        <v>18878000</v>
      </c>
      <c r="J2067" s="97" t="s">
        <v>2460</v>
      </c>
    </row>
    <row r="2068" spans="1:10" x14ac:dyDescent="0.2">
      <c r="A2068" s="96">
        <f t="shared" si="26"/>
        <v>2067</v>
      </c>
      <c r="B2068" s="97" t="s">
        <v>5012</v>
      </c>
      <c r="C2068" s="97" t="s">
        <v>4775</v>
      </c>
      <c r="D2068" s="97" t="s">
        <v>4764</v>
      </c>
      <c r="E2068" s="97" t="s">
        <v>2793</v>
      </c>
      <c r="F2068" s="97" t="s">
        <v>5013</v>
      </c>
      <c r="G2068" s="98" t="s">
        <v>2453</v>
      </c>
      <c r="H2068" s="98" t="s">
        <v>4759</v>
      </c>
      <c r="I2068" s="99">
        <v>119000000</v>
      </c>
      <c r="J2068" s="97" t="s">
        <v>2455</v>
      </c>
    </row>
    <row r="2069" spans="1:10" x14ac:dyDescent="0.2">
      <c r="A2069" s="96">
        <f t="shared" si="26"/>
        <v>2068</v>
      </c>
      <c r="B2069" s="97" t="s">
        <v>5012</v>
      </c>
      <c r="C2069" s="97" t="s">
        <v>4775</v>
      </c>
      <c r="D2069" s="97" t="s">
        <v>4764</v>
      </c>
      <c r="E2069" s="97" t="s">
        <v>2793</v>
      </c>
      <c r="F2069" s="97" t="s">
        <v>5014</v>
      </c>
      <c r="G2069" s="98" t="s">
        <v>2453</v>
      </c>
      <c r="H2069" s="98" t="s">
        <v>4759</v>
      </c>
      <c r="I2069" s="99">
        <v>32000000</v>
      </c>
      <c r="J2069" s="97" t="s">
        <v>2455</v>
      </c>
    </row>
    <row r="2070" spans="1:10" x14ac:dyDescent="0.2">
      <c r="A2070" s="96">
        <f t="shared" si="26"/>
        <v>2069</v>
      </c>
      <c r="B2070" s="97" t="s">
        <v>5012</v>
      </c>
      <c r="C2070" s="97" t="s">
        <v>4775</v>
      </c>
      <c r="D2070" s="97" t="s">
        <v>4764</v>
      </c>
      <c r="E2070" s="97" t="s">
        <v>2793</v>
      </c>
      <c r="F2070" s="97" t="s">
        <v>5015</v>
      </c>
      <c r="G2070" s="98" t="s">
        <v>2453</v>
      </c>
      <c r="H2070" s="98" t="s">
        <v>4759</v>
      </c>
      <c r="I2070" s="99">
        <v>525000000</v>
      </c>
      <c r="J2070" s="97" t="s">
        <v>2455</v>
      </c>
    </row>
    <row r="2071" spans="1:10" x14ac:dyDescent="0.2">
      <c r="A2071" s="96">
        <f t="shared" si="26"/>
        <v>2070</v>
      </c>
      <c r="B2071" s="97" t="s">
        <v>4840</v>
      </c>
      <c r="C2071" s="97" t="s">
        <v>4840</v>
      </c>
      <c r="D2071" s="97" t="s">
        <v>4759</v>
      </c>
      <c r="E2071" s="97" t="s">
        <v>2793</v>
      </c>
      <c r="F2071" s="97" t="s">
        <v>5016</v>
      </c>
      <c r="G2071" s="98" t="s">
        <v>2453</v>
      </c>
      <c r="H2071" s="98" t="s">
        <v>4759</v>
      </c>
      <c r="I2071" s="99">
        <v>120000000</v>
      </c>
      <c r="J2071" s="97" t="s">
        <v>2455</v>
      </c>
    </row>
    <row r="2072" spans="1:10" x14ac:dyDescent="0.2">
      <c r="A2072" s="96">
        <f t="shared" si="26"/>
        <v>2071</v>
      </c>
      <c r="B2072" s="97" t="s">
        <v>4840</v>
      </c>
      <c r="C2072" s="97" t="s">
        <v>4840</v>
      </c>
      <c r="D2072" s="97" t="s">
        <v>4759</v>
      </c>
      <c r="E2072" s="97" t="s">
        <v>2793</v>
      </c>
      <c r="F2072" s="97" t="s">
        <v>5017</v>
      </c>
      <c r="G2072" s="98" t="s">
        <v>2453</v>
      </c>
      <c r="H2072" s="98" t="s">
        <v>4759</v>
      </c>
      <c r="I2072" s="99">
        <v>100000000</v>
      </c>
      <c r="J2072" s="97" t="s">
        <v>2460</v>
      </c>
    </row>
    <row r="2073" spans="1:10" x14ac:dyDescent="0.2">
      <c r="A2073" s="96">
        <f t="shared" si="26"/>
        <v>2072</v>
      </c>
      <c r="B2073" s="97" t="s">
        <v>4840</v>
      </c>
      <c r="C2073" s="97" t="s">
        <v>4840</v>
      </c>
      <c r="D2073" s="97" t="s">
        <v>4759</v>
      </c>
      <c r="E2073" s="97" t="s">
        <v>2793</v>
      </c>
      <c r="F2073" s="97" t="s">
        <v>5018</v>
      </c>
      <c r="G2073" s="98" t="s">
        <v>2453</v>
      </c>
      <c r="H2073" s="98" t="s">
        <v>4759</v>
      </c>
      <c r="I2073" s="99">
        <v>100000000</v>
      </c>
      <c r="J2073" s="97" t="s">
        <v>2455</v>
      </c>
    </row>
    <row r="2074" spans="1:10" x14ac:dyDescent="0.2">
      <c r="A2074" s="96">
        <f t="shared" si="26"/>
        <v>2073</v>
      </c>
      <c r="B2074" s="97" t="s">
        <v>4786</v>
      </c>
      <c r="C2074" s="97" t="s">
        <v>4786</v>
      </c>
      <c r="D2074" s="97" t="s">
        <v>4759</v>
      </c>
      <c r="E2074" s="97" t="s">
        <v>2793</v>
      </c>
      <c r="F2074" s="97" t="s">
        <v>5019</v>
      </c>
      <c r="G2074" s="98" t="s">
        <v>2453</v>
      </c>
      <c r="H2074" s="98" t="s">
        <v>4759</v>
      </c>
      <c r="I2074" s="99">
        <v>106496000</v>
      </c>
      <c r="J2074" s="97" t="s">
        <v>2486</v>
      </c>
    </row>
    <row r="2075" spans="1:10" x14ac:dyDescent="0.2">
      <c r="A2075" s="96">
        <f t="shared" ref="A2075:A2138" si="27">ROW()-1</f>
        <v>2074</v>
      </c>
      <c r="B2075" s="97" t="s">
        <v>4840</v>
      </c>
      <c r="C2075" s="97" t="s">
        <v>4840</v>
      </c>
      <c r="D2075" s="97" t="s">
        <v>4759</v>
      </c>
      <c r="E2075" s="97" t="s">
        <v>2793</v>
      </c>
      <c r="F2075" s="97" t="s">
        <v>5017</v>
      </c>
      <c r="G2075" s="98" t="s">
        <v>2453</v>
      </c>
      <c r="H2075" s="98" t="s">
        <v>4759</v>
      </c>
      <c r="I2075" s="99">
        <v>100000000</v>
      </c>
      <c r="J2075" s="97" t="s">
        <v>2460</v>
      </c>
    </row>
    <row r="2076" spans="1:10" x14ac:dyDescent="0.2">
      <c r="A2076" s="96">
        <f t="shared" si="27"/>
        <v>2075</v>
      </c>
      <c r="B2076" s="97" t="s">
        <v>4840</v>
      </c>
      <c r="C2076" s="97" t="s">
        <v>4840</v>
      </c>
      <c r="D2076" s="97" t="s">
        <v>4759</v>
      </c>
      <c r="E2076" s="97" t="s">
        <v>2793</v>
      </c>
      <c r="F2076" s="97" t="s">
        <v>5018</v>
      </c>
      <c r="G2076" s="98" t="s">
        <v>2453</v>
      </c>
      <c r="H2076" s="98" t="s">
        <v>4759</v>
      </c>
      <c r="I2076" s="99">
        <v>100000000</v>
      </c>
      <c r="J2076" s="97" t="s">
        <v>2455</v>
      </c>
    </row>
    <row r="2077" spans="1:10" x14ac:dyDescent="0.2">
      <c r="A2077" s="96">
        <f t="shared" si="27"/>
        <v>2076</v>
      </c>
      <c r="B2077" s="97" t="s">
        <v>4786</v>
      </c>
      <c r="C2077" s="97" t="s">
        <v>4786</v>
      </c>
      <c r="D2077" s="97" t="s">
        <v>4759</v>
      </c>
      <c r="E2077" s="97" t="s">
        <v>2793</v>
      </c>
      <c r="F2077" s="97" t="s">
        <v>5020</v>
      </c>
      <c r="G2077" s="98" t="s">
        <v>2453</v>
      </c>
      <c r="H2077" s="98" t="s">
        <v>4759</v>
      </c>
      <c r="I2077" s="99">
        <v>44000000</v>
      </c>
      <c r="J2077" s="97" t="s">
        <v>2455</v>
      </c>
    </row>
    <row r="2078" spans="1:10" x14ac:dyDescent="0.2">
      <c r="A2078" s="96">
        <f t="shared" si="27"/>
        <v>2077</v>
      </c>
      <c r="B2078" s="97" t="s">
        <v>4840</v>
      </c>
      <c r="C2078" s="97" t="s">
        <v>4840</v>
      </c>
      <c r="D2078" s="97" t="s">
        <v>4759</v>
      </c>
      <c r="E2078" s="97" t="s">
        <v>2793</v>
      </c>
      <c r="F2078" s="97" t="s">
        <v>5016</v>
      </c>
      <c r="G2078" s="98" t="s">
        <v>2453</v>
      </c>
      <c r="H2078" s="98" t="s">
        <v>4759</v>
      </c>
      <c r="I2078" s="99">
        <v>120000000</v>
      </c>
      <c r="J2078" s="97" t="s">
        <v>2455</v>
      </c>
    </row>
    <row r="2079" spans="1:10" x14ac:dyDescent="0.2">
      <c r="A2079" s="96">
        <f t="shared" si="27"/>
        <v>2078</v>
      </c>
      <c r="B2079" s="97" t="s">
        <v>4840</v>
      </c>
      <c r="C2079" s="97" t="s">
        <v>4840</v>
      </c>
      <c r="D2079" s="97" t="s">
        <v>4759</v>
      </c>
      <c r="E2079" s="97" t="s">
        <v>2793</v>
      </c>
      <c r="F2079" s="97" t="s">
        <v>5021</v>
      </c>
      <c r="G2079" s="98" t="s">
        <v>2453</v>
      </c>
      <c r="H2079" s="98" t="s">
        <v>4759</v>
      </c>
      <c r="I2079" s="99">
        <v>60000000</v>
      </c>
      <c r="J2079" s="97" t="s">
        <v>2455</v>
      </c>
    </row>
    <row r="2080" spans="1:10" x14ac:dyDescent="0.2">
      <c r="A2080" s="96">
        <f t="shared" si="27"/>
        <v>2079</v>
      </c>
      <c r="B2080" s="97" t="s">
        <v>4840</v>
      </c>
      <c r="C2080" s="97" t="s">
        <v>4840</v>
      </c>
      <c r="D2080" s="97" t="s">
        <v>4759</v>
      </c>
      <c r="E2080" s="97" t="s">
        <v>2793</v>
      </c>
      <c r="F2080" s="97" t="s">
        <v>5016</v>
      </c>
      <c r="G2080" s="98" t="s">
        <v>2453</v>
      </c>
      <c r="H2080" s="98" t="s">
        <v>4759</v>
      </c>
      <c r="I2080" s="99">
        <v>120000000</v>
      </c>
      <c r="J2080" s="97" t="s">
        <v>2455</v>
      </c>
    </row>
    <row r="2081" spans="1:10" x14ac:dyDescent="0.2">
      <c r="A2081" s="96">
        <f t="shared" si="27"/>
        <v>2080</v>
      </c>
      <c r="B2081" s="97" t="s">
        <v>4786</v>
      </c>
      <c r="C2081" s="97" t="s">
        <v>4786</v>
      </c>
      <c r="D2081" s="97" t="s">
        <v>4759</v>
      </c>
      <c r="E2081" s="97" t="s">
        <v>2793</v>
      </c>
      <c r="F2081" s="97" t="s">
        <v>5022</v>
      </c>
      <c r="G2081" s="98" t="s">
        <v>2453</v>
      </c>
      <c r="H2081" s="98" t="s">
        <v>4759</v>
      </c>
      <c r="I2081" s="99">
        <v>24000000</v>
      </c>
      <c r="J2081" s="97" t="s">
        <v>2460</v>
      </c>
    </row>
    <row r="2082" spans="1:10" x14ac:dyDescent="0.2">
      <c r="A2082" s="96">
        <f t="shared" si="27"/>
        <v>2081</v>
      </c>
      <c r="B2082" s="97" t="s">
        <v>4786</v>
      </c>
      <c r="C2082" s="97" t="s">
        <v>4786</v>
      </c>
      <c r="D2082" s="97" t="s">
        <v>4759</v>
      </c>
      <c r="E2082" s="97" t="s">
        <v>2793</v>
      </c>
      <c r="F2082" s="97" t="s">
        <v>5023</v>
      </c>
      <c r="G2082" s="98" t="s">
        <v>2453</v>
      </c>
      <c r="H2082" s="98" t="s">
        <v>4759</v>
      </c>
      <c r="I2082" s="99">
        <v>50000000</v>
      </c>
      <c r="J2082" s="97" t="s">
        <v>2460</v>
      </c>
    </row>
    <row r="2083" spans="1:10" x14ac:dyDescent="0.2">
      <c r="A2083" s="96">
        <f t="shared" si="27"/>
        <v>2082</v>
      </c>
      <c r="B2083" s="97" t="s">
        <v>4840</v>
      </c>
      <c r="C2083" s="97" t="s">
        <v>4840</v>
      </c>
      <c r="D2083" s="97" t="s">
        <v>4759</v>
      </c>
      <c r="E2083" s="97" t="s">
        <v>2793</v>
      </c>
      <c r="F2083" s="97" t="s">
        <v>5021</v>
      </c>
      <c r="G2083" s="98" t="s">
        <v>2453</v>
      </c>
      <c r="H2083" s="98" t="s">
        <v>4759</v>
      </c>
      <c r="I2083" s="99">
        <v>60000000</v>
      </c>
      <c r="J2083" s="97" t="s">
        <v>2455</v>
      </c>
    </row>
    <row r="2084" spans="1:10" x14ac:dyDescent="0.2">
      <c r="A2084" s="96">
        <f t="shared" si="27"/>
        <v>2083</v>
      </c>
      <c r="B2084" s="97" t="s">
        <v>4786</v>
      </c>
      <c r="C2084" s="97" t="s">
        <v>4786</v>
      </c>
      <c r="D2084" s="97" t="s">
        <v>4759</v>
      </c>
      <c r="E2084" s="97" t="s">
        <v>2793</v>
      </c>
      <c r="F2084" s="97" t="s">
        <v>5024</v>
      </c>
      <c r="G2084" s="98" t="s">
        <v>2453</v>
      </c>
      <c r="H2084" s="98" t="s">
        <v>4759</v>
      </c>
      <c r="I2084" s="99">
        <v>10000000</v>
      </c>
      <c r="J2084" s="97" t="s">
        <v>2460</v>
      </c>
    </row>
    <row r="2085" spans="1:10" x14ac:dyDescent="0.2">
      <c r="A2085" s="96">
        <f t="shared" si="27"/>
        <v>2084</v>
      </c>
      <c r="B2085" s="97" t="s">
        <v>4786</v>
      </c>
      <c r="C2085" s="97" t="s">
        <v>4786</v>
      </c>
      <c r="D2085" s="97" t="s">
        <v>4759</v>
      </c>
      <c r="E2085" s="97" t="s">
        <v>2793</v>
      </c>
      <c r="F2085" s="97" t="s">
        <v>5025</v>
      </c>
      <c r="G2085" s="98" t="s">
        <v>2453</v>
      </c>
      <c r="H2085" s="98" t="s">
        <v>4759</v>
      </c>
      <c r="I2085" s="99">
        <v>20000000</v>
      </c>
      <c r="J2085" s="97" t="s">
        <v>2460</v>
      </c>
    </row>
    <row r="2086" spans="1:10" x14ac:dyDescent="0.2">
      <c r="A2086" s="96">
        <f t="shared" si="27"/>
        <v>2085</v>
      </c>
      <c r="B2086" s="97" t="s">
        <v>4786</v>
      </c>
      <c r="C2086" s="97" t="s">
        <v>4786</v>
      </c>
      <c r="D2086" s="97" t="s">
        <v>4759</v>
      </c>
      <c r="E2086" s="97" t="s">
        <v>2793</v>
      </c>
      <c r="F2086" s="97" t="s">
        <v>5026</v>
      </c>
      <c r="G2086" s="98" t="s">
        <v>2453</v>
      </c>
      <c r="H2086" s="98" t="s">
        <v>4759</v>
      </c>
      <c r="I2086" s="99">
        <v>7000000</v>
      </c>
      <c r="J2086" s="97" t="s">
        <v>2460</v>
      </c>
    </row>
    <row r="2087" spans="1:10" x14ac:dyDescent="0.2">
      <c r="A2087" s="96">
        <f t="shared" si="27"/>
        <v>2086</v>
      </c>
      <c r="B2087" s="97" t="s">
        <v>4840</v>
      </c>
      <c r="C2087" s="97" t="s">
        <v>4840</v>
      </c>
      <c r="D2087" s="97" t="s">
        <v>4759</v>
      </c>
      <c r="E2087" s="97" t="s">
        <v>2793</v>
      </c>
      <c r="F2087" s="97" t="s">
        <v>5021</v>
      </c>
      <c r="G2087" s="98" t="s">
        <v>2453</v>
      </c>
      <c r="H2087" s="98" t="s">
        <v>4759</v>
      </c>
      <c r="I2087" s="99">
        <v>60000000</v>
      </c>
      <c r="J2087" s="97" t="s">
        <v>2455</v>
      </c>
    </row>
    <row r="2088" spans="1:10" x14ac:dyDescent="0.2">
      <c r="A2088" s="96">
        <f t="shared" si="27"/>
        <v>2087</v>
      </c>
      <c r="B2088" s="97" t="s">
        <v>4840</v>
      </c>
      <c r="C2088" s="97" t="s">
        <v>4840</v>
      </c>
      <c r="D2088" s="97" t="s">
        <v>4759</v>
      </c>
      <c r="E2088" s="97" t="s">
        <v>2793</v>
      </c>
      <c r="F2088" s="97" t="s">
        <v>5017</v>
      </c>
      <c r="G2088" s="98" t="s">
        <v>2453</v>
      </c>
      <c r="H2088" s="98" t="s">
        <v>4759</v>
      </c>
      <c r="I2088" s="99">
        <v>100000000</v>
      </c>
      <c r="J2088" s="97" t="s">
        <v>2460</v>
      </c>
    </row>
    <row r="2089" spans="1:10" x14ac:dyDescent="0.2">
      <c r="A2089" s="96">
        <f t="shared" si="27"/>
        <v>2088</v>
      </c>
      <c r="B2089" s="97" t="s">
        <v>4840</v>
      </c>
      <c r="C2089" s="97" t="s">
        <v>4840</v>
      </c>
      <c r="D2089" s="97" t="s">
        <v>4759</v>
      </c>
      <c r="E2089" s="97" t="s">
        <v>2793</v>
      </c>
      <c r="F2089" s="97" t="s">
        <v>5018</v>
      </c>
      <c r="G2089" s="98" t="s">
        <v>2453</v>
      </c>
      <c r="H2089" s="98" t="s">
        <v>4759</v>
      </c>
      <c r="I2089" s="99">
        <v>100000000</v>
      </c>
      <c r="J2089" s="97" t="s">
        <v>2455</v>
      </c>
    </row>
    <row r="2090" spans="1:10" x14ac:dyDescent="0.2">
      <c r="A2090" s="96">
        <f t="shared" si="27"/>
        <v>2089</v>
      </c>
      <c r="B2090" s="97" t="s">
        <v>4840</v>
      </c>
      <c r="C2090" s="97" t="s">
        <v>4840</v>
      </c>
      <c r="D2090" s="97" t="s">
        <v>4759</v>
      </c>
      <c r="E2090" s="97" t="s">
        <v>2793</v>
      </c>
      <c r="F2090" s="97" t="s">
        <v>5017</v>
      </c>
      <c r="G2090" s="98" t="s">
        <v>2453</v>
      </c>
      <c r="H2090" s="98" t="s">
        <v>4759</v>
      </c>
      <c r="I2090" s="99">
        <v>100000000</v>
      </c>
      <c r="J2090" s="97" t="s">
        <v>2460</v>
      </c>
    </row>
    <row r="2091" spans="1:10" x14ac:dyDescent="0.2">
      <c r="A2091" s="96">
        <f t="shared" si="27"/>
        <v>2090</v>
      </c>
      <c r="B2091" s="97" t="s">
        <v>4840</v>
      </c>
      <c r="C2091" s="97" t="s">
        <v>4840</v>
      </c>
      <c r="D2091" s="97" t="s">
        <v>4759</v>
      </c>
      <c r="E2091" s="97" t="s">
        <v>2793</v>
      </c>
      <c r="F2091" s="97" t="s">
        <v>5018</v>
      </c>
      <c r="G2091" s="98" t="s">
        <v>2453</v>
      </c>
      <c r="H2091" s="98" t="s">
        <v>4759</v>
      </c>
      <c r="I2091" s="99">
        <v>100000000</v>
      </c>
      <c r="J2091" s="97" t="s">
        <v>2455</v>
      </c>
    </row>
    <row r="2092" spans="1:10" x14ac:dyDescent="0.2">
      <c r="A2092" s="96">
        <f t="shared" si="27"/>
        <v>2091</v>
      </c>
      <c r="B2092" s="97" t="s">
        <v>4840</v>
      </c>
      <c r="C2092" s="97" t="s">
        <v>4840</v>
      </c>
      <c r="D2092" s="97" t="s">
        <v>4759</v>
      </c>
      <c r="E2092" s="97" t="s">
        <v>2793</v>
      </c>
      <c r="F2092" s="97" t="s">
        <v>5016</v>
      </c>
      <c r="G2092" s="98" t="s">
        <v>2453</v>
      </c>
      <c r="H2092" s="98" t="s">
        <v>4759</v>
      </c>
      <c r="I2092" s="99">
        <v>120000000</v>
      </c>
      <c r="J2092" s="97" t="s">
        <v>2455</v>
      </c>
    </row>
    <row r="2093" spans="1:10" x14ac:dyDescent="0.2">
      <c r="A2093" s="96">
        <f t="shared" si="27"/>
        <v>2092</v>
      </c>
      <c r="B2093" s="97" t="s">
        <v>4840</v>
      </c>
      <c r="C2093" s="97" t="s">
        <v>4840</v>
      </c>
      <c r="D2093" s="97" t="s">
        <v>4759</v>
      </c>
      <c r="E2093" s="97" t="s">
        <v>2793</v>
      </c>
      <c r="F2093" s="97" t="s">
        <v>5021</v>
      </c>
      <c r="G2093" s="98" t="s">
        <v>2453</v>
      </c>
      <c r="H2093" s="98" t="s">
        <v>4759</v>
      </c>
      <c r="I2093" s="99">
        <v>60000000</v>
      </c>
      <c r="J2093" s="97" t="s">
        <v>2455</v>
      </c>
    </row>
    <row r="2094" spans="1:10" x14ac:dyDescent="0.2">
      <c r="A2094" s="96">
        <f t="shared" si="27"/>
        <v>2093</v>
      </c>
      <c r="B2094" s="97" t="s">
        <v>4858</v>
      </c>
      <c r="C2094" s="97" t="s">
        <v>4858</v>
      </c>
      <c r="D2094" s="97" t="s">
        <v>4759</v>
      </c>
      <c r="E2094" s="97" t="s">
        <v>2793</v>
      </c>
      <c r="F2094" s="97" t="s">
        <v>5027</v>
      </c>
      <c r="G2094" s="98" t="s">
        <v>2453</v>
      </c>
      <c r="H2094" s="98" t="s">
        <v>4759</v>
      </c>
      <c r="I2094" s="99">
        <v>21000000</v>
      </c>
      <c r="J2094" s="97" t="s">
        <v>2460</v>
      </c>
    </row>
    <row r="2095" spans="1:10" x14ac:dyDescent="0.2">
      <c r="A2095" s="96">
        <f t="shared" si="27"/>
        <v>2094</v>
      </c>
      <c r="B2095" s="97" t="s">
        <v>4763</v>
      </c>
      <c r="C2095" s="97" t="s">
        <v>4763</v>
      </c>
      <c r="D2095" s="97" t="s">
        <v>4759</v>
      </c>
      <c r="E2095" s="97" t="s">
        <v>2793</v>
      </c>
      <c r="F2095" s="97" t="s">
        <v>5028</v>
      </c>
      <c r="G2095" s="98" t="s">
        <v>2453</v>
      </c>
      <c r="H2095" s="98" t="s">
        <v>4759</v>
      </c>
      <c r="I2095" s="99">
        <v>252000000</v>
      </c>
      <c r="J2095" s="97" t="s">
        <v>2460</v>
      </c>
    </row>
    <row r="2096" spans="1:10" x14ac:dyDescent="0.2">
      <c r="A2096" s="96">
        <f t="shared" si="27"/>
        <v>2095</v>
      </c>
      <c r="B2096" s="97" t="s">
        <v>4918</v>
      </c>
      <c r="C2096" s="97" t="s">
        <v>4773</v>
      </c>
      <c r="D2096" s="97" t="s">
        <v>4764</v>
      </c>
      <c r="E2096" s="97" t="s">
        <v>2793</v>
      </c>
      <c r="F2096" s="97" t="s">
        <v>5029</v>
      </c>
      <c r="G2096" s="98" t="s">
        <v>2453</v>
      </c>
      <c r="H2096" s="98" t="s">
        <v>4759</v>
      </c>
      <c r="I2096" s="99">
        <v>60000000</v>
      </c>
      <c r="J2096" s="97" t="s">
        <v>2460</v>
      </c>
    </row>
    <row r="2097" spans="1:10" x14ac:dyDescent="0.2">
      <c r="A2097" s="96">
        <f t="shared" si="27"/>
        <v>2096</v>
      </c>
      <c r="B2097" s="97" t="s">
        <v>4918</v>
      </c>
      <c r="C2097" s="97" t="s">
        <v>4773</v>
      </c>
      <c r="D2097" s="97" t="s">
        <v>4764</v>
      </c>
      <c r="E2097" s="97" t="s">
        <v>2793</v>
      </c>
      <c r="F2097" s="97" t="s">
        <v>5030</v>
      </c>
      <c r="G2097" s="98" t="s">
        <v>2453</v>
      </c>
      <c r="H2097" s="98" t="s">
        <v>4759</v>
      </c>
      <c r="I2097" s="99">
        <v>99000000</v>
      </c>
      <c r="J2097" s="97" t="s">
        <v>2455</v>
      </c>
    </row>
    <row r="2098" spans="1:10" x14ac:dyDescent="0.2">
      <c r="A2098" s="96">
        <f t="shared" si="27"/>
        <v>2097</v>
      </c>
      <c r="B2098" s="97" t="s">
        <v>4756</v>
      </c>
      <c r="C2098" s="97" t="s">
        <v>4756</v>
      </c>
      <c r="D2098" s="97" t="s">
        <v>4759</v>
      </c>
      <c r="E2098" s="97" t="s">
        <v>2793</v>
      </c>
      <c r="F2098" s="97" t="s">
        <v>5031</v>
      </c>
      <c r="G2098" s="98" t="s">
        <v>2453</v>
      </c>
      <c r="H2098" s="98" t="s">
        <v>4759</v>
      </c>
      <c r="I2098" s="99">
        <v>200000000</v>
      </c>
      <c r="J2098" s="97" t="s">
        <v>2455</v>
      </c>
    </row>
    <row r="2099" spans="1:10" x14ac:dyDescent="0.2">
      <c r="A2099" s="96">
        <f t="shared" si="27"/>
        <v>2098</v>
      </c>
      <c r="B2099" s="97" t="s">
        <v>4756</v>
      </c>
      <c r="C2099" s="97" t="s">
        <v>4756</v>
      </c>
      <c r="D2099" s="97" t="s">
        <v>4759</v>
      </c>
      <c r="E2099" s="97" t="s">
        <v>2793</v>
      </c>
      <c r="F2099" s="97" t="s">
        <v>5032</v>
      </c>
      <c r="G2099" s="98" t="s">
        <v>2453</v>
      </c>
      <c r="H2099" s="98" t="s">
        <v>4759</v>
      </c>
      <c r="I2099" s="99">
        <v>50000000</v>
      </c>
      <c r="J2099" s="97" t="s">
        <v>2460</v>
      </c>
    </row>
    <row r="2100" spans="1:10" x14ac:dyDescent="0.2">
      <c r="A2100" s="96">
        <f t="shared" si="27"/>
        <v>2099</v>
      </c>
      <c r="B2100" s="97" t="s">
        <v>4756</v>
      </c>
      <c r="C2100" s="97" t="s">
        <v>4756</v>
      </c>
      <c r="D2100" s="97" t="s">
        <v>4759</v>
      </c>
      <c r="E2100" s="97" t="s">
        <v>2793</v>
      </c>
      <c r="F2100" s="97" t="s">
        <v>5033</v>
      </c>
      <c r="G2100" s="98" t="s">
        <v>2453</v>
      </c>
      <c r="H2100" s="98" t="s">
        <v>4759</v>
      </c>
      <c r="I2100" s="99">
        <v>120000000</v>
      </c>
      <c r="J2100" s="97" t="s">
        <v>2455</v>
      </c>
    </row>
    <row r="2101" spans="1:10" x14ac:dyDescent="0.2">
      <c r="A2101" s="96">
        <f t="shared" si="27"/>
        <v>2100</v>
      </c>
      <c r="B2101" s="97" t="s">
        <v>4845</v>
      </c>
      <c r="C2101" s="97" t="s">
        <v>4756</v>
      </c>
      <c r="D2101" s="97" t="s">
        <v>2450</v>
      </c>
      <c r="E2101" s="97" t="s">
        <v>2793</v>
      </c>
      <c r="F2101" s="97" t="s">
        <v>5034</v>
      </c>
      <c r="G2101" s="98" t="s">
        <v>2453</v>
      </c>
      <c r="H2101" s="98" t="s">
        <v>4759</v>
      </c>
      <c r="I2101" s="99">
        <v>60000000</v>
      </c>
      <c r="J2101" s="97" t="s">
        <v>2486</v>
      </c>
    </row>
    <row r="2102" spans="1:10" x14ac:dyDescent="0.2">
      <c r="A2102" s="96">
        <f t="shared" si="27"/>
        <v>2101</v>
      </c>
      <c r="B2102" s="97" t="s">
        <v>5035</v>
      </c>
      <c r="C2102" s="97" t="s">
        <v>4763</v>
      </c>
      <c r="D2102" s="97" t="s">
        <v>4759</v>
      </c>
      <c r="E2102" s="97" t="s">
        <v>2802</v>
      </c>
      <c r="F2102" s="97" t="s">
        <v>5036</v>
      </c>
      <c r="G2102" s="98" t="s">
        <v>2453</v>
      </c>
      <c r="H2102" s="98" t="s">
        <v>4759</v>
      </c>
      <c r="I2102" s="99">
        <v>654000000</v>
      </c>
      <c r="J2102" s="97" t="s">
        <v>2486</v>
      </c>
    </row>
    <row r="2103" spans="1:10" x14ac:dyDescent="0.2">
      <c r="A2103" s="96">
        <f t="shared" si="27"/>
        <v>2102</v>
      </c>
      <c r="B2103" s="97" t="s">
        <v>2494</v>
      </c>
      <c r="C2103" s="97" t="s">
        <v>2495</v>
      </c>
      <c r="D2103" s="97" t="s">
        <v>2494</v>
      </c>
      <c r="E2103" s="97" t="s">
        <v>2802</v>
      </c>
      <c r="F2103" s="97" t="s">
        <v>5037</v>
      </c>
      <c r="G2103" s="98" t="s">
        <v>2453</v>
      </c>
      <c r="H2103" s="98" t="s">
        <v>4759</v>
      </c>
      <c r="I2103" s="99">
        <v>33000000</v>
      </c>
      <c r="J2103" s="97" t="s">
        <v>2486</v>
      </c>
    </row>
    <row r="2104" spans="1:10" x14ac:dyDescent="0.2">
      <c r="A2104" s="96">
        <f t="shared" si="27"/>
        <v>2103</v>
      </c>
      <c r="B2104" s="97" t="s">
        <v>2494</v>
      </c>
      <c r="C2104" s="97" t="s">
        <v>2495</v>
      </c>
      <c r="D2104" s="97" t="s">
        <v>2494</v>
      </c>
      <c r="E2104" s="97" t="s">
        <v>2802</v>
      </c>
      <c r="F2104" s="97" t="s">
        <v>5038</v>
      </c>
      <c r="G2104" s="98" t="s">
        <v>2453</v>
      </c>
      <c r="H2104" s="98" t="s">
        <v>4759</v>
      </c>
      <c r="I2104" s="99">
        <v>380000000</v>
      </c>
      <c r="J2104" s="97" t="s">
        <v>2486</v>
      </c>
    </row>
    <row r="2105" spans="1:10" x14ac:dyDescent="0.2">
      <c r="A2105" s="96">
        <f t="shared" si="27"/>
        <v>2104</v>
      </c>
      <c r="B2105" s="97" t="s">
        <v>3033</v>
      </c>
      <c r="C2105" s="97" t="s">
        <v>3034</v>
      </c>
      <c r="D2105" s="97" t="s">
        <v>2622</v>
      </c>
      <c r="E2105" s="97" t="s">
        <v>2802</v>
      </c>
      <c r="F2105" s="97" t="s">
        <v>5039</v>
      </c>
      <c r="G2105" s="98" t="s">
        <v>2453</v>
      </c>
      <c r="H2105" s="98" t="s">
        <v>4759</v>
      </c>
      <c r="I2105" s="99">
        <v>54000000</v>
      </c>
      <c r="J2105" s="97" t="s">
        <v>2455</v>
      </c>
    </row>
    <row r="2106" spans="1:10" x14ac:dyDescent="0.2">
      <c r="A2106" s="96">
        <f t="shared" si="27"/>
        <v>2105</v>
      </c>
      <c r="B2106" s="97" t="s">
        <v>4782</v>
      </c>
      <c r="C2106" s="97" t="s">
        <v>4782</v>
      </c>
      <c r="D2106" s="97" t="s">
        <v>4759</v>
      </c>
      <c r="E2106" s="97" t="s">
        <v>2802</v>
      </c>
      <c r="F2106" s="97" t="s">
        <v>5040</v>
      </c>
      <c r="G2106" s="98" t="s">
        <v>2453</v>
      </c>
      <c r="H2106" s="98" t="s">
        <v>4759</v>
      </c>
      <c r="I2106" s="99">
        <v>94000000</v>
      </c>
      <c r="J2106" s="97" t="s">
        <v>2486</v>
      </c>
    </row>
    <row r="2107" spans="1:10" x14ac:dyDescent="0.2">
      <c r="A2107" s="96">
        <f t="shared" si="27"/>
        <v>2106</v>
      </c>
      <c r="B2107" s="97" t="s">
        <v>4778</v>
      </c>
      <c r="C2107" s="97" t="s">
        <v>4778</v>
      </c>
      <c r="D2107" s="97" t="s">
        <v>4759</v>
      </c>
      <c r="E2107" s="97" t="s">
        <v>2802</v>
      </c>
      <c r="F2107" s="97" t="s">
        <v>5041</v>
      </c>
      <c r="G2107" s="98" t="s">
        <v>2453</v>
      </c>
      <c r="H2107" s="98" t="s">
        <v>4759</v>
      </c>
      <c r="I2107" s="99">
        <v>52515000</v>
      </c>
      <c r="J2107" s="97" t="s">
        <v>2486</v>
      </c>
    </row>
    <row r="2108" spans="1:10" x14ac:dyDescent="0.2">
      <c r="A2108" s="96">
        <f t="shared" si="27"/>
        <v>2107</v>
      </c>
      <c r="B2108" s="97" t="s">
        <v>4806</v>
      </c>
      <c r="C2108" s="97" t="s">
        <v>4807</v>
      </c>
      <c r="D2108" s="97" t="s">
        <v>4764</v>
      </c>
      <c r="E2108" s="97" t="s">
        <v>2802</v>
      </c>
      <c r="F2108" s="97" t="s">
        <v>5042</v>
      </c>
      <c r="G2108" s="98" t="s">
        <v>2453</v>
      </c>
      <c r="H2108" s="98" t="s">
        <v>4759</v>
      </c>
      <c r="I2108" s="99">
        <v>209000000</v>
      </c>
      <c r="J2108" s="97" t="s">
        <v>2455</v>
      </c>
    </row>
    <row r="2109" spans="1:10" x14ac:dyDescent="0.3">
      <c r="A2109" s="96">
        <f t="shared" si="27"/>
        <v>2108</v>
      </c>
      <c r="B2109" s="97" t="s">
        <v>4840</v>
      </c>
      <c r="C2109" s="97" t="s">
        <v>4840</v>
      </c>
      <c r="D2109" s="97" t="s">
        <v>4759</v>
      </c>
      <c r="E2109" s="97" t="s">
        <v>2802</v>
      </c>
      <c r="F2109" s="97" t="s">
        <v>5043</v>
      </c>
      <c r="G2109" s="98" t="s">
        <v>2453</v>
      </c>
      <c r="H2109" s="98" t="s">
        <v>4759</v>
      </c>
      <c r="I2109" s="97" t="s">
        <v>2670</v>
      </c>
      <c r="J2109" s="97" t="s">
        <v>2670</v>
      </c>
    </row>
    <row r="2110" spans="1:10" x14ac:dyDescent="0.2">
      <c r="A2110" s="96">
        <f t="shared" si="27"/>
        <v>2109</v>
      </c>
      <c r="B2110" s="97" t="s">
        <v>4786</v>
      </c>
      <c r="C2110" s="97" t="s">
        <v>4786</v>
      </c>
      <c r="D2110" s="97" t="s">
        <v>4759</v>
      </c>
      <c r="E2110" s="97" t="s">
        <v>2802</v>
      </c>
      <c r="F2110" s="97" t="s">
        <v>5044</v>
      </c>
      <c r="G2110" s="98" t="s">
        <v>2453</v>
      </c>
      <c r="H2110" s="98" t="s">
        <v>4759</v>
      </c>
      <c r="I2110" s="99">
        <v>100000000</v>
      </c>
      <c r="J2110" s="97" t="s">
        <v>2455</v>
      </c>
    </row>
    <row r="2111" spans="1:10" x14ac:dyDescent="0.2">
      <c r="A2111" s="96">
        <f t="shared" si="27"/>
        <v>2110</v>
      </c>
      <c r="B2111" s="97" t="s">
        <v>4786</v>
      </c>
      <c r="C2111" s="97" t="s">
        <v>4786</v>
      </c>
      <c r="D2111" s="97" t="s">
        <v>4759</v>
      </c>
      <c r="E2111" s="97" t="s">
        <v>2802</v>
      </c>
      <c r="F2111" s="97" t="s">
        <v>5045</v>
      </c>
      <c r="G2111" s="98" t="s">
        <v>2453</v>
      </c>
      <c r="H2111" s="98" t="s">
        <v>4759</v>
      </c>
      <c r="I2111" s="99">
        <v>80000000</v>
      </c>
      <c r="J2111" s="97" t="s">
        <v>2460</v>
      </c>
    </row>
    <row r="2112" spans="1:10" x14ac:dyDescent="0.2">
      <c r="A2112" s="96">
        <f t="shared" si="27"/>
        <v>2111</v>
      </c>
      <c r="B2112" s="97" t="s">
        <v>4918</v>
      </c>
      <c r="C2112" s="97" t="s">
        <v>4773</v>
      </c>
      <c r="D2112" s="97" t="s">
        <v>4764</v>
      </c>
      <c r="E2112" s="97" t="s">
        <v>2802</v>
      </c>
      <c r="F2112" s="97" t="s">
        <v>5046</v>
      </c>
      <c r="G2112" s="98" t="s">
        <v>2453</v>
      </c>
      <c r="H2112" s="98" t="s">
        <v>4759</v>
      </c>
      <c r="I2112" s="99">
        <v>170000000</v>
      </c>
      <c r="J2112" s="97" t="s">
        <v>2455</v>
      </c>
    </row>
    <row r="2113" spans="1:10" x14ac:dyDescent="0.2">
      <c r="A2113" s="96">
        <f t="shared" si="27"/>
        <v>2112</v>
      </c>
      <c r="B2113" s="97" t="s">
        <v>4918</v>
      </c>
      <c r="C2113" s="97" t="s">
        <v>4773</v>
      </c>
      <c r="D2113" s="97" t="s">
        <v>4764</v>
      </c>
      <c r="E2113" s="97" t="s">
        <v>2802</v>
      </c>
      <c r="F2113" s="97" t="s">
        <v>5047</v>
      </c>
      <c r="G2113" s="98" t="s">
        <v>2453</v>
      </c>
      <c r="H2113" s="98" t="s">
        <v>4759</v>
      </c>
      <c r="I2113" s="99">
        <v>70000000</v>
      </c>
      <c r="J2113" s="97" t="s">
        <v>2460</v>
      </c>
    </row>
    <row r="2114" spans="1:10" x14ac:dyDescent="0.2">
      <c r="A2114" s="96">
        <f t="shared" si="27"/>
        <v>2113</v>
      </c>
      <c r="B2114" s="97" t="s">
        <v>4918</v>
      </c>
      <c r="C2114" s="97" t="s">
        <v>4773</v>
      </c>
      <c r="D2114" s="97" t="s">
        <v>4764</v>
      </c>
      <c r="E2114" s="97" t="s">
        <v>2802</v>
      </c>
      <c r="F2114" s="97" t="s">
        <v>5048</v>
      </c>
      <c r="G2114" s="98" t="s">
        <v>2453</v>
      </c>
      <c r="H2114" s="98" t="s">
        <v>4759</v>
      </c>
      <c r="I2114" s="99">
        <v>60000000</v>
      </c>
      <c r="J2114" s="97" t="s">
        <v>2460</v>
      </c>
    </row>
    <row r="2115" spans="1:10" x14ac:dyDescent="0.2">
      <c r="A2115" s="96">
        <f t="shared" si="27"/>
        <v>2114</v>
      </c>
      <c r="B2115" s="97" t="s">
        <v>4918</v>
      </c>
      <c r="C2115" s="97" t="s">
        <v>4773</v>
      </c>
      <c r="D2115" s="97" t="s">
        <v>4764</v>
      </c>
      <c r="E2115" s="97" t="s">
        <v>2802</v>
      </c>
      <c r="F2115" s="97" t="s">
        <v>5049</v>
      </c>
      <c r="G2115" s="98" t="s">
        <v>2453</v>
      </c>
      <c r="H2115" s="98" t="s">
        <v>4759</v>
      </c>
      <c r="I2115" s="99">
        <v>47000000</v>
      </c>
      <c r="J2115" s="97" t="s">
        <v>2460</v>
      </c>
    </row>
    <row r="2116" spans="1:10" x14ac:dyDescent="0.2">
      <c r="A2116" s="96">
        <f t="shared" si="27"/>
        <v>2115</v>
      </c>
      <c r="B2116" s="97" t="s">
        <v>4759</v>
      </c>
      <c r="C2116" s="97" t="s">
        <v>4756</v>
      </c>
      <c r="D2116" s="97" t="s">
        <v>4759</v>
      </c>
      <c r="E2116" s="97" t="s">
        <v>2802</v>
      </c>
      <c r="F2116" s="97" t="s">
        <v>5050</v>
      </c>
      <c r="G2116" s="98" t="s">
        <v>2453</v>
      </c>
      <c r="H2116" s="98" t="s">
        <v>4759</v>
      </c>
      <c r="I2116" s="99">
        <v>6000000</v>
      </c>
      <c r="J2116" s="97" t="s">
        <v>2460</v>
      </c>
    </row>
    <row r="2117" spans="1:10" x14ac:dyDescent="0.2">
      <c r="A2117" s="96">
        <f t="shared" si="27"/>
        <v>2116</v>
      </c>
      <c r="B2117" s="97" t="s">
        <v>5051</v>
      </c>
      <c r="C2117" s="97" t="s">
        <v>4831</v>
      </c>
      <c r="D2117" s="97" t="s">
        <v>4759</v>
      </c>
      <c r="E2117" s="97" t="s">
        <v>2802</v>
      </c>
      <c r="F2117" s="97" t="s">
        <v>5052</v>
      </c>
      <c r="G2117" s="98" t="s">
        <v>2453</v>
      </c>
      <c r="H2117" s="98" t="s">
        <v>4759</v>
      </c>
      <c r="I2117" s="99">
        <v>20000000</v>
      </c>
      <c r="J2117" s="97" t="s">
        <v>2460</v>
      </c>
    </row>
    <row r="2118" spans="1:10" x14ac:dyDescent="0.3">
      <c r="A2118" s="96">
        <f t="shared" si="27"/>
        <v>2117</v>
      </c>
      <c r="B2118" s="97" t="s">
        <v>2810</v>
      </c>
      <c r="C2118" s="103" t="s">
        <v>5053</v>
      </c>
      <c r="D2118" s="97" t="s">
        <v>2810</v>
      </c>
      <c r="E2118" s="97" t="s">
        <v>2802</v>
      </c>
      <c r="F2118" s="103" t="s">
        <v>5054</v>
      </c>
      <c r="G2118" s="104" t="s">
        <v>2453</v>
      </c>
      <c r="H2118" s="98" t="s">
        <v>5003</v>
      </c>
      <c r="I2118" s="105">
        <v>54000000</v>
      </c>
      <c r="J2118" s="103" t="s">
        <v>2455</v>
      </c>
    </row>
    <row r="2119" spans="1:10" x14ac:dyDescent="0.2">
      <c r="A2119" s="96">
        <f t="shared" si="27"/>
        <v>2118</v>
      </c>
      <c r="B2119" s="97" t="s">
        <v>4839</v>
      </c>
      <c r="C2119" s="97" t="s">
        <v>4840</v>
      </c>
      <c r="D2119" s="97" t="s">
        <v>4764</v>
      </c>
      <c r="E2119" s="97" t="s">
        <v>2819</v>
      </c>
      <c r="F2119" s="97" t="s">
        <v>5055</v>
      </c>
      <c r="G2119" s="98" t="s">
        <v>2453</v>
      </c>
      <c r="H2119" s="98" t="s">
        <v>4759</v>
      </c>
      <c r="I2119" s="99">
        <v>206678000</v>
      </c>
      <c r="J2119" s="97" t="s">
        <v>2455</v>
      </c>
    </row>
    <row r="2120" spans="1:10" x14ac:dyDescent="0.2">
      <c r="A2120" s="96">
        <f t="shared" si="27"/>
        <v>2119</v>
      </c>
      <c r="B2120" s="97" t="s">
        <v>4839</v>
      </c>
      <c r="C2120" s="97" t="s">
        <v>4840</v>
      </c>
      <c r="D2120" s="97" t="s">
        <v>4764</v>
      </c>
      <c r="E2120" s="97" t="s">
        <v>2819</v>
      </c>
      <c r="F2120" s="97" t="s">
        <v>5056</v>
      </c>
      <c r="G2120" s="98" t="s">
        <v>2453</v>
      </c>
      <c r="H2120" s="98" t="s">
        <v>4759</v>
      </c>
      <c r="I2120" s="99">
        <v>53916000</v>
      </c>
      <c r="J2120" s="97" t="s">
        <v>2460</v>
      </c>
    </row>
    <row r="2121" spans="1:10" x14ac:dyDescent="0.2">
      <c r="A2121" s="96">
        <f t="shared" si="27"/>
        <v>2120</v>
      </c>
      <c r="B2121" s="97" t="s">
        <v>4764</v>
      </c>
      <c r="C2121" s="97" t="s">
        <v>4756</v>
      </c>
      <c r="D2121" s="97" t="s">
        <v>4764</v>
      </c>
      <c r="E2121" s="97" t="s">
        <v>2819</v>
      </c>
      <c r="F2121" s="97" t="s">
        <v>5057</v>
      </c>
      <c r="G2121" s="98" t="s">
        <v>2453</v>
      </c>
      <c r="H2121" s="98" t="s">
        <v>4759</v>
      </c>
      <c r="I2121" s="99">
        <v>135828000</v>
      </c>
      <c r="J2121" s="97" t="s">
        <v>2486</v>
      </c>
    </row>
    <row r="2122" spans="1:10" x14ac:dyDescent="0.2">
      <c r="A2122" s="96">
        <f t="shared" si="27"/>
        <v>2121</v>
      </c>
      <c r="B2122" s="97" t="s">
        <v>4782</v>
      </c>
      <c r="C2122" s="97" t="s">
        <v>4782</v>
      </c>
      <c r="D2122" s="97" t="s">
        <v>4759</v>
      </c>
      <c r="E2122" s="97" t="s">
        <v>2819</v>
      </c>
      <c r="F2122" s="97" t="s">
        <v>5058</v>
      </c>
      <c r="G2122" s="98" t="s">
        <v>2453</v>
      </c>
      <c r="H2122" s="98" t="s">
        <v>4759</v>
      </c>
      <c r="I2122" s="99">
        <v>59000000</v>
      </c>
      <c r="J2122" s="97" t="s">
        <v>2460</v>
      </c>
    </row>
    <row r="2123" spans="1:10" x14ac:dyDescent="0.2">
      <c r="A2123" s="96">
        <f t="shared" si="27"/>
        <v>2122</v>
      </c>
      <c r="B2123" s="97" t="s">
        <v>4760</v>
      </c>
      <c r="C2123" s="97" t="s">
        <v>4760</v>
      </c>
      <c r="D2123" s="97" t="s">
        <v>4759</v>
      </c>
      <c r="E2123" s="97" t="s">
        <v>2819</v>
      </c>
      <c r="F2123" s="97" t="s">
        <v>5059</v>
      </c>
      <c r="G2123" s="98" t="s">
        <v>2453</v>
      </c>
      <c r="H2123" s="98" t="s">
        <v>4759</v>
      </c>
      <c r="I2123" s="99">
        <v>15600000</v>
      </c>
      <c r="J2123" s="97" t="s">
        <v>2460</v>
      </c>
    </row>
    <row r="2124" spans="1:10" x14ac:dyDescent="0.2">
      <c r="A2124" s="96">
        <f t="shared" si="27"/>
        <v>2123</v>
      </c>
      <c r="B2124" s="97" t="s">
        <v>4756</v>
      </c>
      <c r="C2124" s="97" t="s">
        <v>4756</v>
      </c>
      <c r="D2124" s="97" t="s">
        <v>4759</v>
      </c>
      <c r="E2124" s="97" t="s">
        <v>2819</v>
      </c>
      <c r="F2124" s="97" t="s">
        <v>5060</v>
      </c>
      <c r="G2124" s="98" t="s">
        <v>2453</v>
      </c>
      <c r="H2124" s="98" t="s">
        <v>4759</v>
      </c>
      <c r="I2124" s="99">
        <v>20000000</v>
      </c>
      <c r="J2124" s="97" t="s">
        <v>2460</v>
      </c>
    </row>
    <row r="2125" spans="1:10" x14ac:dyDescent="0.2">
      <c r="A2125" s="96">
        <f t="shared" si="27"/>
        <v>2124</v>
      </c>
      <c r="B2125" s="97" t="s">
        <v>2494</v>
      </c>
      <c r="C2125" s="97" t="s">
        <v>2495</v>
      </c>
      <c r="D2125" s="97" t="s">
        <v>2494</v>
      </c>
      <c r="E2125" s="97" t="s">
        <v>2819</v>
      </c>
      <c r="F2125" s="97" t="s">
        <v>5061</v>
      </c>
      <c r="G2125" s="98" t="s">
        <v>2453</v>
      </c>
      <c r="H2125" s="98" t="s">
        <v>4759</v>
      </c>
      <c r="I2125" s="99">
        <v>20000000</v>
      </c>
      <c r="J2125" s="97" t="s">
        <v>2486</v>
      </c>
    </row>
    <row r="2126" spans="1:10" x14ac:dyDescent="0.2">
      <c r="A2126" s="96">
        <f t="shared" si="27"/>
        <v>2125</v>
      </c>
      <c r="B2126" s="97" t="s">
        <v>2494</v>
      </c>
      <c r="C2126" s="97" t="s">
        <v>2495</v>
      </c>
      <c r="D2126" s="97" t="s">
        <v>2494</v>
      </c>
      <c r="E2126" s="97" t="s">
        <v>2823</v>
      </c>
      <c r="F2126" s="97" t="s">
        <v>5062</v>
      </c>
      <c r="G2126" s="98" t="s">
        <v>2453</v>
      </c>
      <c r="H2126" s="98" t="s">
        <v>4759</v>
      </c>
      <c r="I2126" s="99">
        <v>10000000</v>
      </c>
      <c r="J2126" s="97" t="s">
        <v>2486</v>
      </c>
    </row>
    <row r="2127" spans="1:10" x14ac:dyDescent="0.2">
      <c r="A2127" s="96">
        <f t="shared" si="27"/>
        <v>2126</v>
      </c>
      <c r="B2127" s="97" t="s">
        <v>4760</v>
      </c>
      <c r="C2127" s="97" t="s">
        <v>4760</v>
      </c>
      <c r="D2127" s="97" t="s">
        <v>4759</v>
      </c>
      <c r="E2127" s="97" t="s">
        <v>2823</v>
      </c>
      <c r="F2127" s="97" t="s">
        <v>5063</v>
      </c>
      <c r="G2127" s="98" t="s">
        <v>2453</v>
      </c>
      <c r="H2127" s="98" t="s">
        <v>4759</v>
      </c>
      <c r="I2127" s="99">
        <v>13000000</v>
      </c>
      <c r="J2127" s="97" t="s">
        <v>2460</v>
      </c>
    </row>
    <row r="2128" spans="1:10" x14ac:dyDescent="0.2">
      <c r="A2128" s="96">
        <f t="shared" si="27"/>
        <v>2127</v>
      </c>
      <c r="B2128" s="97" t="s">
        <v>4760</v>
      </c>
      <c r="C2128" s="97" t="s">
        <v>4760</v>
      </c>
      <c r="D2128" s="97" t="s">
        <v>4759</v>
      </c>
      <c r="E2128" s="97" t="s">
        <v>2823</v>
      </c>
      <c r="F2128" s="97" t="s">
        <v>5064</v>
      </c>
      <c r="G2128" s="98" t="s">
        <v>2453</v>
      </c>
      <c r="H2128" s="98" t="s">
        <v>4759</v>
      </c>
      <c r="I2128" s="99">
        <v>16900000</v>
      </c>
      <c r="J2128" s="97" t="s">
        <v>2460</v>
      </c>
    </row>
    <row r="2129" spans="1:10" x14ac:dyDescent="0.2">
      <c r="A2129" s="96">
        <f t="shared" si="27"/>
        <v>2128</v>
      </c>
      <c r="B2129" s="97" t="s">
        <v>4858</v>
      </c>
      <c r="C2129" s="97" t="s">
        <v>4858</v>
      </c>
      <c r="D2129" s="97" t="s">
        <v>4759</v>
      </c>
      <c r="E2129" s="97" t="s">
        <v>2823</v>
      </c>
      <c r="F2129" s="97" t="s">
        <v>5065</v>
      </c>
      <c r="G2129" s="98" t="s">
        <v>2453</v>
      </c>
      <c r="H2129" s="98" t="s">
        <v>4759</v>
      </c>
      <c r="I2129" s="99">
        <v>64000000</v>
      </c>
      <c r="J2129" s="97" t="s">
        <v>2455</v>
      </c>
    </row>
    <row r="2130" spans="1:10" x14ac:dyDescent="0.2">
      <c r="A2130" s="96">
        <f t="shared" si="27"/>
        <v>2129</v>
      </c>
      <c r="B2130" s="97" t="s">
        <v>4858</v>
      </c>
      <c r="C2130" s="97" t="s">
        <v>4858</v>
      </c>
      <c r="D2130" s="97" t="s">
        <v>4759</v>
      </c>
      <c r="E2130" s="97" t="s">
        <v>2823</v>
      </c>
      <c r="F2130" s="97" t="s">
        <v>5066</v>
      </c>
      <c r="G2130" s="98" t="s">
        <v>2453</v>
      </c>
      <c r="H2130" s="98" t="s">
        <v>4759</v>
      </c>
      <c r="I2130" s="99">
        <v>450000000</v>
      </c>
      <c r="J2130" s="97" t="s">
        <v>2455</v>
      </c>
    </row>
    <row r="2131" spans="1:10" x14ac:dyDescent="0.2">
      <c r="A2131" s="96">
        <f t="shared" si="27"/>
        <v>2130</v>
      </c>
      <c r="B2131" s="97" t="s">
        <v>4759</v>
      </c>
      <c r="C2131" s="97" t="s">
        <v>4756</v>
      </c>
      <c r="D2131" s="97" t="s">
        <v>4759</v>
      </c>
      <c r="E2131" s="97" t="s">
        <v>2823</v>
      </c>
      <c r="F2131" s="97" t="s">
        <v>5067</v>
      </c>
      <c r="G2131" s="98" t="s">
        <v>2453</v>
      </c>
      <c r="H2131" s="98" t="s">
        <v>4759</v>
      </c>
      <c r="I2131" s="99">
        <v>485000000</v>
      </c>
      <c r="J2131" s="97" t="s">
        <v>2455</v>
      </c>
    </row>
    <row r="2132" spans="1:10" x14ac:dyDescent="0.2">
      <c r="A2132" s="96">
        <f t="shared" si="27"/>
        <v>2131</v>
      </c>
      <c r="B2132" s="97" t="s">
        <v>2494</v>
      </c>
      <c r="C2132" s="97" t="s">
        <v>2495</v>
      </c>
      <c r="D2132" s="97" t="s">
        <v>2494</v>
      </c>
      <c r="E2132" s="97" t="s">
        <v>2823</v>
      </c>
      <c r="F2132" s="97" t="s">
        <v>5068</v>
      </c>
      <c r="G2132" s="98" t="s">
        <v>2453</v>
      </c>
      <c r="H2132" s="98" t="s">
        <v>4759</v>
      </c>
      <c r="I2132" s="99">
        <v>30000000</v>
      </c>
      <c r="J2132" s="97" t="s">
        <v>2455</v>
      </c>
    </row>
    <row r="2133" spans="1:10" x14ac:dyDescent="0.2">
      <c r="A2133" s="96">
        <f t="shared" si="27"/>
        <v>2132</v>
      </c>
      <c r="B2133" s="97" t="s">
        <v>2494</v>
      </c>
      <c r="C2133" s="97" t="s">
        <v>2495</v>
      </c>
      <c r="D2133" s="97" t="s">
        <v>2494</v>
      </c>
      <c r="E2133" s="97" t="s">
        <v>2827</v>
      </c>
      <c r="F2133" s="97" t="s">
        <v>5069</v>
      </c>
      <c r="G2133" s="98" t="s">
        <v>2453</v>
      </c>
      <c r="H2133" s="98" t="s">
        <v>4759</v>
      </c>
      <c r="I2133" s="99">
        <v>88000000</v>
      </c>
      <c r="J2133" s="97" t="s">
        <v>2486</v>
      </c>
    </row>
    <row r="2134" spans="1:10" x14ac:dyDescent="0.2">
      <c r="A2134" s="96">
        <f t="shared" si="27"/>
        <v>2133</v>
      </c>
      <c r="B2134" s="97" t="s">
        <v>4462</v>
      </c>
      <c r="C2134" s="97" t="s">
        <v>3423</v>
      </c>
      <c r="D2134" s="97" t="s">
        <v>4462</v>
      </c>
      <c r="E2134" s="97" t="s">
        <v>2827</v>
      </c>
      <c r="F2134" s="97" t="s">
        <v>5070</v>
      </c>
      <c r="G2134" s="98" t="s">
        <v>2453</v>
      </c>
      <c r="H2134" s="98" t="s">
        <v>4759</v>
      </c>
      <c r="I2134" s="99">
        <v>1258000000</v>
      </c>
      <c r="J2134" s="97" t="s">
        <v>2486</v>
      </c>
    </row>
    <row r="2135" spans="1:10" x14ac:dyDescent="0.2">
      <c r="A2135" s="96">
        <f t="shared" si="27"/>
        <v>2134</v>
      </c>
      <c r="B2135" s="97" t="s">
        <v>2494</v>
      </c>
      <c r="C2135" s="97" t="s">
        <v>2495</v>
      </c>
      <c r="D2135" s="97" t="s">
        <v>2494</v>
      </c>
      <c r="E2135" s="97" t="s">
        <v>2833</v>
      </c>
      <c r="F2135" s="97" t="s">
        <v>5071</v>
      </c>
      <c r="G2135" s="98" t="s">
        <v>2453</v>
      </c>
      <c r="H2135" s="98" t="s">
        <v>4759</v>
      </c>
      <c r="I2135" s="99">
        <v>35000000</v>
      </c>
      <c r="J2135" s="97" t="s">
        <v>2460</v>
      </c>
    </row>
    <row r="2136" spans="1:10" x14ac:dyDescent="0.2">
      <c r="A2136" s="96">
        <f t="shared" si="27"/>
        <v>2135</v>
      </c>
      <c r="B2136" s="97" t="s">
        <v>2494</v>
      </c>
      <c r="C2136" s="97" t="s">
        <v>2495</v>
      </c>
      <c r="D2136" s="97" t="s">
        <v>2494</v>
      </c>
      <c r="E2136" s="97" t="s">
        <v>2833</v>
      </c>
      <c r="F2136" s="97" t="s">
        <v>5072</v>
      </c>
      <c r="G2136" s="98" t="s">
        <v>2453</v>
      </c>
      <c r="H2136" s="98" t="s">
        <v>4759</v>
      </c>
      <c r="I2136" s="99">
        <v>8000000</v>
      </c>
      <c r="J2136" s="97" t="s">
        <v>2486</v>
      </c>
    </row>
    <row r="2137" spans="1:10" x14ac:dyDescent="0.2">
      <c r="A2137" s="96">
        <f t="shared" si="27"/>
        <v>2136</v>
      </c>
      <c r="B2137" s="97" t="s">
        <v>4858</v>
      </c>
      <c r="C2137" s="97" t="s">
        <v>4858</v>
      </c>
      <c r="D2137" s="97" t="s">
        <v>4759</v>
      </c>
      <c r="E2137" s="97" t="s">
        <v>3126</v>
      </c>
      <c r="F2137" s="97" t="s">
        <v>5073</v>
      </c>
      <c r="G2137" s="98" t="s">
        <v>2453</v>
      </c>
      <c r="H2137" s="98" t="s">
        <v>4759</v>
      </c>
      <c r="I2137" s="99">
        <v>30000000</v>
      </c>
      <c r="J2137" s="97" t="s">
        <v>2486</v>
      </c>
    </row>
    <row r="2138" spans="1:10" x14ac:dyDescent="0.3">
      <c r="A2138" s="96">
        <f t="shared" si="27"/>
        <v>2137</v>
      </c>
      <c r="B2138" s="97" t="s">
        <v>2810</v>
      </c>
      <c r="C2138" s="103" t="s">
        <v>5074</v>
      </c>
      <c r="D2138" s="97" t="s">
        <v>2810</v>
      </c>
      <c r="E2138" s="97" t="s">
        <v>3126</v>
      </c>
      <c r="F2138" s="103" t="s">
        <v>5075</v>
      </c>
      <c r="G2138" s="104" t="s">
        <v>2453</v>
      </c>
      <c r="H2138" s="98" t="s">
        <v>5003</v>
      </c>
      <c r="I2138" s="105">
        <v>10000000</v>
      </c>
      <c r="J2138" s="103" t="s">
        <v>2455</v>
      </c>
    </row>
    <row r="2139" spans="1:10" x14ac:dyDescent="0.2">
      <c r="A2139" s="96">
        <f>ROW()-1</f>
        <v>2138</v>
      </c>
      <c r="B2139" s="97" t="s">
        <v>4767</v>
      </c>
      <c r="C2139" s="97" t="s">
        <v>4767</v>
      </c>
      <c r="D2139" s="97" t="s">
        <v>4768</v>
      </c>
      <c r="E2139" s="97" t="s">
        <v>2451</v>
      </c>
      <c r="F2139" s="97" t="s">
        <v>5076</v>
      </c>
      <c r="G2139" s="98" t="s">
        <v>2453</v>
      </c>
      <c r="H2139" s="98" t="s">
        <v>4768</v>
      </c>
      <c r="I2139" s="99">
        <v>32790000</v>
      </c>
      <c r="J2139" s="97" t="s">
        <v>2460</v>
      </c>
    </row>
    <row r="2140" spans="1:10" x14ac:dyDescent="0.3">
      <c r="A2140" s="96">
        <f t="shared" ref="A2140:A2203" si="28">ROW()-1</f>
        <v>2139</v>
      </c>
      <c r="B2140" s="97" t="s">
        <v>5077</v>
      </c>
      <c r="C2140" s="97" t="s">
        <v>5078</v>
      </c>
      <c r="D2140" s="97" t="s">
        <v>2622</v>
      </c>
      <c r="E2140" s="97" t="s">
        <v>2451</v>
      </c>
      <c r="F2140" s="97" t="s">
        <v>5079</v>
      </c>
      <c r="G2140" s="98" t="s">
        <v>2453</v>
      </c>
      <c r="H2140" s="98" t="s">
        <v>4768</v>
      </c>
      <c r="I2140" s="97" t="s">
        <v>2670</v>
      </c>
      <c r="J2140" s="97" t="s">
        <v>2670</v>
      </c>
    </row>
    <row r="2141" spans="1:10" x14ac:dyDescent="0.3">
      <c r="A2141" s="96">
        <f t="shared" si="28"/>
        <v>2140</v>
      </c>
      <c r="B2141" s="97" t="s">
        <v>5077</v>
      </c>
      <c r="C2141" s="97" t="s">
        <v>5078</v>
      </c>
      <c r="D2141" s="97" t="s">
        <v>2622</v>
      </c>
      <c r="E2141" s="97" t="s">
        <v>2451</v>
      </c>
      <c r="F2141" s="97" t="s">
        <v>5080</v>
      </c>
      <c r="G2141" s="98" t="s">
        <v>2453</v>
      </c>
      <c r="H2141" s="98" t="s">
        <v>4768</v>
      </c>
      <c r="I2141" s="97" t="s">
        <v>2670</v>
      </c>
      <c r="J2141" s="97" t="s">
        <v>2670</v>
      </c>
    </row>
    <row r="2142" spans="1:10" x14ac:dyDescent="0.2">
      <c r="A2142" s="96">
        <f t="shared" si="28"/>
        <v>2141</v>
      </c>
      <c r="B2142" s="97" t="s">
        <v>5081</v>
      </c>
      <c r="C2142" s="97" t="s">
        <v>5082</v>
      </c>
      <c r="D2142" s="97" t="s">
        <v>2450</v>
      </c>
      <c r="E2142" s="97" t="s">
        <v>2451</v>
      </c>
      <c r="F2142" s="97" t="s">
        <v>5083</v>
      </c>
      <c r="G2142" s="98" t="s">
        <v>2453</v>
      </c>
      <c r="H2142" s="98" t="s">
        <v>4768</v>
      </c>
      <c r="I2142" s="99">
        <v>220433000</v>
      </c>
      <c r="J2142" s="97" t="s">
        <v>2486</v>
      </c>
    </row>
    <row r="2143" spans="1:10" x14ac:dyDescent="0.2">
      <c r="A2143" s="96">
        <f t="shared" si="28"/>
        <v>2142</v>
      </c>
      <c r="B2143" s="97" t="s">
        <v>5078</v>
      </c>
      <c r="C2143" s="97" t="s">
        <v>5078</v>
      </c>
      <c r="D2143" s="97" t="s">
        <v>4768</v>
      </c>
      <c r="E2143" s="97" t="s">
        <v>2451</v>
      </c>
      <c r="F2143" s="97" t="s">
        <v>5084</v>
      </c>
      <c r="G2143" s="98" t="s">
        <v>2453</v>
      </c>
      <c r="H2143" s="98" t="s">
        <v>4768</v>
      </c>
      <c r="I2143" s="99">
        <v>320000000</v>
      </c>
      <c r="J2143" s="97" t="s">
        <v>2455</v>
      </c>
    </row>
    <row r="2144" spans="1:10" x14ac:dyDescent="0.2">
      <c r="A2144" s="96">
        <f t="shared" si="28"/>
        <v>2143</v>
      </c>
      <c r="B2144" s="97" t="s">
        <v>5085</v>
      </c>
      <c r="C2144" s="97" t="s">
        <v>5085</v>
      </c>
      <c r="D2144" s="97" t="s">
        <v>4768</v>
      </c>
      <c r="E2144" s="97" t="s">
        <v>2451</v>
      </c>
      <c r="F2144" s="97" t="s">
        <v>5086</v>
      </c>
      <c r="G2144" s="98" t="s">
        <v>2453</v>
      </c>
      <c r="H2144" s="98" t="s">
        <v>4768</v>
      </c>
      <c r="I2144" s="99">
        <v>75000000</v>
      </c>
      <c r="J2144" s="97" t="s">
        <v>2460</v>
      </c>
    </row>
    <row r="2145" spans="1:10" x14ac:dyDescent="0.2">
      <c r="A2145" s="96">
        <f t="shared" si="28"/>
        <v>2144</v>
      </c>
      <c r="B2145" s="97" t="s">
        <v>5078</v>
      </c>
      <c r="C2145" s="97" t="s">
        <v>5078</v>
      </c>
      <c r="D2145" s="97" t="s">
        <v>4768</v>
      </c>
      <c r="E2145" s="97" t="s">
        <v>2451</v>
      </c>
      <c r="F2145" s="97" t="s">
        <v>5087</v>
      </c>
      <c r="G2145" s="98" t="s">
        <v>2453</v>
      </c>
      <c r="H2145" s="98" t="s">
        <v>4768</v>
      </c>
      <c r="I2145" s="99">
        <v>300000000</v>
      </c>
      <c r="J2145" s="97" t="s">
        <v>2455</v>
      </c>
    </row>
    <row r="2146" spans="1:10" x14ac:dyDescent="0.2">
      <c r="A2146" s="96">
        <f t="shared" si="28"/>
        <v>2145</v>
      </c>
      <c r="B2146" s="97" t="s">
        <v>5088</v>
      </c>
      <c r="C2146" s="97" t="s">
        <v>4767</v>
      </c>
      <c r="D2146" s="97" t="s">
        <v>4768</v>
      </c>
      <c r="E2146" s="97" t="s">
        <v>2451</v>
      </c>
      <c r="F2146" s="97" t="s">
        <v>5089</v>
      </c>
      <c r="G2146" s="98" t="s">
        <v>2453</v>
      </c>
      <c r="H2146" s="98" t="s">
        <v>4768</v>
      </c>
      <c r="I2146" s="99">
        <v>29376480</v>
      </c>
      <c r="J2146" s="97" t="s">
        <v>2460</v>
      </c>
    </row>
    <row r="2147" spans="1:10" x14ac:dyDescent="0.2">
      <c r="A2147" s="96">
        <f t="shared" si="28"/>
        <v>2146</v>
      </c>
      <c r="B2147" s="97" t="s">
        <v>5090</v>
      </c>
      <c r="C2147" s="97" t="s">
        <v>5090</v>
      </c>
      <c r="D2147" s="97" t="s">
        <v>4768</v>
      </c>
      <c r="E2147" s="97" t="s">
        <v>2451</v>
      </c>
      <c r="F2147" s="97" t="s">
        <v>5091</v>
      </c>
      <c r="G2147" s="98" t="s">
        <v>2453</v>
      </c>
      <c r="H2147" s="98" t="s">
        <v>4768</v>
      </c>
      <c r="I2147" s="99">
        <v>40227000</v>
      </c>
      <c r="J2147" s="97" t="s">
        <v>2460</v>
      </c>
    </row>
    <row r="2148" spans="1:10" x14ac:dyDescent="0.2">
      <c r="A2148" s="96">
        <f t="shared" si="28"/>
        <v>2147</v>
      </c>
      <c r="B2148" s="97" t="s">
        <v>4767</v>
      </c>
      <c r="C2148" s="97" t="s">
        <v>4767</v>
      </c>
      <c r="D2148" s="97" t="s">
        <v>4768</v>
      </c>
      <c r="E2148" s="97" t="s">
        <v>2451</v>
      </c>
      <c r="F2148" s="97" t="s">
        <v>5092</v>
      </c>
      <c r="G2148" s="98" t="s">
        <v>2453</v>
      </c>
      <c r="H2148" s="98" t="s">
        <v>4768</v>
      </c>
      <c r="I2148" s="99">
        <v>29825750</v>
      </c>
      <c r="J2148" s="97" t="s">
        <v>2460</v>
      </c>
    </row>
    <row r="2149" spans="1:10" x14ac:dyDescent="0.3">
      <c r="A2149" s="96">
        <f t="shared" si="28"/>
        <v>2148</v>
      </c>
      <c r="B2149" s="97" t="s">
        <v>5093</v>
      </c>
      <c r="C2149" s="97" t="s">
        <v>5082</v>
      </c>
      <c r="D2149" s="97" t="s">
        <v>2450</v>
      </c>
      <c r="E2149" s="97" t="s">
        <v>2451</v>
      </c>
      <c r="F2149" s="97" t="s">
        <v>5094</v>
      </c>
      <c r="G2149" s="98" t="s">
        <v>2453</v>
      </c>
      <c r="H2149" s="98" t="s">
        <v>4768</v>
      </c>
      <c r="I2149" s="97" t="s">
        <v>2670</v>
      </c>
      <c r="J2149" s="97" t="s">
        <v>2670</v>
      </c>
    </row>
    <row r="2150" spans="1:10" x14ac:dyDescent="0.2">
      <c r="A2150" s="96">
        <f t="shared" si="28"/>
        <v>2149</v>
      </c>
      <c r="B2150" s="97" t="s">
        <v>5078</v>
      </c>
      <c r="C2150" s="97" t="s">
        <v>5078</v>
      </c>
      <c r="D2150" s="97" t="s">
        <v>4768</v>
      </c>
      <c r="E2150" s="97" t="s">
        <v>2451</v>
      </c>
      <c r="F2150" s="97" t="s">
        <v>5095</v>
      </c>
      <c r="G2150" s="98" t="s">
        <v>2453</v>
      </c>
      <c r="H2150" s="98" t="s">
        <v>4768</v>
      </c>
      <c r="I2150" s="99">
        <v>30000000</v>
      </c>
      <c r="J2150" s="97" t="s">
        <v>2460</v>
      </c>
    </row>
    <row r="2151" spans="1:10" x14ac:dyDescent="0.2">
      <c r="A2151" s="96">
        <f t="shared" si="28"/>
        <v>2150</v>
      </c>
      <c r="B2151" s="97" t="s">
        <v>4767</v>
      </c>
      <c r="C2151" s="97" t="s">
        <v>4767</v>
      </c>
      <c r="D2151" s="97" t="s">
        <v>4768</v>
      </c>
      <c r="E2151" s="97" t="s">
        <v>2451</v>
      </c>
      <c r="F2151" s="97" t="s">
        <v>5096</v>
      </c>
      <c r="G2151" s="98" t="s">
        <v>2453</v>
      </c>
      <c r="H2151" s="98" t="s">
        <v>4768</v>
      </c>
      <c r="I2151" s="99">
        <v>32790000</v>
      </c>
      <c r="J2151" s="97" t="s">
        <v>2460</v>
      </c>
    </row>
    <row r="2152" spans="1:10" x14ac:dyDescent="0.2">
      <c r="A2152" s="96">
        <f t="shared" si="28"/>
        <v>2151</v>
      </c>
      <c r="B2152" s="97" t="s">
        <v>5097</v>
      </c>
      <c r="C2152" s="97" t="s">
        <v>5098</v>
      </c>
      <c r="D2152" s="97" t="s">
        <v>4768</v>
      </c>
      <c r="E2152" s="97" t="s">
        <v>2451</v>
      </c>
      <c r="F2152" s="97" t="s">
        <v>5099</v>
      </c>
      <c r="G2152" s="98" t="s">
        <v>2453</v>
      </c>
      <c r="H2152" s="98" t="s">
        <v>4768</v>
      </c>
      <c r="I2152" s="99">
        <v>19954000</v>
      </c>
      <c r="J2152" s="97" t="s">
        <v>2460</v>
      </c>
    </row>
    <row r="2153" spans="1:10" x14ac:dyDescent="0.2">
      <c r="A2153" s="96">
        <f t="shared" si="28"/>
        <v>2152</v>
      </c>
      <c r="B2153" s="97" t="s">
        <v>5100</v>
      </c>
      <c r="C2153" s="97" t="s">
        <v>4767</v>
      </c>
      <c r="D2153" s="97" t="s">
        <v>5101</v>
      </c>
      <c r="E2153" s="97" t="s">
        <v>2451</v>
      </c>
      <c r="F2153" s="97" t="s">
        <v>5102</v>
      </c>
      <c r="G2153" s="98" t="s">
        <v>2453</v>
      </c>
      <c r="H2153" s="98" t="s">
        <v>4768</v>
      </c>
      <c r="I2153" s="99">
        <v>43868000</v>
      </c>
      <c r="J2153" s="97" t="s">
        <v>2460</v>
      </c>
    </row>
    <row r="2154" spans="1:10" x14ac:dyDescent="0.2">
      <c r="A2154" s="96">
        <f t="shared" si="28"/>
        <v>2153</v>
      </c>
      <c r="B2154" s="97" t="s">
        <v>4767</v>
      </c>
      <c r="C2154" s="97" t="s">
        <v>4767</v>
      </c>
      <c r="D2154" s="97" t="s">
        <v>4768</v>
      </c>
      <c r="E2154" s="97" t="s">
        <v>2451</v>
      </c>
      <c r="F2154" s="97" t="s">
        <v>5103</v>
      </c>
      <c r="G2154" s="98" t="s">
        <v>2453</v>
      </c>
      <c r="H2154" s="98" t="s">
        <v>4768</v>
      </c>
      <c r="I2154" s="99">
        <v>29825750</v>
      </c>
      <c r="J2154" s="97" t="s">
        <v>2460</v>
      </c>
    </row>
    <row r="2155" spans="1:10" x14ac:dyDescent="0.2">
      <c r="A2155" s="96">
        <f t="shared" si="28"/>
        <v>2154</v>
      </c>
      <c r="B2155" s="97" t="s">
        <v>4767</v>
      </c>
      <c r="C2155" s="97" t="s">
        <v>4767</v>
      </c>
      <c r="D2155" s="97" t="s">
        <v>4768</v>
      </c>
      <c r="E2155" s="97" t="s">
        <v>2451</v>
      </c>
      <c r="F2155" s="97" t="s">
        <v>5104</v>
      </c>
      <c r="G2155" s="98" t="s">
        <v>2453</v>
      </c>
      <c r="H2155" s="98" t="s">
        <v>4768</v>
      </c>
      <c r="I2155" s="99">
        <v>94983600</v>
      </c>
      <c r="J2155" s="97" t="s">
        <v>2460</v>
      </c>
    </row>
    <row r="2156" spans="1:10" x14ac:dyDescent="0.2">
      <c r="A2156" s="96">
        <f t="shared" si="28"/>
        <v>2155</v>
      </c>
      <c r="B2156" s="97" t="s">
        <v>5078</v>
      </c>
      <c r="C2156" s="97" t="s">
        <v>5078</v>
      </c>
      <c r="D2156" s="97" t="s">
        <v>4768</v>
      </c>
      <c r="E2156" s="97" t="s">
        <v>2451</v>
      </c>
      <c r="F2156" s="97" t="s">
        <v>5105</v>
      </c>
      <c r="G2156" s="98" t="s">
        <v>2453</v>
      </c>
      <c r="H2156" s="98" t="s">
        <v>4768</v>
      </c>
      <c r="I2156" s="99">
        <v>104952000</v>
      </c>
      <c r="J2156" s="97" t="s">
        <v>2460</v>
      </c>
    </row>
    <row r="2157" spans="1:10" x14ac:dyDescent="0.2">
      <c r="A2157" s="96">
        <f t="shared" si="28"/>
        <v>2156</v>
      </c>
      <c r="B2157" s="97" t="s">
        <v>5106</v>
      </c>
      <c r="C2157" s="97" t="s">
        <v>5106</v>
      </c>
      <c r="D2157" s="97" t="s">
        <v>4768</v>
      </c>
      <c r="E2157" s="97" t="s">
        <v>2451</v>
      </c>
      <c r="F2157" s="97" t="s">
        <v>5107</v>
      </c>
      <c r="G2157" s="98" t="s">
        <v>2453</v>
      </c>
      <c r="H2157" s="98" t="s">
        <v>4768</v>
      </c>
      <c r="I2157" s="99">
        <v>331012000</v>
      </c>
      <c r="J2157" s="97" t="s">
        <v>2455</v>
      </c>
    </row>
    <row r="2158" spans="1:10" x14ac:dyDescent="0.2">
      <c r="A2158" s="96">
        <f t="shared" si="28"/>
        <v>2157</v>
      </c>
      <c r="B2158" s="97" t="s">
        <v>5106</v>
      </c>
      <c r="C2158" s="97" t="s">
        <v>5106</v>
      </c>
      <c r="D2158" s="97" t="s">
        <v>4768</v>
      </c>
      <c r="E2158" s="97" t="s">
        <v>2451</v>
      </c>
      <c r="F2158" s="97" t="s">
        <v>5108</v>
      </c>
      <c r="G2158" s="98" t="s">
        <v>2453</v>
      </c>
      <c r="H2158" s="98" t="s">
        <v>4768</v>
      </c>
      <c r="I2158" s="99">
        <v>35475000</v>
      </c>
      <c r="J2158" s="97" t="s">
        <v>2460</v>
      </c>
    </row>
    <row r="2159" spans="1:10" x14ac:dyDescent="0.2">
      <c r="A2159" s="96">
        <f t="shared" si="28"/>
        <v>2158</v>
      </c>
      <c r="B2159" s="97" t="s">
        <v>5106</v>
      </c>
      <c r="C2159" s="97" t="s">
        <v>5106</v>
      </c>
      <c r="D2159" s="97" t="s">
        <v>4768</v>
      </c>
      <c r="E2159" s="97" t="s">
        <v>2451</v>
      </c>
      <c r="F2159" s="97" t="s">
        <v>5109</v>
      </c>
      <c r="G2159" s="98" t="s">
        <v>2453</v>
      </c>
      <c r="H2159" s="98" t="s">
        <v>4768</v>
      </c>
      <c r="I2159" s="99">
        <v>30617000</v>
      </c>
      <c r="J2159" s="97" t="s">
        <v>2460</v>
      </c>
    </row>
    <row r="2160" spans="1:10" x14ac:dyDescent="0.3">
      <c r="A2160" s="96">
        <f t="shared" si="28"/>
        <v>2159</v>
      </c>
      <c r="B2160" s="97" t="s">
        <v>5110</v>
      </c>
      <c r="C2160" s="97" t="s">
        <v>5078</v>
      </c>
      <c r="D2160" s="97" t="s">
        <v>3004</v>
      </c>
      <c r="E2160" s="97" t="s">
        <v>2451</v>
      </c>
      <c r="F2160" s="97" t="s">
        <v>5111</v>
      </c>
      <c r="G2160" s="98" t="s">
        <v>2453</v>
      </c>
      <c r="H2160" s="98" t="s">
        <v>4768</v>
      </c>
      <c r="I2160" s="97" t="s">
        <v>2670</v>
      </c>
      <c r="J2160" s="97" t="s">
        <v>2670</v>
      </c>
    </row>
    <row r="2161" spans="1:10" x14ac:dyDescent="0.3">
      <c r="A2161" s="96">
        <f t="shared" si="28"/>
        <v>2160</v>
      </c>
      <c r="B2161" s="97" t="s">
        <v>5112</v>
      </c>
      <c r="C2161" s="97" t="s">
        <v>5082</v>
      </c>
      <c r="D2161" s="97" t="s">
        <v>4768</v>
      </c>
      <c r="E2161" s="97" t="s">
        <v>2451</v>
      </c>
      <c r="F2161" s="97" t="s">
        <v>5113</v>
      </c>
      <c r="G2161" s="98" t="s">
        <v>2453</v>
      </c>
      <c r="H2161" s="98" t="s">
        <v>4768</v>
      </c>
      <c r="I2161" s="97" t="s">
        <v>2670</v>
      </c>
      <c r="J2161" s="97" t="s">
        <v>2670</v>
      </c>
    </row>
    <row r="2162" spans="1:10" x14ac:dyDescent="0.3">
      <c r="A2162" s="96">
        <f t="shared" si="28"/>
        <v>2161</v>
      </c>
      <c r="B2162" s="97" t="s">
        <v>5112</v>
      </c>
      <c r="C2162" s="97" t="s">
        <v>5082</v>
      </c>
      <c r="D2162" s="97" t="s">
        <v>4768</v>
      </c>
      <c r="E2162" s="97" t="s">
        <v>2451</v>
      </c>
      <c r="F2162" s="97" t="s">
        <v>5114</v>
      </c>
      <c r="G2162" s="98" t="s">
        <v>2453</v>
      </c>
      <c r="H2162" s="98" t="s">
        <v>4768</v>
      </c>
      <c r="I2162" s="97" t="s">
        <v>2670</v>
      </c>
      <c r="J2162" s="97" t="s">
        <v>2670</v>
      </c>
    </row>
    <row r="2163" spans="1:10" x14ac:dyDescent="0.2">
      <c r="A2163" s="96">
        <f t="shared" si="28"/>
        <v>2162</v>
      </c>
      <c r="B2163" s="97" t="s">
        <v>5106</v>
      </c>
      <c r="C2163" s="97" t="s">
        <v>5106</v>
      </c>
      <c r="D2163" s="97" t="s">
        <v>4768</v>
      </c>
      <c r="E2163" s="97" t="s">
        <v>2451</v>
      </c>
      <c r="F2163" s="97" t="s">
        <v>5107</v>
      </c>
      <c r="G2163" s="98" t="s">
        <v>2453</v>
      </c>
      <c r="H2163" s="98" t="s">
        <v>4768</v>
      </c>
      <c r="I2163" s="99">
        <v>331012000</v>
      </c>
      <c r="J2163" s="97" t="s">
        <v>2455</v>
      </c>
    </row>
    <row r="2164" spans="1:10" x14ac:dyDescent="0.2">
      <c r="A2164" s="96">
        <f t="shared" si="28"/>
        <v>2163</v>
      </c>
      <c r="B2164" s="97" t="s">
        <v>5106</v>
      </c>
      <c r="C2164" s="97" t="s">
        <v>5106</v>
      </c>
      <c r="D2164" s="97" t="s">
        <v>4768</v>
      </c>
      <c r="E2164" s="97" t="s">
        <v>2451</v>
      </c>
      <c r="F2164" s="97" t="s">
        <v>5108</v>
      </c>
      <c r="G2164" s="98" t="s">
        <v>2453</v>
      </c>
      <c r="H2164" s="98" t="s">
        <v>4768</v>
      </c>
      <c r="I2164" s="99">
        <v>35475000</v>
      </c>
      <c r="J2164" s="97" t="s">
        <v>2460</v>
      </c>
    </row>
    <row r="2165" spans="1:10" x14ac:dyDescent="0.2">
      <c r="A2165" s="96">
        <f t="shared" si="28"/>
        <v>2164</v>
      </c>
      <c r="B2165" s="97" t="s">
        <v>5106</v>
      </c>
      <c r="C2165" s="97" t="s">
        <v>5106</v>
      </c>
      <c r="D2165" s="97" t="s">
        <v>4768</v>
      </c>
      <c r="E2165" s="97" t="s">
        <v>2451</v>
      </c>
      <c r="F2165" s="97" t="s">
        <v>5109</v>
      </c>
      <c r="G2165" s="98" t="s">
        <v>2453</v>
      </c>
      <c r="H2165" s="98" t="s">
        <v>4768</v>
      </c>
      <c r="I2165" s="99">
        <v>30617000</v>
      </c>
      <c r="J2165" s="97" t="s">
        <v>2460</v>
      </c>
    </row>
    <row r="2166" spans="1:10" x14ac:dyDescent="0.2">
      <c r="A2166" s="96">
        <f t="shared" si="28"/>
        <v>2165</v>
      </c>
      <c r="B2166" s="97" t="s">
        <v>5106</v>
      </c>
      <c r="C2166" s="97" t="s">
        <v>5106</v>
      </c>
      <c r="D2166" s="97" t="s">
        <v>4768</v>
      </c>
      <c r="E2166" s="97" t="s">
        <v>2451</v>
      </c>
      <c r="F2166" s="97" t="s">
        <v>5115</v>
      </c>
      <c r="G2166" s="98" t="s">
        <v>2453</v>
      </c>
      <c r="H2166" s="98" t="s">
        <v>4768</v>
      </c>
      <c r="I2166" s="99">
        <v>107823000</v>
      </c>
      <c r="J2166" s="97" t="s">
        <v>2455</v>
      </c>
    </row>
    <row r="2167" spans="1:10" x14ac:dyDescent="0.2">
      <c r="A2167" s="96">
        <f t="shared" si="28"/>
        <v>2166</v>
      </c>
      <c r="B2167" s="97" t="s">
        <v>5116</v>
      </c>
      <c r="C2167" s="97" t="s">
        <v>5116</v>
      </c>
      <c r="D2167" s="97" t="s">
        <v>4768</v>
      </c>
      <c r="E2167" s="97" t="s">
        <v>2451</v>
      </c>
      <c r="F2167" s="97" t="s">
        <v>5117</v>
      </c>
      <c r="G2167" s="98" t="s">
        <v>2453</v>
      </c>
      <c r="H2167" s="98" t="s">
        <v>4768</v>
      </c>
      <c r="I2167" s="99">
        <v>30000000</v>
      </c>
      <c r="J2167" s="97" t="s">
        <v>2460</v>
      </c>
    </row>
    <row r="2168" spans="1:10" x14ac:dyDescent="0.2">
      <c r="A2168" s="96">
        <f t="shared" si="28"/>
        <v>2167</v>
      </c>
      <c r="B2168" s="97" t="s">
        <v>5106</v>
      </c>
      <c r="C2168" s="97" t="s">
        <v>5106</v>
      </c>
      <c r="D2168" s="97" t="s">
        <v>4768</v>
      </c>
      <c r="E2168" s="97" t="s">
        <v>2451</v>
      </c>
      <c r="F2168" s="97" t="s">
        <v>5115</v>
      </c>
      <c r="G2168" s="98" t="s">
        <v>2453</v>
      </c>
      <c r="H2168" s="98" t="s">
        <v>4768</v>
      </c>
      <c r="I2168" s="99">
        <v>107823000</v>
      </c>
      <c r="J2168" s="97" t="s">
        <v>2455</v>
      </c>
    </row>
    <row r="2169" spans="1:10" x14ac:dyDescent="0.2">
      <c r="A2169" s="96">
        <f t="shared" si="28"/>
        <v>2168</v>
      </c>
      <c r="B2169" s="97" t="s">
        <v>4767</v>
      </c>
      <c r="C2169" s="97" t="s">
        <v>4767</v>
      </c>
      <c r="D2169" s="97" t="s">
        <v>4768</v>
      </c>
      <c r="E2169" s="97" t="s">
        <v>2451</v>
      </c>
      <c r="F2169" s="97" t="s">
        <v>5118</v>
      </c>
      <c r="G2169" s="98" t="s">
        <v>2453</v>
      </c>
      <c r="H2169" s="98" t="s">
        <v>4768</v>
      </c>
      <c r="I2169" s="99">
        <v>39400000</v>
      </c>
      <c r="J2169" s="97" t="s">
        <v>2460</v>
      </c>
    </row>
    <row r="2170" spans="1:10" x14ac:dyDescent="0.3">
      <c r="A2170" s="96">
        <f t="shared" si="28"/>
        <v>2169</v>
      </c>
      <c r="B2170" s="97" t="s">
        <v>5119</v>
      </c>
      <c r="C2170" s="97" t="s">
        <v>5120</v>
      </c>
      <c r="D2170" s="97" t="s">
        <v>4768</v>
      </c>
      <c r="E2170" s="97" t="s">
        <v>2451</v>
      </c>
      <c r="F2170" s="97" t="s">
        <v>5121</v>
      </c>
      <c r="G2170" s="98" t="s">
        <v>2453</v>
      </c>
      <c r="H2170" s="98" t="s">
        <v>4768</v>
      </c>
      <c r="I2170" s="97" t="s">
        <v>2670</v>
      </c>
      <c r="J2170" s="97" t="s">
        <v>2670</v>
      </c>
    </row>
    <row r="2171" spans="1:10" x14ac:dyDescent="0.2">
      <c r="A2171" s="96">
        <f t="shared" si="28"/>
        <v>2170</v>
      </c>
      <c r="B2171" s="97" t="s">
        <v>5098</v>
      </c>
      <c r="C2171" s="97" t="s">
        <v>5098</v>
      </c>
      <c r="D2171" s="97" t="s">
        <v>4768</v>
      </c>
      <c r="E2171" s="97" t="s">
        <v>2451</v>
      </c>
      <c r="F2171" s="97" t="s">
        <v>5122</v>
      </c>
      <c r="G2171" s="98" t="s">
        <v>2453</v>
      </c>
      <c r="H2171" s="98" t="s">
        <v>4768</v>
      </c>
      <c r="I2171" s="99">
        <v>920430000</v>
      </c>
      <c r="J2171" s="97" t="s">
        <v>2455</v>
      </c>
    </row>
    <row r="2172" spans="1:10" x14ac:dyDescent="0.2">
      <c r="A2172" s="96">
        <f t="shared" si="28"/>
        <v>2171</v>
      </c>
      <c r="B2172" s="97" t="s">
        <v>5120</v>
      </c>
      <c r="C2172" s="97" t="s">
        <v>5120</v>
      </c>
      <c r="D2172" s="97" t="s">
        <v>4768</v>
      </c>
      <c r="E2172" s="97" t="s">
        <v>2451</v>
      </c>
      <c r="F2172" s="97" t="s">
        <v>5123</v>
      </c>
      <c r="G2172" s="98" t="s">
        <v>2453</v>
      </c>
      <c r="H2172" s="98" t="s">
        <v>4768</v>
      </c>
      <c r="I2172" s="99">
        <v>130219000</v>
      </c>
      <c r="J2172" s="97" t="s">
        <v>2460</v>
      </c>
    </row>
    <row r="2173" spans="1:10" x14ac:dyDescent="0.2">
      <c r="A2173" s="96">
        <f t="shared" si="28"/>
        <v>2172</v>
      </c>
      <c r="B2173" s="97" t="s">
        <v>5120</v>
      </c>
      <c r="C2173" s="97" t="s">
        <v>5120</v>
      </c>
      <c r="D2173" s="97" t="s">
        <v>4768</v>
      </c>
      <c r="E2173" s="97" t="s">
        <v>2451</v>
      </c>
      <c r="F2173" s="97" t="s">
        <v>5124</v>
      </c>
      <c r="G2173" s="98" t="s">
        <v>2453</v>
      </c>
      <c r="H2173" s="98" t="s">
        <v>4768</v>
      </c>
      <c r="I2173" s="99">
        <v>80000000</v>
      </c>
      <c r="J2173" s="97" t="s">
        <v>2460</v>
      </c>
    </row>
    <row r="2174" spans="1:10" x14ac:dyDescent="0.2">
      <c r="A2174" s="96">
        <f t="shared" si="28"/>
        <v>2173</v>
      </c>
      <c r="B2174" s="97" t="s">
        <v>5125</v>
      </c>
      <c r="C2174" s="97" t="s">
        <v>5126</v>
      </c>
      <c r="D2174" s="97" t="s">
        <v>4768</v>
      </c>
      <c r="E2174" s="97" t="s">
        <v>2451</v>
      </c>
      <c r="F2174" s="97" t="s">
        <v>5127</v>
      </c>
      <c r="G2174" s="98" t="s">
        <v>2453</v>
      </c>
      <c r="H2174" s="98" t="s">
        <v>4768</v>
      </c>
      <c r="I2174" s="99">
        <v>65262000</v>
      </c>
      <c r="J2174" s="97" t="s">
        <v>2460</v>
      </c>
    </row>
    <row r="2175" spans="1:10" x14ac:dyDescent="0.3">
      <c r="A2175" s="96">
        <f t="shared" si="28"/>
        <v>2174</v>
      </c>
      <c r="B2175" s="97" t="s">
        <v>4768</v>
      </c>
      <c r="C2175" s="97" t="s">
        <v>5126</v>
      </c>
      <c r="D2175" s="97" t="s">
        <v>4768</v>
      </c>
      <c r="E2175" s="97" t="s">
        <v>2451</v>
      </c>
      <c r="F2175" s="97" t="s">
        <v>5113</v>
      </c>
      <c r="G2175" s="98" t="s">
        <v>2453</v>
      </c>
      <c r="H2175" s="98" t="s">
        <v>4768</v>
      </c>
      <c r="I2175" s="97" t="s">
        <v>2670</v>
      </c>
      <c r="J2175" s="97" t="s">
        <v>2670</v>
      </c>
    </row>
    <row r="2176" spans="1:10" x14ac:dyDescent="0.3">
      <c r="A2176" s="96">
        <f t="shared" si="28"/>
        <v>2175</v>
      </c>
      <c r="B2176" s="97" t="s">
        <v>4768</v>
      </c>
      <c r="C2176" s="97" t="s">
        <v>5126</v>
      </c>
      <c r="D2176" s="97" t="s">
        <v>4768</v>
      </c>
      <c r="E2176" s="97" t="s">
        <v>2451</v>
      </c>
      <c r="F2176" s="97" t="s">
        <v>5114</v>
      </c>
      <c r="G2176" s="98" t="s">
        <v>2453</v>
      </c>
      <c r="H2176" s="98" t="s">
        <v>4768</v>
      </c>
      <c r="I2176" s="97" t="s">
        <v>2670</v>
      </c>
      <c r="J2176" s="97" t="s">
        <v>2670</v>
      </c>
    </row>
    <row r="2177" spans="1:10" x14ac:dyDescent="0.3">
      <c r="A2177" s="96">
        <f t="shared" si="28"/>
        <v>2176</v>
      </c>
      <c r="B2177" s="97" t="s">
        <v>5128</v>
      </c>
      <c r="C2177" s="97" t="s">
        <v>5116</v>
      </c>
      <c r="D2177" s="97" t="s">
        <v>2450</v>
      </c>
      <c r="E2177" s="97" t="s">
        <v>2451</v>
      </c>
      <c r="F2177" s="97" t="s">
        <v>5129</v>
      </c>
      <c r="G2177" s="98" t="s">
        <v>2453</v>
      </c>
      <c r="H2177" s="98" t="s">
        <v>4768</v>
      </c>
      <c r="I2177" s="97" t="s">
        <v>2670</v>
      </c>
      <c r="J2177" s="97" t="s">
        <v>2670</v>
      </c>
    </row>
    <row r="2178" spans="1:10" x14ac:dyDescent="0.3">
      <c r="A2178" s="96">
        <f t="shared" si="28"/>
        <v>2177</v>
      </c>
      <c r="B2178" s="97" t="s">
        <v>5110</v>
      </c>
      <c r="C2178" s="97" t="s">
        <v>5078</v>
      </c>
      <c r="D2178" s="97" t="s">
        <v>3004</v>
      </c>
      <c r="E2178" s="97" t="s">
        <v>2451</v>
      </c>
      <c r="F2178" s="97" t="s">
        <v>5111</v>
      </c>
      <c r="G2178" s="98" t="s">
        <v>2453</v>
      </c>
      <c r="H2178" s="98" t="s">
        <v>4768</v>
      </c>
      <c r="I2178" s="97" t="s">
        <v>2670</v>
      </c>
      <c r="J2178" s="97" t="s">
        <v>2670</v>
      </c>
    </row>
    <row r="2179" spans="1:10" x14ac:dyDescent="0.3">
      <c r="A2179" s="96">
        <f t="shared" si="28"/>
        <v>2178</v>
      </c>
      <c r="B2179" s="97" t="s">
        <v>5128</v>
      </c>
      <c r="C2179" s="97" t="s">
        <v>5116</v>
      </c>
      <c r="D2179" s="97" t="s">
        <v>2450</v>
      </c>
      <c r="E2179" s="97" t="s">
        <v>2451</v>
      </c>
      <c r="F2179" s="97" t="s">
        <v>5130</v>
      </c>
      <c r="G2179" s="98" t="s">
        <v>2453</v>
      </c>
      <c r="H2179" s="98" t="s">
        <v>4768</v>
      </c>
      <c r="I2179" s="97" t="s">
        <v>2670</v>
      </c>
      <c r="J2179" s="97" t="s">
        <v>2670</v>
      </c>
    </row>
    <row r="2180" spans="1:10" x14ac:dyDescent="0.2">
      <c r="A2180" s="96">
        <f t="shared" si="28"/>
        <v>2179</v>
      </c>
      <c r="B2180" s="97" t="s">
        <v>5101</v>
      </c>
      <c r="C2180" s="97" t="s">
        <v>5116</v>
      </c>
      <c r="D2180" s="97" t="s">
        <v>5101</v>
      </c>
      <c r="E2180" s="97" t="s">
        <v>2451</v>
      </c>
      <c r="F2180" s="97" t="s">
        <v>5131</v>
      </c>
      <c r="G2180" s="98" t="s">
        <v>2453</v>
      </c>
      <c r="H2180" s="98" t="s">
        <v>4768</v>
      </c>
      <c r="I2180" s="99">
        <v>500000000</v>
      </c>
      <c r="J2180" s="97" t="s">
        <v>2486</v>
      </c>
    </row>
    <row r="2181" spans="1:10" x14ac:dyDescent="0.2">
      <c r="A2181" s="96">
        <f t="shared" si="28"/>
        <v>2180</v>
      </c>
      <c r="B2181" s="97" t="s">
        <v>4469</v>
      </c>
      <c r="C2181" s="97" t="s">
        <v>4469</v>
      </c>
      <c r="D2181" s="97" t="s">
        <v>4768</v>
      </c>
      <c r="E2181" s="97" t="s">
        <v>2451</v>
      </c>
      <c r="F2181" s="97" t="s">
        <v>5132</v>
      </c>
      <c r="G2181" s="98" t="s">
        <v>2453</v>
      </c>
      <c r="H2181" s="98" t="s">
        <v>4768</v>
      </c>
      <c r="I2181" s="99">
        <v>631338000</v>
      </c>
      <c r="J2181" s="97" t="s">
        <v>2455</v>
      </c>
    </row>
    <row r="2182" spans="1:10" x14ac:dyDescent="0.2">
      <c r="A2182" s="96">
        <f t="shared" si="28"/>
        <v>2181</v>
      </c>
      <c r="B2182" s="97" t="s">
        <v>4469</v>
      </c>
      <c r="C2182" s="97" t="s">
        <v>4469</v>
      </c>
      <c r="D2182" s="97" t="s">
        <v>4768</v>
      </c>
      <c r="E2182" s="97" t="s">
        <v>2451</v>
      </c>
      <c r="F2182" s="97" t="s">
        <v>5133</v>
      </c>
      <c r="G2182" s="98" t="s">
        <v>2453</v>
      </c>
      <c r="H2182" s="98" t="s">
        <v>4768</v>
      </c>
      <c r="I2182" s="99">
        <v>52993000</v>
      </c>
      <c r="J2182" s="97" t="s">
        <v>2460</v>
      </c>
    </row>
    <row r="2183" spans="1:10" x14ac:dyDescent="0.2">
      <c r="A2183" s="96">
        <f t="shared" si="28"/>
        <v>2182</v>
      </c>
      <c r="B2183" s="97" t="s">
        <v>5085</v>
      </c>
      <c r="C2183" s="97" t="s">
        <v>5085</v>
      </c>
      <c r="D2183" s="97" t="s">
        <v>4768</v>
      </c>
      <c r="E2183" s="97" t="s">
        <v>2451</v>
      </c>
      <c r="F2183" s="97" t="s">
        <v>5134</v>
      </c>
      <c r="G2183" s="98" t="s">
        <v>2453</v>
      </c>
      <c r="H2183" s="98" t="s">
        <v>4768</v>
      </c>
      <c r="I2183" s="99">
        <v>75000000</v>
      </c>
      <c r="J2183" s="97" t="s">
        <v>2460</v>
      </c>
    </row>
    <row r="2184" spans="1:10" x14ac:dyDescent="0.2">
      <c r="A2184" s="96">
        <f t="shared" si="28"/>
        <v>2183</v>
      </c>
      <c r="B2184" s="97" t="s">
        <v>5135</v>
      </c>
      <c r="C2184" s="97" t="s">
        <v>5136</v>
      </c>
      <c r="D2184" s="97" t="s">
        <v>5101</v>
      </c>
      <c r="E2184" s="97" t="s">
        <v>2451</v>
      </c>
      <c r="F2184" s="97" t="s">
        <v>5137</v>
      </c>
      <c r="G2184" s="98" t="s">
        <v>2453</v>
      </c>
      <c r="H2184" s="98" t="s">
        <v>4768</v>
      </c>
      <c r="I2184" s="99">
        <v>64688000</v>
      </c>
      <c r="J2184" s="97" t="s">
        <v>2455</v>
      </c>
    </row>
    <row r="2185" spans="1:10" x14ac:dyDescent="0.2">
      <c r="A2185" s="96">
        <f t="shared" si="28"/>
        <v>2184</v>
      </c>
      <c r="B2185" s="97" t="s">
        <v>4768</v>
      </c>
      <c r="C2185" s="97" t="s">
        <v>5126</v>
      </c>
      <c r="D2185" s="97" t="s">
        <v>4768</v>
      </c>
      <c r="E2185" s="97" t="s">
        <v>2451</v>
      </c>
      <c r="F2185" s="97" t="s">
        <v>5138</v>
      </c>
      <c r="G2185" s="98" t="s">
        <v>2453</v>
      </c>
      <c r="H2185" s="98" t="s">
        <v>4768</v>
      </c>
      <c r="I2185" s="99">
        <v>382984000</v>
      </c>
      <c r="J2185" s="97" t="s">
        <v>2455</v>
      </c>
    </row>
    <row r="2186" spans="1:10" x14ac:dyDescent="0.2">
      <c r="A2186" s="96">
        <f t="shared" si="28"/>
        <v>2185</v>
      </c>
      <c r="B2186" s="97" t="s">
        <v>4767</v>
      </c>
      <c r="C2186" s="97" t="s">
        <v>4767</v>
      </c>
      <c r="D2186" s="97" t="s">
        <v>4768</v>
      </c>
      <c r="E2186" s="97" t="s">
        <v>2451</v>
      </c>
      <c r="F2186" s="97" t="s">
        <v>5139</v>
      </c>
      <c r="G2186" s="98" t="s">
        <v>2453</v>
      </c>
      <c r="H2186" s="98" t="s">
        <v>4768</v>
      </c>
      <c r="I2186" s="99">
        <v>29825750</v>
      </c>
      <c r="J2186" s="97" t="s">
        <v>2460</v>
      </c>
    </row>
    <row r="2187" spans="1:10" x14ac:dyDescent="0.2">
      <c r="A2187" s="96">
        <f t="shared" si="28"/>
        <v>2186</v>
      </c>
      <c r="B2187" s="97" t="s">
        <v>5140</v>
      </c>
      <c r="C2187" s="97" t="s">
        <v>4469</v>
      </c>
      <c r="D2187" s="97" t="s">
        <v>2484</v>
      </c>
      <c r="E2187" s="97" t="s">
        <v>2451</v>
      </c>
      <c r="F2187" s="97" t="s">
        <v>5141</v>
      </c>
      <c r="G2187" s="98" t="s">
        <v>2453</v>
      </c>
      <c r="H2187" s="98" t="s">
        <v>4768</v>
      </c>
      <c r="I2187" s="99">
        <v>10967000</v>
      </c>
      <c r="J2187" s="97" t="s">
        <v>2460</v>
      </c>
    </row>
    <row r="2188" spans="1:10" x14ac:dyDescent="0.2">
      <c r="A2188" s="96">
        <f t="shared" si="28"/>
        <v>2187</v>
      </c>
      <c r="B2188" s="97" t="s">
        <v>5142</v>
      </c>
      <c r="C2188" s="97" t="s">
        <v>5143</v>
      </c>
      <c r="D2188" s="97" t="s">
        <v>2484</v>
      </c>
      <c r="E2188" s="97" t="s">
        <v>2451</v>
      </c>
      <c r="F2188" s="97" t="s">
        <v>5144</v>
      </c>
      <c r="G2188" s="98" t="s">
        <v>2453</v>
      </c>
      <c r="H2188" s="98" t="s">
        <v>4768</v>
      </c>
      <c r="I2188" s="99">
        <v>826207000</v>
      </c>
      <c r="J2188" s="97" t="s">
        <v>2455</v>
      </c>
    </row>
    <row r="2189" spans="1:10" x14ac:dyDescent="0.2">
      <c r="A2189" s="96">
        <f t="shared" si="28"/>
        <v>2188</v>
      </c>
      <c r="B2189" s="97" t="s">
        <v>5145</v>
      </c>
      <c r="C2189" s="97" t="s">
        <v>5136</v>
      </c>
      <c r="D2189" s="97" t="s">
        <v>5101</v>
      </c>
      <c r="E2189" s="97" t="s">
        <v>2451</v>
      </c>
      <c r="F2189" s="97" t="s">
        <v>5146</v>
      </c>
      <c r="G2189" s="98" t="s">
        <v>2453</v>
      </c>
      <c r="H2189" s="98" t="s">
        <v>4768</v>
      </c>
      <c r="I2189" s="99">
        <v>34742000</v>
      </c>
      <c r="J2189" s="97" t="s">
        <v>2460</v>
      </c>
    </row>
    <row r="2190" spans="1:10" x14ac:dyDescent="0.2">
      <c r="A2190" s="96">
        <f t="shared" si="28"/>
        <v>2189</v>
      </c>
      <c r="B2190" s="97" t="s">
        <v>5145</v>
      </c>
      <c r="C2190" s="97" t="s">
        <v>5136</v>
      </c>
      <c r="D2190" s="97" t="s">
        <v>5101</v>
      </c>
      <c r="E2190" s="97" t="s">
        <v>2451</v>
      </c>
      <c r="F2190" s="97" t="s">
        <v>5146</v>
      </c>
      <c r="G2190" s="98" t="s">
        <v>2453</v>
      </c>
      <c r="H2190" s="98" t="s">
        <v>4768</v>
      </c>
      <c r="I2190" s="99">
        <v>34742000</v>
      </c>
      <c r="J2190" s="97" t="s">
        <v>2460</v>
      </c>
    </row>
    <row r="2191" spans="1:10" x14ac:dyDescent="0.2">
      <c r="A2191" s="96">
        <f t="shared" si="28"/>
        <v>2190</v>
      </c>
      <c r="B2191" s="97" t="s">
        <v>4468</v>
      </c>
      <c r="C2191" s="97" t="s">
        <v>4469</v>
      </c>
      <c r="D2191" s="97" t="s">
        <v>2450</v>
      </c>
      <c r="E2191" s="97" t="s">
        <v>2451</v>
      </c>
      <c r="F2191" s="97" t="s">
        <v>5147</v>
      </c>
      <c r="G2191" s="98" t="s">
        <v>2453</v>
      </c>
      <c r="H2191" s="98" t="s">
        <v>4768</v>
      </c>
      <c r="I2191" s="99">
        <v>26510000</v>
      </c>
      <c r="J2191" s="97" t="s">
        <v>2455</v>
      </c>
    </row>
    <row r="2192" spans="1:10" x14ac:dyDescent="0.2">
      <c r="A2192" s="96">
        <f t="shared" si="28"/>
        <v>2191</v>
      </c>
      <c r="B2192" s="97" t="s">
        <v>5148</v>
      </c>
      <c r="C2192" s="97" t="s">
        <v>5106</v>
      </c>
      <c r="D2192" s="97" t="s">
        <v>2484</v>
      </c>
      <c r="E2192" s="97" t="s">
        <v>2451</v>
      </c>
      <c r="F2192" s="97" t="s">
        <v>5149</v>
      </c>
      <c r="G2192" s="98" t="s">
        <v>2453</v>
      </c>
      <c r="H2192" s="98" t="s">
        <v>4768</v>
      </c>
      <c r="I2192" s="99">
        <v>280919000</v>
      </c>
      <c r="J2192" s="97" t="s">
        <v>2455</v>
      </c>
    </row>
    <row r="2193" spans="1:10" x14ac:dyDescent="0.3">
      <c r="A2193" s="96">
        <f t="shared" si="28"/>
        <v>2192</v>
      </c>
      <c r="B2193" s="97" t="s">
        <v>2810</v>
      </c>
      <c r="C2193" s="103" t="s">
        <v>5150</v>
      </c>
      <c r="D2193" s="97" t="s">
        <v>2810</v>
      </c>
      <c r="E2193" s="97" t="s">
        <v>2451</v>
      </c>
      <c r="F2193" s="103" t="s">
        <v>5151</v>
      </c>
      <c r="G2193" s="104" t="s">
        <v>2453</v>
      </c>
      <c r="H2193" s="97" t="s">
        <v>5152</v>
      </c>
      <c r="I2193" s="105">
        <v>50000000</v>
      </c>
      <c r="J2193" s="103" t="s">
        <v>3281</v>
      </c>
    </row>
    <row r="2194" spans="1:10" x14ac:dyDescent="0.3">
      <c r="A2194" s="96">
        <f t="shared" si="28"/>
        <v>2193</v>
      </c>
      <c r="B2194" s="97" t="s">
        <v>5153</v>
      </c>
      <c r="C2194" s="97" t="s">
        <v>5136</v>
      </c>
      <c r="D2194" s="97" t="s">
        <v>3766</v>
      </c>
      <c r="E2194" s="97" t="s">
        <v>2678</v>
      </c>
      <c r="F2194" s="97" t="s">
        <v>5154</v>
      </c>
      <c r="G2194" s="98" t="s">
        <v>2453</v>
      </c>
      <c r="H2194" s="98" t="s">
        <v>4768</v>
      </c>
      <c r="I2194" s="97" t="s">
        <v>2670</v>
      </c>
      <c r="J2194" s="97" t="s">
        <v>2670</v>
      </c>
    </row>
    <row r="2195" spans="1:10" x14ac:dyDescent="0.2">
      <c r="A2195" s="96">
        <f t="shared" si="28"/>
        <v>2194</v>
      </c>
      <c r="B2195" s="97" t="s">
        <v>5155</v>
      </c>
      <c r="C2195" s="97" t="s">
        <v>5106</v>
      </c>
      <c r="D2195" s="97" t="s">
        <v>4768</v>
      </c>
      <c r="E2195" s="97" t="s">
        <v>2678</v>
      </c>
      <c r="F2195" s="97" t="s">
        <v>5156</v>
      </c>
      <c r="G2195" s="98" t="s">
        <v>2453</v>
      </c>
      <c r="H2195" s="98" t="s">
        <v>4768</v>
      </c>
      <c r="I2195" s="99">
        <v>192764000</v>
      </c>
      <c r="J2195" s="97" t="s">
        <v>2455</v>
      </c>
    </row>
    <row r="2196" spans="1:10" x14ac:dyDescent="0.2">
      <c r="A2196" s="96">
        <f t="shared" si="28"/>
        <v>2195</v>
      </c>
      <c r="B2196" s="97" t="s">
        <v>5155</v>
      </c>
      <c r="C2196" s="97" t="s">
        <v>5106</v>
      </c>
      <c r="D2196" s="97" t="s">
        <v>4768</v>
      </c>
      <c r="E2196" s="97" t="s">
        <v>2678</v>
      </c>
      <c r="F2196" s="97" t="s">
        <v>5157</v>
      </c>
      <c r="G2196" s="98" t="s">
        <v>2453</v>
      </c>
      <c r="H2196" s="98" t="s">
        <v>4768</v>
      </c>
      <c r="I2196" s="99">
        <v>96467000</v>
      </c>
      <c r="J2196" s="97" t="s">
        <v>2460</v>
      </c>
    </row>
    <row r="2197" spans="1:10" x14ac:dyDescent="0.3">
      <c r="A2197" s="96">
        <f t="shared" si="28"/>
        <v>2196</v>
      </c>
      <c r="B2197" s="97" t="s">
        <v>5128</v>
      </c>
      <c r="C2197" s="97" t="s">
        <v>5116</v>
      </c>
      <c r="D2197" s="97" t="s">
        <v>2450</v>
      </c>
      <c r="E2197" s="97" t="s">
        <v>2678</v>
      </c>
      <c r="F2197" s="97" t="s">
        <v>5158</v>
      </c>
      <c r="G2197" s="98" t="s">
        <v>2453</v>
      </c>
      <c r="H2197" s="98" t="s">
        <v>4768</v>
      </c>
      <c r="I2197" s="97" t="s">
        <v>2670</v>
      </c>
      <c r="J2197" s="97" t="s">
        <v>2670</v>
      </c>
    </row>
    <row r="2198" spans="1:10" x14ac:dyDescent="0.3">
      <c r="A2198" s="96">
        <f t="shared" si="28"/>
        <v>2197</v>
      </c>
      <c r="B2198" s="97" t="s">
        <v>5128</v>
      </c>
      <c r="C2198" s="97" t="s">
        <v>5116</v>
      </c>
      <c r="D2198" s="97" t="s">
        <v>2450</v>
      </c>
      <c r="E2198" s="97" t="s">
        <v>2678</v>
      </c>
      <c r="F2198" s="97" t="s">
        <v>5159</v>
      </c>
      <c r="G2198" s="98" t="s">
        <v>2453</v>
      </c>
      <c r="H2198" s="98" t="s">
        <v>4768</v>
      </c>
      <c r="I2198" s="97" t="s">
        <v>2670</v>
      </c>
      <c r="J2198" s="97" t="s">
        <v>2670</v>
      </c>
    </row>
    <row r="2199" spans="1:10" x14ac:dyDescent="0.2">
      <c r="A2199" s="96">
        <f t="shared" si="28"/>
        <v>2198</v>
      </c>
      <c r="B2199" s="97" t="s">
        <v>4468</v>
      </c>
      <c r="C2199" s="97" t="s">
        <v>4469</v>
      </c>
      <c r="D2199" s="97" t="s">
        <v>2450</v>
      </c>
      <c r="E2199" s="97" t="s">
        <v>2678</v>
      </c>
      <c r="F2199" s="97" t="s">
        <v>5160</v>
      </c>
      <c r="G2199" s="98" t="s">
        <v>2453</v>
      </c>
      <c r="H2199" s="98" t="s">
        <v>4768</v>
      </c>
      <c r="I2199" s="99">
        <v>26510000</v>
      </c>
      <c r="J2199" s="97" t="s">
        <v>2455</v>
      </c>
    </row>
    <row r="2200" spans="1:10" x14ac:dyDescent="0.2">
      <c r="A2200" s="96">
        <f t="shared" si="28"/>
        <v>2199</v>
      </c>
      <c r="B2200" s="97" t="s">
        <v>5106</v>
      </c>
      <c r="C2200" s="97" t="s">
        <v>5106</v>
      </c>
      <c r="D2200" s="97" t="s">
        <v>4768</v>
      </c>
      <c r="E2200" s="97" t="s">
        <v>2678</v>
      </c>
      <c r="F2200" s="97" t="s">
        <v>5161</v>
      </c>
      <c r="G2200" s="98" t="s">
        <v>2453</v>
      </c>
      <c r="H2200" s="98" t="s">
        <v>4768</v>
      </c>
      <c r="I2200" s="99">
        <v>65000000</v>
      </c>
      <c r="J2200" s="97" t="s">
        <v>2460</v>
      </c>
    </row>
    <row r="2201" spans="1:10" x14ac:dyDescent="0.2">
      <c r="A2201" s="96">
        <f t="shared" si="28"/>
        <v>2200</v>
      </c>
      <c r="B2201" s="97" t="s">
        <v>4767</v>
      </c>
      <c r="C2201" s="97" t="s">
        <v>4767</v>
      </c>
      <c r="D2201" s="97" t="s">
        <v>4768</v>
      </c>
      <c r="E2201" s="97" t="s">
        <v>2678</v>
      </c>
      <c r="F2201" s="97" t="s">
        <v>5162</v>
      </c>
      <c r="G2201" s="98" t="s">
        <v>2453</v>
      </c>
      <c r="H2201" s="98" t="s">
        <v>4768</v>
      </c>
      <c r="I2201" s="99">
        <v>397012000</v>
      </c>
      <c r="J2201" s="97" t="s">
        <v>2455</v>
      </c>
    </row>
    <row r="2202" spans="1:10" x14ac:dyDescent="0.2">
      <c r="A2202" s="96">
        <f t="shared" si="28"/>
        <v>2201</v>
      </c>
      <c r="B2202" s="97" t="s">
        <v>4469</v>
      </c>
      <c r="C2202" s="97" t="s">
        <v>4469</v>
      </c>
      <c r="D2202" s="97" t="s">
        <v>4768</v>
      </c>
      <c r="E2202" s="97" t="s">
        <v>2678</v>
      </c>
      <c r="F2202" s="97" t="s">
        <v>5163</v>
      </c>
      <c r="G2202" s="98" t="s">
        <v>2453</v>
      </c>
      <c r="H2202" s="98" t="s">
        <v>4768</v>
      </c>
      <c r="I2202" s="99">
        <v>779220000</v>
      </c>
      <c r="J2202" s="97" t="s">
        <v>2455</v>
      </c>
    </row>
    <row r="2203" spans="1:10" x14ac:dyDescent="0.2">
      <c r="A2203" s="96">
        <f t="shared" si="28"/>
        <v>2202</v>
      </c>
      <c r="B2203" s="97" t="s">
        <v>5106</v>
      </c>
      <c r="C2203" s="97" t="s">
        <v>5106</v>
      </c>
      <c r="D2203" s="97" t="s">
        <v>4768</v>
      </c>
      <c r="E2203" s="97" t="s">
        <v>2678</v>
      </c>
      <c r="F2203" s="97" t="s">
        <v>5164</v>
      </c>
      <c r="G2203" s="98" t="s">
        <v>2453</v>
      </c>
      <c r="H2203" s="98" t="s">
        <v>4768</v>
      </c>
      <c r="I2203" s="99">
        <v>124098000</v>
      </c>
      <c r="J2203" s="97" t="s">
        <v>2455</v>
      </c>
    </row>
    <row r="2204" spans="1:10" x14ac:dyDescent="0.2">
      <c r="A2204" s="96">
        <f t="shared" ref="A2204:A2267" si="29">ROW()-1</f>
        <v>2203</v>
      </c>
      <c r="B2204" s="97" t="s">
        <v>5106</v>
      </c>
      <c r="C2204" s="97" t="s">
        <v>5106</v>
      </c>
      <c r="D2204" s="97" t="s">
        <v>4768</v>
      </c>
      <c r="E2204" s="97" t="s">
        <v>2678</v>
      </c>
      <c r="F2204" s="97" t="s">
        <v>5161</v>
      </c>
      <c r="G2204" s="98" t="s">
        <v>2453</v>
      </c>
      <c r="H2204" s="98" t="s">
        <v>4768</v>
      </c>
      <c r="I2204" s="99">
        <v>65000000</v>
      </c>
      <c r="J2204" s="97" t="s">
        <v>2460</v>
      </c>
    </row>
    <row r="2205" spans="1:10" x14ac:dyDescent="0.2">
      <c r="A2205" s="96">
        <f t="shared" si="29"/>
        <v>2204</v>
      </c>
      <c r="B2205" s="97" t="s">
        <v>5106</v>
      </c>
      <c r="C2205" s="97" t="s">
        <v>5106</v>
      </c>
      <c r="D2205" s="97" t="s">
        <v>4768</v>
      </c>
      <c r="E2205" s="97" t="s">
        <v>2678</v>
      </c>
      <c r="F2205" s="97" t="s">
        <v>5164</v>
      </c>
      <c r="G2205" s="98" t="s">
        <v>2453</v>
      </c>
      <c r="H2205" s="98" t="s">
        <v>4768</v>
      </c>
      <c r="I2205" s="99">
        <v>124098000</v>
      </c>
      <c r="J2205" s="97" t="s">
        <v>2455</v>
      </c>
    </row>
    <row r="2206" spans="1:10" x14ac:dyDescent="0.2">
      <c r="A2206" s="96">
        <f t="shared" si="29"/>
        <v>2205</v>
      </c>
      <c r="B2206" s="97" t="s">
        <v>4768</v>
      </c>
      <c r="C2206" s="97" t="s">
        <v>5126</v>
      </c>
      <c r="D2206" s="97" t="s">
        <v>4768</v>
      </c>
      <c r="E2206" s="97" t="s">
        <v>2678</v>
      </c>
      <c r="F2206" s="97" t="s">
        <v>5165</v>
      </c>
      <c r="G2206" s="98" t="s">
        <v>2453</v>
      </c>
      <c r="H2206" s="98" t="s">
        <v>4768</v>
      </c>
      <c r="I2206" s="99">
        <v>376272000</v>
      </c>
      <c r="J2206" s="97" t="s">
        <v>2455</v>
      </c>
    </row>
    <row r="2207" spans="1:10" x14ac:dyDescent="0.2">
      <c r="A2207" s="96">
        <f t="shared" si="29"/>
        <v>2206</v>
      </c>
      <c r="B2207" s="97" t="s">
        <v>5166</v>
      </c>
      <c r="C2207" s="97" t="s">
        <v>5116</v>
      </c>
      <c r="D2207" s="97" t="s">
        <v>2450</v>
      </c>
      <c r="E2207" s="97" t="s">
        <v>2678</v>
      </c>
      <c r="F2207" s="97" t="s">
        <v>5167</v>
      </c>
      <c r="G2207" s="98" t="s">
        <v>2453</v>
      </c>
      <c r="H2207" s="98" t="s">
        <v>4768</v>
      </c>
      <c r="I2207" s="99">
        <v>0</v>
      </c>
      <c r="J2207" s="97" t="s">
        <v>2455</v>
      </c>
    </row>
    <row r="2208" spans="1:10" x14ac:dyDescent="0.2">
      <c r="A2208" s="96">
        <f t="shared" si="29"/>
        <v>2207</v>
      </c>
      <c r="B2208" s="97" t="s">
        <v>5085</v>
      </c>
      <c r="C2208" s="97" t="s">
        <v>5085</v>
      </c>
      <c r="D2208" s="97" t="s">
        <v>4768</v>
      </c>
      <c r="E2208" s="97" t="s">
        <v>2678</v>
      </c>
      <c r="F2208" s="97" t="s">
        <v>5168</v>
      </c>
      <c r="G2208" s="98" t="s">
        <v>2453</v>
      </c>
      <c r="H2208" s="98" t="s">
        <v>4768</v>
      </c>
      <c r="I2208" s="99">
        <v>119343800</v>
      </c>
      <c r="J2208" s="97" t="s">
        <v>2455</v>
      </c>
    </row>
    <row r="2209" spans="1:10" x14ac:dyDescent="0.2">
      <c r="A2209" s="96">
        <f t="shared" si="29"/>
        <v>2208</v>
      </c>
      <c r="B2209" s="97" t="s">
        <v>4469</v>
      </c>
      <c r="C2209" s="97" t="s">
        <v>4469</v>
      </c>
      <c r="D2209" s="97" t="s">
        <v>4768</v>
      </c>
      <c r="E2209" s="97" t="s">
        <v>2678</v>
      </c>
      <c r="F2209" s="97" t="s">
        <v>5169</v>
      </c>
      <c r="G2209" s="98" t="s">
        <v>2453</v>
      </c>
      <c r="H2209" s="98" t="s">
        <v>4768</v>
      </c>
      <c r="I2209" s="99">
        <v>393004000</v>
      </c>
      <c r="J2209" s="97" t="s">
        <v>2455</v>
      </c>
    </row>
    <row r="2210" spans="1:10" x14ac:dyDescent="0.2">
      <c r="A2210" s="96">
        <f t="shared" si="29"/>
        <v>2209</v>
      </c>
      <c r="B2210" s="97" t="s">
        <v>5166</v>
      </c>
      <c r="C2210" s="97" t="s">
        <v>5116</v>
      </c>
      <c r="D2210" s="97" t="s">
        <v>2450</v>
      </c>
      <c r="E2210" s="97" t="s">
        <v>2678</v>
      </c>
      <c r="F2210" s="97" t="s">
        <v>5170</v>
      </c>
      <c r="G2210" s="98" t="s">
        <v>2453</v>
      </c>
      <c r="H2210" s="98" t="s">
        <v>4768</v>
      </c>
      <c r="I2210" s="99">
        <v>0</v>
      </c>
      <c r="J2210" s="97" t="s">
        <v>2455</v>
      </c>
    </row>
    <row r="2211" spans="1:10" x14ac:dyDescent="0.2">
      <c r="A2211" s="96">
        <f t="shared" si="29"/>
        <v>2210</v>
      </c>
      <c r="B2211" s="97" t="s">
        <v>5171</v>
      </c>
      <c r="C2211" s="97" t="s">
        <v>5120</v>
      </c>
      <c r="D2211" s="97" t="s">
        <v>2484</v>
      </c>
      <c r="E2211" s="97" t="s">
        <v>2678</v>
      </c>
      <c r="F2211" s="97" t="s">
        <v>5172</v>
      </c>
      <c r="G2211" s="98" t="s">
        <v>2453</v>
      </c>
      <c r="H2211" s="98" t="s">
        <v>4768</v>
      </c>
      <c r="I2211" s="99">
        <v>44611000</v>
      </c>
      <c r="J2211" s="97" t="s">
        <v>2455</v>
      </c>
    </row>
    <row r="2212" spans="1:10" x14ac:dyDescent="0.2">
      <c r="A2212" s="96">
        <f t="shared" si="29"/>
        <v>2211</v>
      </c>
      <c r="B2212" s="97" t="s">
        <v>5120</v>
      </c>
      <c r="C2212" s="97" t="s">
        <v>5120</v>
      </c>
      <c r="D2212" s="97" t="s">
        <v>4768</v>
      </c>
      <c r="E2212" s="97" t="s">
        <v>2678</v>
      </c>
      <c r="F2212" s="97" t="s">
        <v>5173</v>
      </c>
      <c r="G2212" s="98" t="s">
        <v>2453</v>
      </c>
      <c r="H2212" s="98" t="s">
        <v>4768</v>
      </c>
      <c r="I2212" s="99">
        <v>99000000</v>
      </c>
      <c r="J2212" s="97" t="s">
        <v>2460</v>
      </c>
    </row>
    <row r="2213" spans="1:10" x14ac:dyDescent="0.2">
      <c r="A2213" s="96">
        <f t="shared" si="29"/>
        <v>2212</v>
      </c>
      <c r="B2213" s="97" t="s">
        <v>5142</v>
      </c>
      <c r="C2213" s="97" t="s">
        <v>5143</v>
      </c>
      <c r="D2213" s="97" t="s">
        <v>2484</v>
      </c>
      <c r="E2213" s="97" t="s">
        <v>2678</v>
      </c>
      <c r="F2213" s="97" t="s">
        <v>5174</v>
      </c>
      <c r="G2213" s="98" t="s">
        <v>2453</v>
      </c>
      <c r="H2213" s="98" t="s">
        <v>4768</v>
      </c>
      <c r="I2213" s="99">
        <v>30352000</v>
      </c>
      <c r="J2213" s="97" t="s">
        <v>2460</v>
      </c>
    </row>
    <row r="2214" spans="1:10" x14ac:dyDescent="0.2">
      <c r="A2214" s="96">
        <f t="shared" si="29"/>
        <v>2213</v>
      </c>
      <c r="B2214" s="97" t="s">
        <v>5101</v>
      </c>
      <c r="C2214" s="97" t="s">
        <v>5116</v>
      </c>
      <c r="D2214" s="97" t="s">
        <v>5101</v>
      </c>
      <c r="E2214" s="97" t="s">
        <v>2678</v>
      </c>
      <c r="F2214" s="97" t="s">
        <v>5175</v>
      </c>
      <c r="G2214" s="98" t="s">
        <v>2453</v>
      </c>
      <c r="H2214" s="98" t="s">
        <v>4768</v>
      </c>
      <c r="I2214" s="99">
        <v>12716000</v>
      </c>
      <c r="J2214" s="97" t="s">
        <v>2460</v>
      </c>
    </row>
    <row r="2215" spans="1:10" x14ac:dyDescent="0.2">
      <c r="A2215" s="96">
        <f t="shared" si="29"/>
        <v>2214</v>
      </c>
      <c r="B2215" s="97" t="s">
        <v>5077</v>
      </c>
      <c r="C2215" s="97" t="s">
        <v>5078</v>
      </c>
      <c r="D2215" s="97" t="s">
        <v>2622</v>
      </c>
      <c r="E2215" s="97" t="s">
        <v>2678</v>
      </c>
      <c r="F2215" s="97" t="s">
        <v>5176</v>
      </c>
      <c r="G2215" s="98" t="s">
        <v>2453</v>
      </c>
      <c r="H2215" s="98" t="s">
        <v>4768</v>
      </c>
      <c r="I2215" s="99">
        <v>236721047</v>
      </c>
      <c r="J2215" s="97" t="s">
        <v>2455</v>
      </c>
    </row>
    <row r="2216" spans="1:10" x14ac:dyDescent="0.2">
      <c r="A2216" s="96">
        <f t="shared" si="29"/>
        <v>2215</v>
      </c>
      <c r="B2216" s="97" t="s">
        <v>5177</v>
      </c>
      <c r="C2216" s="97" t="s">
        <v>5177</v>
      </c>
      <c r="D2216" s="97" t="s">
        <v>4768</v>
      </c>
      <c r="E2216" s="97" t="s">
        <v>2678</v>
      </c>
      <c r="F2216" s="97" t="s">
        <v>5178</v>
      </c>
      <c r="G2216" s="98" t="s">
        <v>2453</v>
      </c>
      <c r="H2216" s="98" t="s">
        <v>4768</v>
      </c>
      <c r="I2216" s="99">
        <v>610423500</v>
      </c>
      <c r="J2216" s="97" t="s">
        <v>2455</v>
      </c>
    </row>
    <row r="2217" spans="1:10" x14ac:dyDescent="0.2">
      <c r="A2217" s="96">
        <f t="shared" si="29"/>
        <v>2216</v>
      </c>
      <c r="B2217" s="97" t="s">
        <v>5106</v>
      </c>
      <c r="C2217" s="97" t="s">
        <v>5106</v>
      </c>
      <c r="D2217" s="97" t="s">
        <v>4768</v>
      </c>
      <c r="E2217" s="97" t="s">
        <v>2678</v>
      </c>
      <c r="F2217" s="97" t="s">
        <v>5179</v>
      </c>
      <c r="G2217" s="98" t="s">
        <v>2453</v>
      </c>
      <c r="H2217" s="98" t="s">
        <v>4768</v>
      </c>
      <c r="I2217" s="99">
        <v>319770000</v>
      </c>
      <c r="J2217" s="97" t="s">
        <v>2455</v>
      </c>
    </row>
    <row r="2218" spans="1:10" x14ac:dyDescent="0.2">
      <c r="A2218" s="96">
        <f t="shared" si="29"/>
        <v>2217</v>
      </c>
      <c r="B2218" s="97" t="s">
        <v>5085</v>
      </c>
      <c r="C2218" s="97" t="s">
        <v>5085</v>
      </c>
      <c r="D2218" s="97" t="s">
        <v>4768</v>
      </c>
      <c r="E2218" s="97" t="s">
        <v>2678</v>
      </c>
      <c r="F2218" s="97" t="s">
        <v>5180</v>
      </c>
      <c r="G2218" s="98" t="s">
        <v>2453</v>
      </c>
      <c r="H2218" s="98" t="s">
        <v>4768</v>
      </c>
      <c r="I2218" s="99">
        <v>43577000</v>
      </c>
      <c r="J2218" s="97" t="s">
        <v>2460</v>
      </c>
    </row>
    <row r="2219" spans="1:10" x14ac:dyDescent="0.2">
      <c r="A2219" s="96">
        <f t="shared" si="29"/>
        <v>2218</v>
      </c>
      <c r="B2219" s="97" t="s">
        <v>5125</v>
      </c>
      <c r="C2219" s="97" t="s">
        <v>5126</v>
      </c>
      <c r="D2219" s="97" t="s">
        <v>4768</v>
      </c>
      <c r="E2219" s="97" t="s">
        <v>2678</v>
      </c>
      <c r="F2219" s="97" t="s">
        <v>5181</v>
      </c>
      <c r="G2219" s="98" t="s">
        <v>2453</v>
      </c>
      <c r="H2219" s="98" t="s">
        <v>4768</v>
      </c>
      <c r="I2219" s="99">
        <v>49130000</v>
      </c>
      <c r="J2219" s="97" t="s">
        <v>2460</v>
      </c>
    </row>
    <row r="2220" spans="1:10" x14ac:dyDescent="0.2">
      <c r="A2220" s="96">
        <f t="shared" si="29"/>
        <v>2219</v>
      </c>
      <c r="B2220" s="97" t="s">
        <v>5077</v>
      </c>
      <c r="C2220" s="97" t="s">
        <v>5078</v>
      </c>
      <c r="D2220" s="97" t="s">
        <v>2622</v>
      </c>
      <c r="E2220" s="97" t="s">
        <v>2678</v>
      </c>
      <c r="F2220" s="97" t="s">
        <v>5182</v>
      </c>
      <c r="G2220" s="98" t="s">
        <v>2453</v>
      </c>
      <c r="H2220" s="98" t="s">
        <v>4768</v>
      </c>
      <c r="I2220" s="99">
        <v>680000000</v>
      </c>
      <c r="J2220" s="97" t="s">
        <v>2486</v>
      </c>
    </row>
    <row r="2221" spans="1:10" x14ac:dyDescent="0.2">
      <c r="A2221" s="96">
        <f t="shared" si="29"/>
        <v>2220</v>
      </c>
      <c r="B2221" s="97" t="s">
        <v>5183</v>
      </c>
      <c r="C2221" s="97" t="s">
        <v>4767</v>
      </c>
      <c r="D2221" s="97" t="s">
        <v>5101</v>
      </c>
      <c r="E2221" s="97" t="s">
        <v>2678</v>
      </c>
      <c r="F2221" s="97" t="s">
        <v>5184</v>
      </c>
      <c r="G2221" s="98" t="s">
        <v>2453</v>
      </c>
      <c r="H2221" s="98" t="s">
        <v>4768</v>
      </c>
      <c r="I2221" s="99">
        <v>202165000</v>
      </c>
      <c r="J2221" s="97" t="s">
        <v>2455</v>
      </c>
    </row>
    <row r="2222" spans="1:10" x14ac:dyDescent="0.2">
      <c r="A2222" s="96">
        <f t="shared" si="29"/>
        <v>2221</v>
      </c>
      <c r="B2222" s="97" t="s">
        <v>5183</v>
      </c>
      <c r="C2222" s="97" t="s">
        <v>4767</v>
      </c>
      <c r="D2222" s="97" t="s">
        <v>5101</v>
      </c>
      <c r="E2222" s="97" t="s">
        <v>2678</v>
      </c>
      <c r="F2222" s="97" t="s">
        <v>5185</v>
      </c>
      <c r="G2222" s="98" t="s">
        <v>2453</v>
      </c>
      <c r="H2222" s="98" t="s">
        <v>4768</v>
      </c>
      <c r="I2222" s="99">
        <v>202165000</v>
      </c>
      <c r="J2222" s="97" t="s">
        <v>2455</v>
      </c>
    </row>
    <row r="2223" spans="1:10" x14ac:dyDescent="0.2">
      <c r="A2223" s="96">
        <f t="shared" si="29"/>
        <v>2222</v>
      </c>
      <c r="B2223" s="97" t="s">
        <v>5183</v>
      </c>
      <c r="C2223" s="97" t="s">
        <v>4767</v>
      </c>
      <c r="D2223" s="97" t="s">
        <v>5101</v>
      </c>
      <c r="E2223" s="97" t="s">
        <v>2678</v>
      </c>
      <c r="F2223" s="97" t="s">
        <v>5186</v>
      </c>
      <c r="G2223" s="98" t="s">
        <v>2453</v>
      </c>
      <c r="H2223" s="98" t="s">
        <v>4768</v>
      </c>
      <c r="I2223" s="99">
        <v>2442000</v>
      </c>
      <c r="J2223" s="97" t="s">
        <v>2455</v>
      </c>
    </row>
    <row r="2224" spans="1:10" x14ac:dyDescent="0.2">
      <c r="A2224" s="96">
        <f t="shared" si="29"/>
        <v>2223</v>
      </c>
      <c r="B2224" s="97" t="s">
        <v>5125</v>
      </c>
      <c r="C2224" s="97" t="s">
        <v>5126</v>
      </c>
      <c r="D2224" s="97" t="s">
        <v>4768</v>
      </c>
      <c r="E2224" s="97" t="s">
        <v>2678</v>
      </c>
      <c r="F2224" s="97" t="s">
        <v>5187</v>
      </c>
      <c r="G2224" s="98" t="s">
        <v>2453</v>
      </c>
      <c r="H2224" s="98" t="s">
        <v>4768</v>
      </c>
      <c r="I2224" s="99">
        <v>228583000</v>
      </c>
      <c r="J2224" s="97" t="s">
        <v>2460</v>
      </c>
    </row>
    <row r="2225" spans="1:10" x14ac:dyDescent="0.2">
      <c r="A2225" s="96">
        <f t="shared" si="29"/>
        <v>2224</v>
      </c>
      <c r="B2225" s="97" t="s">
        <v>5125</v>
      </c>
      <c r="C2225" s="97" t="s">
        <v>5126</v>
      </c>
      <c r="D2225" s="97" t="s">
        <v>4768</v>
      </c>
      <c r="E2225" s="97" t="s">
        <v>2678</v>
      </c>
      <c r="F2225" s="97" t="s">
        <v>5188</v>
      </c>
      <c r="G2225" s="98" t="s">
        <v>2453</v>
      </c>
      <c r="H2225" s="98" t="s">
        <v>4768</v>
      </c>
      <c r="I2225" s="99">
        <v>235901000</v>
      </c>
      <c r="J2225" s="97" t="s">
        <v>2460</v>
      </c>
    </row>
    <row r="2226" spans="1:10" x14ac:dyDescent="0.2">
      <c r="A2226" s="96">
        <f t="shared" si="29"/>
        <v>2225</v>
      </c>
      <c r="B2226" s="97" t="s">
        <v>5125</v>
      </c>
      <c r="C2226" s="97" t="s">
        <v>5126</v>
      </c>
      <c r="D2226" s="97" t="s">
        <v>4768</v>
      </c>
      <c r="E2226" s="97" t="s">
        <v>2678</v>
      </c>
      <c r="F2226" s="97" t="s">
        <v>5189</v>
      </c>
      <c r="G2226" s="98" t="s">
        <v>2453</v>
      </c>
      <c r="H2226" s="98" t="s">
        <v>4768</v>
      </c>
      <c r="I2226" s="99">
        <v>236009000</v>
      </c>
      <c r="J2226" s="97" t="s">
        <v>2460</v>
      </c>
    </row>
    <row r="2227" spans="1:10" x14ac:dyDescent="0.2">
      <c r="A2227" s="96">
        <f t="shared" si="29"/>
        <v>2226</v>
      </c>
      <c r="B2227" s="97" t="s">
        <v>5125</v>
      </c>
      <c r="C2227" s="97" t="s">
        <v>5126</v>
      </c>
      <c r="D2227" s="97" t="s">
        <v>4768</v>
      </c>
      <c r="E2227" s="97" t="s">
        <v>2678</v>
      </c>
      <c r="F2227" s="97" t="s">
        <v>5190</v>
      </c>
      <c r="G2227" s="98" t="s">
        <v>2453</v>
      </c>
      <c r="H2227" s="98" t="s">
        <v>4768</v>
      </c>
      <c r="I2227" s="99">
        <v>217629000</v>
      </c>
      <c r="J2227" s="97" t="s">
        <v>2460</v>
      </c>
    </row>
    <row r="2228" spans="1:10" x14ac:dyDescent="0.2">
      <c r="A2228" s="96">
        <f t="shared" si="29"/>
        <v>2227</v>
      </c>
      <c r="B2228" s="97" t="s">
        <v>5125</v>
      </c>
      <c r="C2228" s="97" t="s">
        <v>5126</v>
      </c>
      <c r="D2228" s="97" t="s">
        <v>4768</v>
      </c>
      <c r="E2228" s="97" t="s">
        <v>2678</v>
      </c>
      <c r="F2228" s="97" t="s">
        <v>5191</v>
      </c>
      <c r="G2228" s="98" t="s">
        <v>2453</v>
      </c>
      <c r="H2228" s="98" t="s">
        <v>4768</v>
      </c>
      <c r="I2228" s="99">
        <v>244413000</v>
      </c>
      <c r="J2228" s="97" t="s">
        <v>2460</v>
      </c>
    </row>
    <row r="2229" spans="1:10" x14ac:dyDescent="0.2">
      <c r="A2229" s="96">
        <f t="shared" si="29"/>
        <v>2228</v>
      </c>
      <c r="B2229" s="97" t="s">
        <v>5125</v>
      </c>
      <c r="C2229" s="97" t="s">
        <v>5126</v>
      </c>
      <c r="D2229" s="97" t="s">
        <v>4768</v>
      </c>
      <c r="E2229" s="97" t="s">
        <v>2678</v>
      </c>
      <c r="F2229" s="97" t="s">
        <v>5192</v>
      </c>
      <c r="G2229" s="98" t="s">
        <v>2453</v>
      </c>
      <c r="H2229" s="98" t="s">
        <v>4768</v>
      </c>
      <c r="I2229" s="99">
        <v>232824000</v>
      </c>
      <c r="J2229" s="97" t="s">
        <v>2460</v>
      </c>
    </row>
    <row r="2230" spans="1:10" x14ac:dyDescent="0.2">
      <c r="A2230" s="96">
        <f t="shared" si="29"/>
        <v>2229</v>
      </c>
      <c r="B2230" s="97" t="s">
        <v>5116</v>
      </c>
      <c r="C2230" s="97" t="s">
        <v>5116</v>
      </c>
      <c r="D2230" s="97" t="s">
        <v>4768</v>
      </c>
      <c r="E2230" s="97" t="s">
        <v>2678</v>
      </c>
      <c r="F2230" s="97" t="s">
        <v>5193</v>
      </c>
      <c r="G2230" s="98" t="s">
        <v>2453</v>
      </c>
      <c r="H2230" s="98" t="s">
        <v>4768</v>
      </c>
      <c r="I2230" s="99">
        <v>45040000</v>
      </c>
      <c r="J2230" s="97" t="s">
        <v>2460</v>
      </c>
    </row>
    <row r="2231" spans="1:10" x14ac:dyDescent="0.2">
      <c r="A2231" s="96">
        <f t="shared" si="29"/>
        <v>2230</v>
      </c>
      <c r="B2231" s="97" t="s">
        <v>5194</v>
      </c>
      <c r="C2231" s="97" t="s">
        <v>5136</v>
      </c>
      <c r="D2231" s="97" t="s">
        <v>5101</v>
      </c>
      <c r="E2231" s="97" t="s">
        <v>2678</v>
      </c>
      <c r="F2231" s="97" t="s">
        <v>5195</v>
      </c>
      <c r="G2231" s="98" t="s">
        <v>2453</v>
      </c>
      <c r="H2231" s="98" t="s">
        <v>4768</v>
      </c>
      <c r="I2231" s="99">
        <v>26536000</v>
      </c>
      <c r="J2231" s="97" t="s">
        <v>2460</v>
      </c>
    </row>
    <row r="2232" spans="1:10" x14ac:dyDescent="0.2">
      <c r="A2232" s="96">
        <f t="shared" si="29"/>
        <v>2231</v>
      </c>
      <c r="B2232" s="97" t="s">
        <v>4767</v>
      </c>
      <c r="C2232" s="97" t="s">
        <v>4767</v>
      </c>
      <c r="D2232" s="97" t="s">
        <v>4768</v>
      </c>
      <c r="E2232" s="97" t="s">
        <v>2678</v>
      </c>
      <c r="F2232" s="97" t="s">
        <v>5196</v>
      </c>
      <c r="G2232" s="98" t="s">
        <v>2453</v>
      </c>
      <c r="H2232" s="98" t="s">
        <v>4768</v>
      </c>
      <c r="I2232" s="99">
        <v>168450000</v>
      </c>
      <c r="J2232" s="97" t="s">
        <v>2486</v>
      </c>
    </row>
    <row r="2233" spans="1:10" x14ac:dyDescent="0.2">
      <c r="A2233" s="96">
        <f t="shared" si="29"/>
        <v>2232</v>
      </c>
      <c r="B2233" s="97" t="s">
        <v>5197</v>
      </c>
      <c r="C2233" s="97" t="s">
        <v>4469</v>
      </c>
      <c r="D2233" s="97" t="s">
        <v>4768</v>
      </c>
      <c r="E2233" s="97" t="s">
        <v>2678</v>
      </c>
      <c r="F2233" s="97" t="s">
        <v>5198</v>
      </c>
      <c r="G2233" s="98" t="s">
        <v>2453</v>
      </c>
      <c r="H2233" s="98" t="s">
        <v>4768</v>
      </c>
      <c r="I2233" s="99">
        <v>61300000</v>
      </c>
      <c r="J2233" s="97" t="s">
        <v>2460</v>
      </c>
    </row>
    <row r="2234" spans="1:10" x14ac:dyDescent="0.2">
      <c r="A2234" s="96">
        <f t="shared" si="29"/>
        <v>2233</v>
      </c>
      <c r="B2234" s="97" t="s">
        <v>5120</v>
      </c>
      <c r="C2234" s="97" t="s">
        <v>5120</v>
      </c>
      <c r="D2234" s="97" t="s">
        <v>4768</v>
      </c>
      <c r="E2234" s="97" t="s">
        <v>2678</v>
      </c>
      <c r="F2234" s="97" t="s">
        <v>5199</v>
      </c>
      <c r="G2234" s="98" t="s">
        <v>2453</v>
      </c>
      <c r="H2234" s="98" t="s">
        <v>4768</v>
      </c>
      <c r="I2234" s="99">
        <v>78336000</v>
      </c>
      <c r="J2234" s="97" t="s">
        <v>2460</v>
      </c>
    </row>
    <row r="2235" spans="1:10" x14ac:dyDescent="0.2">
      <c r="A2235" s="96">
        <f t="shared" si="29"/>
        <v>2234</v>
      </c>
      <c r="B2235" s="97" t="s">
        <v>5085</v>
      </c>
      <c r="C2235" s="97" t="s">
        <v>5085</v>
      </c>
      <c r="D2235" s="97" t="s">
        <v>4768</v>
      </c>
      <c r="E2235" s="97" t="s">
        <v>2678</v>
      </c>
      <c r="F2235" s="97" t="s">
        <v>5200</v>
      </c>
      <c r="G2235" s="98" t="s">
        <v>2453</v>
      </c>
      <c r="H2235" s="98" t="s">
        <v>4768</v>
      </c>
      <c r="I2235" s="99">
        <v>26727800</v>
      </c>
      <c r="J2235" s="97" t="s">
        <v>2460</v>
      </c>
    </row>
    <row r="2236" spans="1:10" x14ac:dyDescent="0.2">
      <c r="A2236" s="96">
        <f t="shared" si="29"/>
        <v>2235</v>
      </c>
      <c r="B2236" s="97" t="s">
        <v>5201</v>
      </c>
      <c r="C2236" s="97" t="s">
        <v>5126</v>
      </c>
      <c r="D2236" s="97" t="s">
        <v>4768</v>
      </c>
      <c r="E2236" s="97" t="s">
        <v>2678</v>
      </c>
      <c r="F2236" s="97" t="s">
        <v>5202</v>
      </c>
      <c r="G2236" s="98" t="s">
        <v>2453</v>
      </c>
      <c r="H2236" s="98" t="s">
        <v>4768</v>
      </c>
      <c r="I2236" s="99">
        <v>231346000</v>
      </c>
      <c r="J2236" s="97" t="s">
        <v>2455</v>
      </c>
    </row>
    <row r="2237" spans="1:10" x14ac:dyDescent="0.2">
      <c r="A2237" s="96">
        <f t="shared" si="29"/>
        <v>2236</v>
      </c>
      <c r="B2237" s="97" t="s">
        <v>5097</v>
      </c>
      <c r="C2237" s="97" t="s">
        <v>5098</v>
      </c>
      <c r="D2237" s="97" t="s">
        <v>4768</v>
      </c>
      <c r="E2237" s="97" t="s">
        <v>2678</v>
      </c>
      <c r="F2237" s="97" t="s">
        <v>5203</v>
      </c>
      <c r="G2237" s="98" t="s">
        <v>2453</v>
      </c>
      <c r="H2237" s="98" t="s">
        <v>4768</v>
      </c>
      <c r="I2237" s="99">
        <v>10539000</v>
      </c>
      <c r="J2237" s="97" t="s">
        <v>2460</v>
      </c>
    </row>
    <row r="2238" spans="1:10" x14ac:dyDescent="0.2">
      <c r="A2238" s="96">
        <f t="shared" si="29"/>
        <v>2237</v>
      </c>
      <c r="B2238" s="97" t="s">
        <v>5125</v>
      </c>
      <c r="C2238" s="97" t="s">
        <v>5126</v>
      </c>
      <c r="D2238" s="97" t="s">
        <v>4768</v>
      </c>
      <c r="E2238" s="97" t="s">
        <v>2678</v>
      </c>
      <c r="F2238" s="97" t="s">
        <v>5204</v>
      </c>
      <c r="G2238" s="98" t="s">
        <v>2453</v>
      </c>
      <c r="H2238" s="98" t="s">
        <v>4768</v>
      </c>
      <c r="I2238" s="99">
        <v>79960000</v>
      </c>
      <c r="J2238" s="97" t="s">
        <v>2460</v>
      </c>
    </row>
    <row r="2239" spans="1:10" x14ac:dyDescent="0.2">
      <c r="A2239" s="96">
        <f t="shared" si="29"/>
        <v>2238</v>
      </c>
      <c r="B2239" s="97" t="s">
        <v>5125</v>
      </c>
      <c r="C2239" s="97" t="s">
        <v>5126</v>
      </c>
      <c r="D2239" s="97" t="s">
        <v>4768</v>
      </c>
      <c r="E2239" s="97" t="s">
        <v>2678</v>
      </c>
      <c r="F2239" s="97" t="s">
        <v>5205</v>
      </c>
      <c r="G2239" s="98" t="s">
        <v>2453</v>
      </c>
      <c r="H2239" s="98" t="s">
        <v>4768</v>
      </c>
      <c r="I2239" s="99">
        <v>251535000</v>
      </c>
      <c r="J2239" s="97" t="s">
        <v>2460</v>
      </c>
    </row>
    <row r="2240" spans="1:10" x14ac:dyDescent="0.2">
      <c r="A2240" s="96">
        <f t="shared" si="29"/>
        <v>2239</v>
      </c>
      <c r="B2240" s="97" t="s">
        <v>5125</v>
      </c>
      <c r="C2240" s="97" t="s">
        <v>5126</v>
      </c>
      <c r="D2240" s="97" t="s">
        <v>4768</v>
      </c>
      <c r="E2240" s="97" t="s">
        <v>2678</v>
      </c>
      <c r="F2240" s="97" t="s">
        <v>5206</v>
      </c>
      <c r="G2240" s="98" t="s">
        <v>2453</v>
      </c>
      <c r="H2240" s="98" t="s">
        <v>4768</v>
      </c>
      <c r="I2240" s="99">
        <v>227150000</v>
      </c>
      <c r="J2240" s="97" t="s">
        <v>2460</v>
      </c>
    </row>
    <row r="2241" spans="1:10" x14ac:dyDescent="0.2">
      <c r="A2241" s="96">
        <f t="shared" si="29"/>
        <v>2240</v>
      </c>
      <c r="B2241" s="97" t="s">
        <v>5207</v>
      </c>
      <c r="C2241" s="97" t="s">
        <v>5098</v>
      </c>
      <c r="D2241" s="97" t="s">
        <v>4768</v>
      </c>
      <c r="E2241" s="97" t="s">
        <v>2678</v>
      </c>
      <c r="F2241" s="97" t="s">
        <v>5208</v>
      </c>
      <c r="G2241" s="98" t="s">
        <v>2453</v>
      </c>
      <c r="H2241" s="98" t="s">
        <v>4768</v>
      </c>
      <c r="I2241" s="99">
        <v>63873000</v>
      </c>
      <c r="J2241" s="97" t="s">
        <v>2460</v>
      </c>
    </row>
    <row r="2242" spans="1:10" x14ac:dyDescent="0.2">
      <c r="A2242" s="96">
        <f t="shared" si="29"/>
        <v>2241</v>
      </c>
      <c r="B2242" s="97" t="s">
        <v>2533</v>
      </c>
      <c r="C2242" s="97" t="s">
        <v>2527</v>
      </c>
      <c r="D2242" s="97" t="s">
        <v>2533</v>
      </c>
      <c r="E2242" s="97" t="s">
        <v>2678</v>
      </c>
      <c r="F2242" s="97" t="s">
        <v>5209</v>
      </c>
      <c r="G2242" s="98" t="s">
        <v>2453</v>
      </c>
      <c r="H2242" s="98" t="s">
        <v>4768</v>
      </c>
      <c r="I2242" s="99">
        <v>86240000</v>
      </c>
      <c r="J2242" s="97" t="s">
        <v>2486</v>
      </c>
    </row>
    <row r="2243" spans="1:10" x14ac:dyDescent="0.2">
      <c r="A2243" s="96">
        <f t="shared" si="29"/>
        <v>2242</v>
      </c>
      <c r="B2243" s="97" t="s">
        <v>4767</v>
      </c>
      <c r="C2243" s="97" t="s">
        <v>4767</v>
      </c>
      <c r="D2243" s="97" t="s">
        <v>4768</v>
      </c>
      <c r="E2243" s="97" t="s">
        <v>2678</v>
      </c>
      <c r="F2243" s="97" t="s">
        <v>5210</v>
      </c>
      <c r="G2243" s="98" t="s">
        <v>2453</v>
      </c>
      <c r="H2243" s="98" t="s">
        <v>4768</v>
      </c>
      <c r="I2243" s="99">
        <v>289350000</v>
      </c>
      <c r="J2243" s="100" t="s">
        <v>2460</v>
      </c>
    </row>
    <row r="2244" spans="1:10" x14ac:dyDescent="0.2">
      <c r="A2244" s="96">
        <f t="shared" si="29"/>
        <v>2243</v>
      </c>
      <c r="B2244" s="97" t="s">
        <v>5211</v>
      </c>
      <c r="C2244" s="97" t="s">
        <v>5090</v>
      </c>
      <c r="D2244" s="97" t="s">
        <v>2945</v>
      </c>
      <c r="E2244" s="97" t="s">
        <v>2786</v>
      </c>
      <c r="F2244" s="97" t="s">
        <v>5212</v>
      </c>
      <c r="G2244" s="98" t="s">
        <v>2453</v>
      </c>
      <c r="H2244" s="98" t="s">
        <v>4768</v>
      </c>
      <c r="I2244" s="99">
        <v>700000000</v>
      </c>
      <c r="J2244" s="97" t="s">
        <v>2455</v>
      </c>
    </row>
    <row r="2245" spans="1:10" x14ac:dyDescent="0.2">
      <c r="A2245" s="96">
        <f t="shared" si="29"/>
        <v>2244</v>
      </c>
      <c r="B2245" s="97" t="s">
        <v>5213</v>
      </c>
      <c r="C2245" s="97" t="s">
        <v>5116</v>
      </c>
      <c r="D2245" s="97" t="s">
        <v>5101</v>
      </c>
      <c r="E2245" s="97" t="s">
        <v>2786</v>
      </c>
      <c r="F2245" s="97" t="s">
        <v>5214</v>
      </c>
      <c r="G2245" s="98" t="s">
        <v>2453</v>
      </c>
      <c r="H2245" s="98" t="s">
        <v>4768</v>
      </c>
      <c r="I2245" s="99">
        <v>100000000</v>
      </c>
      <c r="J2245" s="97" t="s">
        <v>2460</v>
      </c>
    </row>
    <row r="2246" spans="1:10" x14ac:dyDescent="0.2">
      <c r="A2246" s="96">
        <f t="shared" si="29"/>
        <v>2245</v>
      </c>
      <c r="B2246" s="97" t="s">
        <v>5213</v>
      </c>
      <c r="C2246" s="97" t="s">
        <v>5116</v>
      </c>
      <c r="D2246" s="97" t="s">
        <v>5101</v>
      </c>
      <c r="E2246" s="97" t="s">
        <v>2786</v>
      </c>
      <c r="F2246" s="97" t="s">
        <v>5215</v>
      </c>
      <c r="G2246" s="98" t="s">
        <v>2453</v>
      </c>
      <c r="H2246" s="98" t="s">
        <v>4768</v>
      </c>
      <c r="I2246" s="99">
        <v>91705000</v>
      </c>
      <c r="J2246" s="97" t="s">
        <v>2455</v>
      </c>
    </row>
    <row r="2247" spans="1:10" x14ac:dyDescent="0.2">
      <c r="A2247" s="96">
        <f t="shared" si="29"/>
        <v>2246</v>
      </c>
      <c r="B2247" s="97" t="s">
        <v>5216</v>
      </c>
      <c r="C2247" s="97" t="s">
        <v>4469</v>
      </c>
      <c r="D2247" s="97" t="s">
        <v>5101</v>
      </c>
      <c r="E2247" s="97" t="s">
        <v>2786</v>
      </c>
      <c r="F2247" s="97" t="s">
        <v>5217</v>
      </c>
      <c r="G2247" s="98" t="s">
        <v>2453</v>
      </c>
      <c r="H2247" s="98" t="s">
        <v>4768</v>
      </c>
      <c r="I2247" s="99">
        <v>21634000</v>
      </c>
      <c r="J2247" s="97" t="s">
        <v>2455</v>
      </c>
    </row>
    <row r="2248" spans="1:10" x14ac:dyDescent="0.3">
      <c r="A2248" s="96">
        <f t="shared" si="29"/>
        <v>2247</v>
      </c>
      <c r="B2248" s="97" t="s">
        <v>5218</v>
      </c>
      <c r="C2248" s="97" t="s">
        <v>5116</v>
      </c>
      <c r="D2248" s="97" t="s">
        <v>2450</v>
      </c>
      <c r="E2248" s="97" t="s">
        <v>2786</v>
      </c>
      <c r="F2248" s="97" t="s">
        <v>5219</v>
      </c>
      <c r="G2248" s="98" t="s">
        <v>2453</v>
      </c>
      <c r="H2248" s="98" t="s">
        <v>4768</v>
      </c>
      <c r="I2248" s="97" t="s">
        <v>2670</v>
      </c>
      <c r="J2248" s="97" t="s">
        <v>2670</v>
      </c>
    </row>
    <row r="2249" spans="1:10" x14ac:dyDescent="0.2">
      <c r="A2249" s="96">
        <f t="shared" si="29"/>
        <v>2248</v>
      </c>
      <c r="B2249" s="97" t="s">
        <v>5220</v>
      </c>
      <c r="C2249" s="97" t="s">
        <v>5126</v>
      </c>
      <c r="D2249" s="97" t="s">
        <v>4768</v>
      </c>
      <c r="E2249" s="97" t="s">
        <v>2786</v>
      </c>
      <c r="F2249" s="97" t="s">
        <v>5221</v>
      </c>
      <c r="G2249" s="98" t="s">
        <v>2453</v>
      </c>
      <c r="H2249" s="98" t="s">
        <v>4768</v>
      </c>
      <c r="I2249" s="99">
        <v>1220000000</v>
      </c>
      <c r="J2249" s="97" t="s">
        <v>2455</v>
      </c>
    </row>
    <row r="2250" spans="1:10" x14ac:dyDescent="0.2">
      <c r="A2250" s="96">
        <f t="shared" si="29"/>
        <v>2249</v>
      </c>
      <c r="B2250" s="97" t="s">
        <v>4768</v>
      </c>
      <c r="C2250" s="97" t="s">
        <v>5126</v>
      </c>
      <c r="D2250" s="97" t="s">
        <v>4768</v>
      </c>
      <c r="E2250" s="97" t="s">
        <v>2786</v>
      </c>
      <c r="F2250" s="97" t="s">
        <v>5222</v>
      </c>
      <c r="G2250" s="98" t="s">
        <v>2453</v>
      </c>
      <c r="H2250" s="98" t="s">
        <v>4768</v>
      </c>
      <c r="I2250" s="99">
        <v>150000000</v>
      </c>
      <c r="J2250" s="97" t="s">
        <v>2455</v>
      </c>
    </row>
    <row r="2251" spans="1:10" x14ac:dyDescent="0.2">
      <c r="A2251" s="96">
        <f t="shared" si="29"/>
        <v>2250</v>
      </c>
      <c r="B2251" s="97" t="s">
        <v>4768</v>
      </c>
      <c r="C2251" s="97" t="s">
        <v>5126</v>
      </c>
      <c r="D2251" s="97" t="s">
        <v>4768</v>
      </c>
      <c r="E2251" s="97" t="s">
        <v>2786</v>
      </c>
      <c r="F2251" s="97" t="s">
        <v>5223</v>
      </c>
      <c r="G2251" s="98" t="s">
        <v>2453</v>
      </c>
      <c r="H2251" s="98" t="s">
        <v>4768</v>
      </c>
      <c r="I2251" s="99">
        <v>5500000000</v>
      </c>
      <c r="J2251" s="97" t="s">
        <v>2486</v>
      </c>
    </row>
    <row r="2252" spans="1:10" x14ac:dyDescent="0.2">
      <c r="A2252" s="96">
        <f t="shared" si="29"/>
        <v>2251</v>
      </c>
      <c r="B2252" s="97" t="s">
        <v>4768</v>
      </c>
      <c r="C2252" s="97" t="s">
        <v>5126</v>
      </c>
      <c r="D2252" s="97" t="s">
        <v>4768</v>
      </c>
      <c r="E2252" s="97" t="s">
        <v>2786</v>
      </c>
      <c r="F2252" s="97" t="s">
        <v>5224</v>
      </c>
      <c r="G2252" s="98" t="s">
        <v>2453</v>
      </c>
      <c r="H2252" s="98" t="s">
        <v>4768</v>
      </c>
      <c r="I2252" s="99">
        <v>95000000</v>
      </c>
      <c r="J2252" s="97" t="s">
        <v>2455</v>
      </c>
    </row>
    <row r="2253" spans="1:10" x14ac:dyDescent="0.2">
      <c r="A2253" s="96">
        <f t="shared" si="29"/>
        <v>2252</v>
      </c>
      <c r="B2253" s="97" t="s">
        <v>5125</v>
      </c>
      <c r="C2253" s="97" t="s">
        <v>5126</v>
      </c>
      <c r="D2253" s="97" t="s">
        <v>4768</v>
      </c>
      <c r="E2253" s="97" t="s">
        <v>2786</v>
      </c>
      <c r="F2253" s="97" t="s">
        <v>5225</v>
      </c>
      <c r="G2253" s="98" t="s">
        <v>2453</v>
      </c>
      <c r="H2253" s="98" t="s">
        <v>4768</v>
      </c>
      <c r="I2253" s="99">
        <v>31000000</v>
      </c>
      <c r="J2253" s="97" t="s">
        <v>2460</v>
      </c>
    </row>
    <row r="2254" spans="1:10" x14ac:dyDescent="0.2">
      <c r="A2254" s="96">
        <f t="shared" si="29"/>
        <v>2253</v>
      </c>
      <c r="B2254" s="97" t="s">
        <v>5125</v>
      </c>
      <c r="C2254" s="97" t="s">
        <v>5126</v>
      </c>
      <c r="D2254" s="97" t="s">
        <v>4768</v>
      </c>
      <c r="E2254" s="97" t="s">
        <v>2786</v>
      </c>
      <c r="F2254" s="97" t="s">
        <v>5226</v>
      </c>
      <c r="G2254" s="98" t="s">
        <v>2453</v>
      </c>
      <c r="H2254" s="98" t="s">
        <v>4768</v>
      </c>
      <c r="I2254" s="99">
        <v>200000000</v>
      </c>
      <c r="J2254" s="97" t="s">
        <v>2460</v>
      </c>
    </row>
    <row r="2255" spans="1:10" x14ac:dyDescent="0.2">
      <c r="A2255" s="96">
        <f t="shared" si="29"/>
        <v>2254</v>
      </c>
      <c r="B2255" s="97" t="s">
        <v>5201</v>
      </c>
      <c r="C2255" s="97" t="s">
        <v>5126</v>
      </c>
      <c r="D2255" s="97" t="s">
        <v>4768</v>
      </c>
      <c r="E2255" s="97" t="s">
        <v>2786</v>
      </c>
      <c r="F2255" s="97" t="s">
        <v>5223</v>
      </c>
      <c r="G2255" s="98" t="s">
        <v>2453</v>
      </c>
      <c r="H2255" s="98" t="s">
        <v>4768</v>
      </c>
      <c r="I2255" s="99">
        <v>5500000000</v>
      </c>
      <c r="J2255" s="97" t="s">
        <v>2486</v>
      </c>
    </row>
    <row r="2256" spans="1:10" x14ac:dyDescent="0.2">
      <c r="A2256" s="96">
        <f t="shared" si="29"/>
        <v>2255</v>
      </c>
      <c r="B2256" s="97" t="s">
        <v>5125</v>
      </c>
      <c r="C2256" s="97" t="s">
        <v>5126</v>
      </c>
      <c r="D2256" s="97" t="s">
        <v>4768</v>
      </c>
      <c r="E2256" s="97" t="s">
        <v>2786</v>
      </c>
      <c r="F2256" s="97" t="s">
        <v>5227</v>
      </c>
      <c r="G2256" s="98" t="s">
        <v>2453</v>
      </c>
      <c r="H2256" s="98" t="s">
        <v>4768</v>
      </c>
      <c r="I2256" s="99">
        <v>310000000</v>
      </c>
      <c r="J2256" s="97" t="s">
        <v>2455</v>
      </c>
    </row>
    <row r="2257" spans="1:10" x14ac:dyDescent="0.2">
      <c r="A2257" s="96">
        <f t="shared" si="29"/>
        <v>2256</v>
      </c>
      <c r="B2257" s="97" t="s">
        <v>5228</v>
      </c>
      <c r="C2257" s="97" t="s">
        <v>5085</v>
      </c>
      <c r="D2257" s="97" t="s">
        <v>5101</v>
      </c>
      <c r="E2257" s="97" t="s">
        <v>2786</v>
      </c>
      <c r="F2257" s="97" t="s">
        <v>5229</v>
      </c>
      <c r="G2257" s="98" t="s">
        <v>2453</v>
      </c>
      <c r="H2257" s="98" t="s">
        <v>4768</v>
      </c>
      <c r="I2257" s="99">
        <v>2358000</v>
      </c>
      <c r="J2257" s="97" t="s">
        <v>2460</v>
      </c>
    </row>
    <row r="2258" spans="1:10" x14ac:dyDescent="0.2">
      <c r="A2258" s="96">
        <f t="shared" si="29"/>
        <v>2257</v>
      </c>
      <c r="B2258" s="97" t="s">
        <v>5230</v>
      </c>
      <c r="C2258" s="97" t="s">
        <v>4767</v>
      </c>
      <c r="D2258" s="97" t="s">
        <v>5101</v>
      </c>
      <c r="E2258" s="97" t="s">
        <v>2786</v>
      </c>
      <c r="F2258" s="97" t="s">
        <v>5231</v>
      </c>
      <c r="G2258" s="98" t="s">
        <v>2453</v>
      </c>
      <c r="H2258" s="98" t="s">
        <v>4768</v>
      </c>
      <c r="I2258" s="99">
        <v>120000000</v>
      </c>
      <c r="J2258" s="97" t="s">
        <v>2670</v>
      </c>
    </row>
    <row r="2259" spans="1:10" x14ac:dyDescent="0.2">
      <c r="A2259" s="96">
        <f t="shared" si="29"/>
        <v>2258</v>
      </c>
      <c r="B2259" s="97" t="s">
        <v>5232</v>
      </c>
      <c r="C2259" s="97" t="s">
        <v>5177</v>
      </c>
      <c r="D2259" s="97" t="s">
        <v>5101</v>
      </c>
      <c r="E2259" s="97" t="s">
        <v>2786</v>
      </c>
      <c r="F2259" s="97" t="s">
        <v>5233</v>
      </c>
      <c r="G2259" s="98" t="s">
        <v>2453</v>
      </c>
      <c r="H2259" s="98" t="s">
        <v>4768</v>
      </c>
      <c r="I2259" s="99">
        <v>164140000</v>
      </c>
      <c r="J2259" s="97" t="s">
        <v>2455</v>
      </c>
    </row>
    <row r="2260" spans="1:10" x14ac:dyDescent="0.2">
      <c r="A2260" s="96">
        <f t="shared" si="29"/>
        <v>2259</v>
      </c>
      <c r="B2260" s="97" t="s">
        <v>5234</v>
      </c>
      <c r="C2260" s="97" t="s">
        <v>5126</v>
      </c>
      <c r="D2260" s="97" t="s">
        <v>4768</v>
      </c>
      <c r="E2260" s="97" t="s">
        <v>2786</v>
      </c>
      <c r="F2260" s="97" t="s">
        <v>5224</v>
      </c>
      <c r="G2260" s="98" t="s">
        <v>2453</v>
      </c>
      <c r="H2260" s="98" t="s">
        <v>4768</v>
      </c>
      <c r="I2260" s="99">
        <v>95000000</v>
      </c>
      <c r="J2260" s="97" t="s">
        <v>2460</v>
      </c>
    </row>
    <row r="2261" spans="1:10" x14ac:dyDescent="0.2">
      <c r="A2261" s="96">
        <f t="shared" si="29"/>
        <v>2260</v>
      </c>
      <c r="B2261" s="97" t="s">
        <v>5211</v>
      </c>
      <c r="C2261" s="97" t="s">
        <v>5090</v>
      </c>
      <c r="D2261" s="97" t="s">
        <v>2945</v>
      </c>
      <c r="E2261" s="97" t="s">
        <v>2786</v>
      </c>
      <c r="F2261" s="97" t="s">
        <v>5212</v>
      </c>
      <c r="G2261" s="98" t="s">
        <v>2453</v>
      </c>
      <c r="H2261" s="98" t="s">
        <v>4768</v>
      </c>
      <c r="I2261" s="99">
        <v>700000000</v>
      </c>
      <c r="J2261" s="97" t="s">
        <v>2455</v>
      </c>
    </row>
    <row r="2262" spans="1:10" x14ac:dyDescent="0.2">
      <c r="A2262" s="96">
        <f t="shared" si="29"/>
        <v>2261</v>
      </c>
      <c r="B2262" s="97" t="s">
        <v>5213</v>
      </c>
      <c r="C2262" s="97" t="s">
        <v>5116</v>
      </c>
      <c r="D2262" s="97" t="s">
        <v>5101</v>
      </c>
      <c r="E2262" s="97" t="s">
        <v>2793</v>
      </c>
      <c r="F2262" s="97" t="s">
        <v>5235</v>
      </c>
      <c r="G2262" s="98" t="s">
        <v>2453</v>
      </c>
      <c r="H2262" s="98" t="s">
        <v>4768</v>
      </c>
      <c r="I2262" s="99">
        <v>15188000</v>
      </c>
      <c r="J2262" s="97" t="s">
        <v>2460</v>
      </c>
    </row>
    <row r="2263" spans="1:10" x14ac:dyDescent="0.2">
      <c r="A2263" s="96">
        <f t="shared" si="29"/>
        <v>2262</v>
      </c>
      <c r="B2263" s="97" t="s">
        <v>5213</v>
      </c>
      <c r="C2263" s="97" t="s">
        <v>5116</v>
      </c>
      <c r="D2263" s="97" t="s">
        <v>5101</v>
      </c>
      <c r="E2263" s="97" t="s">
        <v>2793</v>
      </c>
      <c r="F2263" s="97" t="s">
        <v>5236</v>
      </c>
      <c r="G2263" s="98" t="s">
        <v>2453</v>
      </c>
      <c r="H2263" s="98" t="s">
        <v>4768</v>
      </c>
      <c r="I2263" s="99">
        <v>98143000</v>
      </c>
      <c r="J2263" s="97" t="s">
        <v>2455</v>
      </c>
    </row>
    <row r="2264" spans="1:10" x14ac:dyDescent="0.2">
      <c r="A2264" s="96">
        <f t="shared" si="29"/>
        <v>2263</v>
      </c>
      <c r="B2264" s="97" t="s">
        <v>5213</v>
      </c>
      <c r="C2264" s="97" t="s">
        <v>5116</v>
      </c>
      <c r="D2264" s="97" t="s">
        <v>5101</v>
      </c>
      <c r="E2264" s="97" t="s">
        <v>2793</v>
      </c>
      <c r="F2264" s="97" t="s">
        <v>5237</v>
      </c>
      <c r="G2264" s="98" t="s">
        <v>2453</v>
      </c>
      <c r="H2264" s="98" t="s">
        <v>4768</v>
      </c>
      <c r="I2264" s="99">
        <v>63240000</v>
      </c>
      <c r="J2264" s="97" t="s">
        <v>2460</v>
      </c>
    </row>
    <row r="2265" spans="1:10" x14ac:dyDescent="0.2">
      <c r="A2265" s="96">
        <f t="shared" si="29"/>
        <v>2264</v>
      </c>
      <c r="B2265" s="97" t="s">
        <v>5213</v>
      </c>
      <c r="C2265" s="97" t="s">
        <v>5116</v>
      </c>
      <c r="D2265" s="97" t="s">
        <v>5101</v>
      </c>
      <c r="E2265" s="97" t="s">
        <v>2793</v>
      </c>
      <c r="F2265" s="97" t="s">
        <v>5238</v>
      </c>
      <c r="G2265" s="98" t="s">
        <v>2453</v>
      </c>
      <c r="H2265" s="98" t="s">
        <v>4768</v>
      </c>
      <c r="I2265" s="99">
        <v>11618000</v>
      </c>
      <c r="J2265" s="97" t="s">
        <v>2460</v>
      </c>
    </row>
    <row r="2266" spans="1:10" x14ac:dyDescent="0.2">
      <c r="A2266" s="96">
        <f t="shared" si="29"/>
        <v>2265</v>
      </c>
      <c r="B2266" s="97" t="s">
        <v>5239</v>
      </c>
      <c r="C2266" s="97" t="s">
        <v>5106</v>
      </c>
      <c r="D2266" s="97" t="s">
        <v>5101</v>
      </c>
      <c r="E2266" s="97" t="s">
        <v>2793</v>
      </c>
      <c r="F2266" s="97" t="s">
        <v>5240</v>
      </c>
      <c r="G2266" s="98" t="s">
        <v>2453</v>
      </c>
      <c r="H2266" s="98" t="s">
        <v>4768</v>
      </c>
      <c r="I2266" s="99">
        <v>36660000</v>
      </c>
      <c r="J2266" s="97" t="s">
        <v>2486</v>
      </c>
    </row>
    <row r="2267" spans="1:10" x14ac:dyDescent="0.2">
      <c r="A2267" s="96">
        <f t="shared" si="29"/>
        <v>2266</v>
      </c>
      <c r="B2267" s="97" t="s">
        <v>5239</v>
      </c>
      <c r="C2267" s="97" t="s">
        <v>5106</v>
      </c>
      <c r="D2267" s="97" t="s">
        <v>5101</v>
      </c>
      <c r="E2267" s="97" t="s">
        <v>2793</v>
      </c>
      <c r="F2267" s="97" t="s">
        <v>5241</v>
      </c>
      <c r="G2267" s="98" t="s">
        <v>2453</v>
      </c>
      <c r="H2267" s="98" t="s">
        <v>4768</v>
      </c>
      <c r="I2267" s="99">
        <v>21916000</v>
      </c>
      <c r="J2267" s="97" t="s">
        <v>2486</v>
      </c>
    </row>
    <row r="2268" spans="1:10" x14ac:dyDescent="0.2">
      <c r="A2268" s="96">
        <f t="shared" ref="A2268:A2331" si="30">ROW()-1</f>
        <v>2267</v>
      </c>
      <c r="B2268" s="97" t="s">
        <v>5239</v>
      </c>
      <c r="C2268" s="97" t="s">
        <v>5106</v>
      </c>
      <c r="D2268" s="97" t="s">
        <v>5101</v>
      </c>
      <c r="E2268" s="97" t="s">
        <v>2793</v>
      </c>
      <c r="F2268" s="97" t="s">
        <v>5242</v>
      </c>
      <c r="G2268" s="98" t="s">
        <v>2453</v>
      </c>
      <c r="H2268" s="98" t="s">
        <v>4768</v>
      </c>
      <c r="I2268" s="99">
        <v>173300000</v>
      </c>
      <c r="J2268" s="97" t="s">
        <v>2486</v>
      </c>
    </row>
    <row r="2269" spans="1:10" x14ac:dyDescent="0.2">
      <c r="A2269" s="96">
        <f t="shared" si="30"/>
        <v>2268</v>
      </c>
      <c r="B2269" s="97" t="s">
        <v>5239</v>
      </c>
      <c r="C2269" s="97" t="s">
        <v>5106</v>
      </c>
      <c r="D2269" s="97" t="s">
        <v>5101</v>
      </c>
      <c r="E2269" s="97" t="s">
        <v>2793</v>
      </c>
      <c r="F2269" s="97" t="s">
        <v>5243</v>
      </c>
      <c r="G2269" s="98" t="s">
        <v>2453</v>
      </c>
      <c r="H2269" s="98" t="s">
        <v>4768</v>
      </c>
      <c r="I2269" s="99">
        <v>173300000</v>
      </c>
      <c r="J2269" s="97" t="s">
        <v>2486</v>
      </c>
    </row>
    <row r="2270" spans="1:10" x14ac:dyDescent="0.2">
      <c r="A2270" s="96">
        <f t="shared" si="30"/>
        <v>2269</v>
      </c>
      <c r="B2270" s="97" t="s">
        <v>5239</v>
      </c>
      <c r="C2270" s="97" t="s">
        <v>5106</v>
      </c>
      <c r="D2270" s="97" t="s">
        <v>5101</v>
      </c>
      <c r="E2270" s="97" t="s">
        <v>2793</v>
      </c>
      <c r="F2270" s="97" t="s">
        <v>5244</v>
      </c>
      <c r="G2270" s="98" t="s">
        <v>2453</v>
      </c>
      <c r="H2270" s="98" t="s">
        <v>4768</v>
      </c>
      <c r="I2270" s="99">
        <v>173300000</v>
      </c>
      <c r="J2270" s="97" t="s">
        <v>2486</v>
      </c>
    </row>
    <row r="2271" spans="1:10" x14ac:dyDescent="0.2">
      <c r="A2271" s="96">
        <f t="shared" si="30"/>
        <v>2270</v>
      </c>
      <c r="B2271" s="97" t="s">
        <v>5239</v>
      </c>
      <c r="C2271" s="97" t="s">
        <v>5106</v>
      </c>
      <c r="D2271" s="97" t="s">
        <v>5101</v>
      </c>
      <c r="E2271" s="97" t="s">
        <v>2793</v>
      </c>
      <c r="F2271" s="97" t="s">
        <v>5245</v>
      </c>
      <c r="G2271" s="98" t="s">
        <v>2453</v>
      </c>
      <c r="H2271" s="98" t="s">
        <v>4768</v>
      </c>
      <c r="I2271" s="99">
        <v>208227000</v>
      </c>
      <c r="J2271" s="97" t="s">
        <v>2486</v>
      </c>
    </row>
    <row r="2272" spans="1:10" x14ac:dyDescent="0.2">
      <c r="A2272" s="96">
        <f t="shared" si="30"/>
        <v>2271</v>
      </c>
      <c r="B2272" s="97" t="s">
        <v>5101</v>
      </c>
      <c r="C2272" s="97" t="s">
        <v>5116</v>
      </c>
      <c r="D2272" s="97" t="s">
        <v>5101</v>
      </c>
      <c r="E2272" s="97" t="s">
        <v>2793</v>
      </c>
      <c r="F2272" s="97" t="s">
        <v>5246</v>
      </c>
      <c r="G2272" s="98" t="s">
        <v>2453</v>
      </c>
      <c r="H2272" s="98" t="s">
        <v>4768</v>
      </c>
      <c r="I2272" s="99">
        <v>139356000</v>
      </c>
      <c r="J2272" s="97" t="s">
        <v>2486</v>
      </c>
    </row>
    <row r="2273" spans="1:10" x14ac:dyDescent="0.2">
      <c r="A2273" s="96">
        <f t="shared" si="30"/>
        <v>2272</v>
      </c>
      <c r="B2273" s="97" t="s">
        <v>5101</v>
      </c>
      <c r="C2273" s="97" t="s">
        <v>5116</v>
      </c>
      <c r="D2273" s="97" t="s">
        <v>5101</v>
      </c>
      <c r="E2273" s="97" t="s">
        <v>2793</v>
      </c>
      <c r="F2273" s="97" t="s">
        <v>5247</v>
      </c>
      <c r="G2273" s="98" t="s">
        <v>2453</v>
      </c>
      <c r="H2273" s="98" t="s">
        <v>4768</v>
      </c>
      <c r="I2273" s="99">
        <v>5700000</v>
      </c>
      <c r="J2273" s="97" t="s">
        <v>2460</v>
      </c>
    </row>
    <row r="2274" spans="1:10" x14ac:dyDescent="0.2">
      <c r="A2274" s="96">
        <f t="shared" si="30"/>
        <v>2273</v>
      </c>
      <c r="B2274" s="97" t="s">
        <v>5216</v>
      </c>
      <c r="C2274" s="97" t="s">
        <v>4469</v>
      </c>
      <c r="D2274" s="97" t="s">
        <v>5101</v>
      </c>
      <c r="E2274" s="97" t="s">
        <v>2793</v>
      </c>
      <c r="F2274" s="97" t="s">
        <v>5248</v>
      </c>
      <c r="G2274" s="98" t="s">
        <v>2453</v>
      </c>
      <c r="H2274" s="98" t="s">
        <v>4768</v>
      </c>
      <c r="I2274" s="99">
        <v>173300000</v>
      </c>
      <c r="J2274" s="97" t="s">
        <v>2455</v>
      </c>
    </row>
    <row r="2275" spans="1:10" x14ac:dyDescent="0.2">
      <c r="A2275" s="96">
        <f t="shared" si="30"/>
        <v>2274</v>
      </c>
      <c r="B2275" s="97" t="s">
        <v>5216</v>
      </c>
      <c r="C2275" s="97" t="s">
        <v>4469</v>
      </c>
      <c r="D2275" s="97" t="s">
        <v>5101</v>
      </c>
      <c r="E2275" s="97" t="s">
        <v>2793</v>
      </c>
      <c r="F2275" s="97" t="s">
        <v>5249</v>
      </c>
      <c r="G2275" s="98" t="s">
        <v>2453</v>
      </c>
      <c r="H2275" s="98" t="s">
        <v>4768</v>
      </c>
      <c r="I2275" s="99">
        <v>33600000</v>
      </c>
      <c r="J2275" s="97" t="s">
        <v>2455</v>
      </c>
    </row>
    <row r="2276" spans="1:10" x14ac:dyDescent="0.2">
      <c r="A2276" s="96">
        <f t="shared" si="30"/>
        <v>2275</v>
      </c>
      <c r="B2276" s="97" t="s">
        <v>5216</v>
      </c>
      <c r="C2276" s="97" t="s">
        <v>4469</v>
      </c>
      <c r="D2276" s="97" t="s">
        <v>5101</v>
      </c>
      <c r="E2276" s="97" t="s">
        <v>2793</v>
      </c>
      <c r="F2276" s="97" t="s">
        <v>5250</v>
      </c>
      <c r="G2276" s="98" t="s">
        <v>2453</v>
      </c>
      <c r="H2276" s="98" t="s">
        <v>4768</v>
      </c>
      <c r="I2276" s="99">
        <v>62168000</v>
      </c>
      <c r="J2276" s="97" t="s">
        <v>2455</v>
      </c>
    </row>
    <row r="2277" spans="1:10" x14ac:dyDescent="0.2">
      <c r="A2277" s="96">
        <f t="shared" si="30"/>
        <v>2276</v>
      </c>
      <c r="B2277" s="97" t="s">
        <v>5106</v>
      </c>
      <c r="C2277" s="97" t="s">
        <v>5106</v>
      </c>
      <c r="D2277" s="97" t="s">
        <v>4768</v>
      </c>
      <c r="E2277" s="97" t="s">
        <v>2793</v>
      </c>
      <c r="F2277" s="97" t="s">
        <v>5251</v>
      </c>
      <c r="G2277" s="98" t="s">
        <v>2453</v>
      </c>
      <c r="H2277" s="98" t="s">
        <v>4768</v>
      </c>
      <c r="I2277" s="99">
        <v>50000000</v>
      </c>
      <c r="J2277" s="97" t="s">
        <v>2460</v>
      </c>
    </row>
    <row r="2278" spans="1:10" x14ac:dyDescent="0.2">
      <c r="A2278" s="96">
        <f t="shared" si="30"/>
        <v>2277</v>
      </c>
      <c r="B2278" s="97" t="s">
        <v>5220</v>
      </c>
      <c r="C2278" s="97" t="s">
        <v>5126</v>
      </c>
      <c r="D2278" s="97" t="s">
        <v>4768</v>
      </c>
      <c r="E2278" s="97" t="s">
        <v>2793</v>
      </c>
      <c r="F2278" s="97" t="s">
        <v>5252</v>
      </c>
      <c r="G2278" s="98" t="s">
        <v>2453</v>
      </c>
      <c r="H2278" s="98" t="s">
        <v>4768</v>
      </c>
      <c r="I2278" s="99">
        <v>120000000</v>
      </c>
      <c r="J2278" s="97" t="s">
        <v>2455</v>
      </c>
    </row>
    <row r="2279" spans="1:10" x14ac:dyDescent="0.2">
      <c r="A2279" s="96">
        <f t="shared" si="30"/>
        <v>2278</v>
      </c>
      <c r="B2279" s="97" t="s">
        <v>5106</v>
      </c>
      <c r="C2279" s="97" t="s">
        <v>5106</v>
      </c>
      <c r="D2279" s="97" t="s">
        <v>4768</v>
      </c>
      <c r="E2279" s="97" t="s">
        <v>2793</v>
      </c>
      <c r="F2279" s="97" t="s">
        <v>5251</v>
      </c>
      <c r="G2279" s="98" t="s">
        <v>2453</v>
      </c>
      <c r="H2279" s="98" t="s">
        <v>4768</v>
      </c>
      <c r="I2279" s="99">
        <v>50000000</v>
      </c>
      <c r="J2279" s="97" t="s">
        <v>2460</v>
      </c>
    </row>
    <row r="2280" spans="1:10" x14ac:dyDescent="0.2">
      <c r="A2280" s="96">
        <f t="shared" si="30"/>
        <v>2279</v>
      </c>
      <c r="B2280" s="97" t="s">
        <v>5125</v>
      </c>
      <c r="C2280" s="97" t="s">
        <v>5126</v>
      </c>
      <c r="D2280" s="97" t="s">
        <v>4768</v>
      </c>
      <c r="E2280" s="97" t="s">
        <v>2793</v>
      </c>
      <c r="F2280" s="97" t="s">
        <v>5253</v>
      </c>
      <c r="G2280" s="98" t="s">
        <v>2453</v>
      </c>
      <c r="H2280" s="98" t="s">
        <v>4768</v>
      </c>
      <c r="I2280" s="99">
        <v>234000000</v>
      </c>
      <c r="J2280" s="97" t="s">
        <v>2455</v>
      </c>
    </row>
    <row r="2281" spans="1:10" x14ac:dyDescent="0.2">
      <c r="A2281" s="96">
        <f t="shared" si="30"/>
        <v>2280</v>
      </c>
      <c r="B2281" s="97" t="s">
        <v>5125</v>
      </c>
      <c r="C2281" s="97" t="s">
        <v>5126</v>
      </c>
      <c r="D2281" s="97" t="s">
        <v>4768</v>
      </c>
      <c r="E2281" s="97" t="s">
        <v>2793</v>
      </c>
      <c r="F2281" s="97" t="s">
        <v>5254</v>
      </c>
      <c r="G2281" s="98" t="s">
        <v>2453</v>
      </c>
      <c r="H2281" s="98" t="s">
        <v>4768</v>
      </c>
      <c r="I2281" s="99">
        <v>480000000</v>
      </c>
      <c r="J2281" s="97" t="s">
        <v>2455</v>
      </c>
    </row>
    <row r="2282" spans="1:10" x14ac:dyDescent="0.2">
      <c r="A2282" s="96">
        <f t="shared" si="30"/>
        <v>2281</v>
      </c>
      <c r="B2282" s="97" t="s">
        <v>5125</v>
      </c>
      <c r="C2282" s="97" t="s">
        <v>5126</v>
      </c>
      <c r="D2282" s="97" t="s">
        <v>4768</v>
      </c>
      <c r="E2282" s="97" t="s">
        <v>2793</v>
      </c>
      <c r="F2282" s="97" t="s">
        <v>5255</v>
      </c>
      <c r="G2282" s="98" t="s">
        <v>2453</v>
      </c>
      <c r="H2282" s="98" t="s">
        <v>4768</v>
      </c>
      <c r="I2282" s="99">
        <v>790000000</v>
      </c>
      <c r="J2282" s="97" t="s">
        <v>2455</v>
      </c>
    </row>
    <row r="2283" spans="1:10" x14ac:dyDescent="0.2">
      <c r="A2283" s="96">
        <f t="shared" si="30"/>
        <v>2282</v>
      </c>
      <c r="B2283" s="97" t="s">
        <v>5232</v>
      </c>
      <c r="C2283" s="97" t="s">
        <v>5177</v>
      </c>
      <c r="D2283" s="97" t="s">
        <v>5101</v>
      </c>
      <c r="E2283" s="97" t="s">
        <v>2793</v>
      </c>
      <c r="F2283" s="97" t="s">
        <v>5256</v>
      </c>
      <c r="G2283" s="98" t="s">
        <v>2453</v>
      </c>
      <c r="H2283" s="98" t="s">
        <v>4768</v>
      </c>
      <c r="I2283" s="99">
        <v>520730000</v>
      </c>
      <c r="J2283" s="97" t="s">
        <v>2455</v>
      </c>
    </row>
    <row r="2284" spans="1:10" x14ac:dyDescent="0.2">
      <c r="A2284" s="96">
        <f t="shared" si="30"/>
        <v>2283</v>
      </c>
      <c r="B2284" s="97" t="s">
        <v>5232</v>
      </c>
      <c r="C2284" s="97" t="s">
        <v>5177</v>
      </c>
      <c r="D2284" s="97" t="s">
        <v>5101</v>
      </c>
      <c r="E2284" s="97" t="s">
        <v>2793</v>
      </c>
      <c r="F2284" s="97" t="s">
        <v>5257</v>
      </c>
      <c r="G2284" s="98" t="s">
        <v>2453</v>
      </c>
      <c r="H2284" s="98" t="s">
        <v>4768</v>
      </c>
      <c r="I2284" s="99">
        <v>208300000</v>
      </c>
      <c r="J2284" s="97" t="s">
        <v>2455</v>
      </c>
    </row>
    <row r="2285" spans="1:10" x14ac:dyDescent="0.2">
      <c r="A2285" s="96">
        <f t="shared" si="30"/>
        <v>2284</v>
      </c>
      <c r="B2285" s="97" t="s">
        <v>5232</v>
      </c>
      <c r="C2285" s="97" t="s">
        <v>5177</v>
      </c>
      <c r="D2285" s="97" t="s">
        <v>5101</v>
      </c>
      <c r="E2285" s="97" t="s">
        <v>2793</v>
      </c>
      <c r="F2285" s="97" t="s">
        <v>5258</v>
      </c>
      <c r="G2285" s="98" t="s">
        <v>2453</v>
      </c>
      <c r="H2285" s="98" t="s">
        <v>4768</v>
      </c>
      <c r="I2285" s="99">
        <v>63128000</v>
      </c>
      <c r="J2285" s="97" t="s">
        <v>2460</v>
      </c>
    </row>
    <row r="2286" spans="1:10" x14ac:dyDescent="0.2">
      <c r="A2286" s="96">
        <f t="shared" si="30"/>
        <v>2285</v>
      </c>
      <c r="B2286" s="97" t="s">
        <v>5230</v>
      </c>
      <c r="C2286" s="97" t="s">
        <v>4767</v>
      </c>
      <c r="D2286" s="97" t="s">
        <v>5101</v>
      </c>
      <c r="E2286" s="97" t="s">
        <v>2793</v>
      </c>
      <c r="F2286" s="97" t="s">
        <v>5259</v>
      </c>
      <c r="G2286" s="98" t="s">
        <v>2453</v>
      </c>
      <c r="H2286" s="98" t="s">
        <v>4768</v>
      </c>
      <c r="I2286" s="99">
        <v>21000000</v>
      </c>
      <c r="J2286" s="97" t="s">
        <v>2670</v>
      </c>
    </row>
    <row r="2287" spans="1:10" x14ac:dyDescent="0.2">
      <c r="A2287" s="96">
        <f t="shared" si="30"/>
        <v>2286</v>
      </c>
      <c r="B2287" s="97" t="s">
        <v>5230</v>
      </c>
      <c r="C2287" s="97" t="s">
        <v>4767</v>
      </c>
      <c r="D2287" s="97" t="s">
        <v>5101</v>
      </c>
      <c r="E2287" s="97" t="s">
        <v>2793</v>
      </c>
      <c r="F2287" s="97" t="s">
        <v>5260</v>
      </c>
      <c r="G2287" s="98" t="s">
        <v>2453</v>
      </c>
      <c r="H2287" s="98" t="s">
        <v>4768</v>
      </c>
      <c r="I2287" s="99">
        <v>26000000</v>
      </c>
      <c r="J2287" s="97" t="s">
        <v>2670</v>
      </c>
    </row>
    <row r="2288" spans="1:10" x14ac:dyDescent="0.2">
      <c r="A2288" s="96">
        <f t="shared" si="30"/>
        <v>2287</v>
      </c>
      <c r="B2288" s="97" t="s">
        <v>5230</v>
      </c>
      <c r="C2288" s="97" t="s">
        <v>4767</v>
      </c>
      <c r="D2288" s="97" t="s">
        <v>5101</v>
      </c>
      <c r="E2288" s="97" t="s">
        <v>2793</v>
      </c>
      <c r="F2288" s="97" t="s">
        <v>5261</v>
      </c>
      <c r="G2288" s="98" t="s">
        <v>2453</v>
      </c>
      <c r="H2288" s="98" t="s">
        <v>4768</v>
      </c>
      <c r="I2288" s="99">
        <v>150000000</v>
      </c>
      <c r="J2288" s="97" t="s">
        <v>2670</v>
      </c>
    </row>
    <row r="2289" spans="1:10" x14ac:dyDescent="0.2">
      <c r="A2289" s="96">
        <f t="shared" si="30"/>
        <v>2288</v>
      </c>
      <c r="B2289" s="97" t="s">
        <v>5232</v>
      </c>
      <c r="C2289" s="97" t="s">
        <v>5177</v>
      </c>
      <c r="D2289" s="97" t="s">
        <v>5101</v>
      </c>
      <c r="E2289" s="97" t="s">
        <v>2793</v>
      </c>
      <c r="F2289" s="97" t="s">
        <v>5262</v>
      </c>
      <c r="G2289" s="98" t="s">
        <v>2453</v>
      </c>
      <c r="H2289" s="98" t="s">
        <v>4768</v>
      </c>
      <c r="I2289" s="99">
        <v>378708000</v>
      </c>
      <c r="J2289" s="97" t="s">
        <v>2455</v>
      </c>
    </row>
    <row r="2290" spans="1:10" x14ac:dyDescent="0.2">
      <c r="A2290" s="96">
        <f t="shared" si="30"/>
        <v>2289</v>
      </c>
      <c r="B2290" s="97" t="s">
        <v>5232</v>
      </c>
      <c r="C2290" s="97" t="s">
        <v>5177</v>
      </c>
      <c r="D2290" s="97" t="s">
        <v>5101</v>
      </c>
      <c r="E2290" s="97" t="s">
        <v>2793</v>
      </c>
      <c r="F2290" s="97" t="s">
        <v>5263</v>
      </c>
      <c r="G2290" s="98" t="s">
        <v>2453</v>
      </c>
      <c r="H2290" s="98" t="s">
        <v>4768</v>
      </c>
      <c r="I2290" s="99">
        <v>97500000</v>
      </c>
      <c r="J2290" s="97" t="s">
        <v>2460</v>
      </c>
    </row>
    <row r="2291" spans="1:10" x14ac:dyDescent="0.2">
      <c r="A2291" s="96">
        <f t="shared" si="30"/>
        <v>2290</v>
      </c>
      <c r="B2291" s="97" t="s">
        <v>5239</v>
      </c>
      <c r="C2291" s="97" t="s">
        <v>5106</v>
      </c>
      <c r="D2291" s="97" t="s">
        <v>5101</v>
      </c>
      <c r="E2291" s="97" t="s">
        <v>2793</v>
      </c>
      <c r="F2291" s="97" t="s">
        <v>5240</v>
      </c>
      <c r="G2291" s="98" t="s">
        <v>2453</v>
      </c>
      <c r="H2291" s="98" t="s">
        <v>4768</v>
      </c>
      <c r="I2291" s="99">
        <v>36660000</v>
      </c>
      <c r="J2291" s="97" t="s">
        <v>2486</v>
      </c>
    </row>
    <row r="2292" spans="1:10" x14ac:dyDescent="0.2">
      <c r="A2292" s="96">
        <f t="shared" si="30"/>
        <v>2291</v>
      </c>
      <c r="B2292" s="97" t="s">
        <v>5239</v>
      </c>
      <c r="C2292" s="97" t="s">
        <v>5106</v>
      </c>
      <c r="D2292" s="97" t="s">
        <v>5101</v>
      </c>
      <c r="E2292" s="97" t="s">
        <v>2793</v>
      </c>
      <c r="F2292" s="97" t="s">
        <v>5241</v>
      </c>
      <c r="G2292" s="98" t="s">
        <v>2453</v>
      </c>
      <c r="H2292" s="98" t="s">
        <v>4768</v>
      </c>
      <c r="I2292" s="99">
        <v>21916000</v>
      </c>
      <c r="J2292" s="97" t="s">
        <v>2486</v>
      </c>
    </row>
    <row r="2293" spans="1:10" x14ac:dyDescent="0.2">
      <c r="A2293" s="96">
        <f t="shared" si="30"/>
        <v>2292</v>
      </c>
      <c r="B2293" s="97" t="s">
        <v>5239</v>
      </c>
      <c r="C2293" s="97" t="s">
        <v>5106</v>
      </c>
      <c r="D2293" s="97" t="s">
        <v>5101</v>
      </c>
      <c r="E2293" s="97" t="s">
        <v>2793</v>
      </c>
      <c r="F2293" s="97" t="s">
        <v>5242</v>
      </c>
      <c r="G2293" s="98" t="s">
        <v>2453</v>
      </c>
      <c r="H2293" s="98" t="s">
        <v>4768</v>
      </c>
      <c r="I2293" s="99">
        <v>173300000</v>
      </c>
      <c r="J2293" s="97" t="s">
        <v>2486</v>
      </c>
    </row>
    <row r="2294" spans="1:10" x14ac:dyDescent="0.2">
      <c r="A2294" s="96">
        <f t="shared" si="30"/>
        <v>2293</v>
      </c>
      <c r="B2294" s="97" t="s">
        <v>5239</v>
      </c>
      <c r="C2294" s="97" t="s">
        <v>5106</v>
      </c>
      <c r="D2294" s="97" t="s">
        <v>5101</v>
      </c>
      <c r="E2294" s="97" t="s">
        <v>2793</v>
      </c>
      <c r="F2294" s="97" t="s">
        <v>5243</v>
      </c>
      <c r="G2294" s="98" t="s">
        <v>2453</v>
      </c>
      <c r="H2294" s="98" t="s">
        <v>4768</v>
      </c>
      <c r="I2294" s="99">
        <v>173300000</v>
      </c>
      <c r="J2294" s="97" t="s">
        <v>2486</v>
      </c>
    </row>
    <row r="2295" spans="1:10" x14ac:dyDescent="0.2">
      <c r="A2295" s="96">
        <f t="shared" si="30"/>
        <v>2294</v>
      </c>
      <c r="B2295" s="97" t="s">
        <v>5239</v>
      </c>
      <c r="C2295" s="97" t="s">
        <v>5106</v>
      </c>
      <c r="D2295" s="97" t="s">
        <v>5101</v>
      </c>
      <c r="E2295" s="97" t="s">
        <v>2793</v>
      </c>
      <c r="F2295" s="97" t="s">
        <v>5244</v>
      </c>
      <c r="G2295" s="98" t="s">
        <v>2453</v>
      </c>
      <c r="H2295" s="98" t="s">
        <v>4768</v>
      </c>
      <c r="I2295" s="99">
        <v>173300000</v>
      </c>
      <c r="J2295" s="97" t="s">
        <v>2486</v>
      </c>
    </row>
    <row r="2296" spans="1:10" x14ac:dyDescent="0.2">
      <c r="A2296" s="96">
        <f t="shared" si="30"/>
        <v>2295</v>
      </c>
      <c r="B2296" s="97" t="s">
        <v>5239</v>
      </c>
      <c r="C2296" s="97" t="s">
        <v>5106</v>
      </c>
      <c r="D2296" s="97" t="s">
        <v>5101</v>
      </c>
      <c r="E2296" s="97" t="s">
        <v>2793</v>
      </c>
      <c r="F2296" s="97" t="s">
        <v>5245</v>
      </c>
      <c r="G2296" s="98" t="s">
        <v>2453</v>
      </c>
      <c r="H2296" s="98" t="s">
        <v>4768</v>
      </c>
      <c r="I2296" s="99">
        <v>208227000</v>
      </c>
      <c r="J2296" s="97" t="s">
        <v>2486</v>
      </c>
    </row>
    <row r="2297" spans="1:10" x14ac:dyDescent="0.2">
      <c r="A2297" s="96">
        <f t="shared" si="30"/>
        <v>2296</v>
      </c>
      <c r="B2297" s="97" t="s">
        <v>5213</v>
      </c>
      <c r="C2297" s="97" t="s">
        <v>5116</v>
      </c>
      <c r="D2297" s="97" t="s">
        <v>5101</v>
      </c>
      <c r="E2297" s="97" t="s">
        <v>2802</v>
      </c>
      <c r="F2297" s="97" t="s">
        <v>5264</v>
      </c>
      <c r="G2297" s="98" t="s">
        <v>2453</v>
      </c>
      <c r="H2297" s="98" t="s">
        <v>4768</v>
      </c>
      <c r="I2297" s="99">
        <v>36098000</v>
      </c>
      <c r="J2297" s="97" t="s">
        <v>2460</v>
      </c>
    </row>
    <row r="2298" spans="1:10" x14ac:dyDescent="0.2">
      <c r="A2298" s="96">
        <f t="shared" si="30"/>
        <v>2297</v>
      </c>
      <c r="B2298" s="97" t="s">
        <v>5213</v>
      </c>
      <c r="C2298" s="97" t="s">
        <v>5116</v>
      </c>
      <c r="D2298" s="97" t="s">
        <v>5101</v>
      </c>
      <c r="E2298" s="97" t="s">
        <v>2802</v>
      </c>
      <c r="F2298" s="97" t="s">
        <v>5265</v>
      </c>
      <c r="G2298" s="98" t="s">
        <v>2453</v>
      </c>
      <c r="H2298" s="98" t="s">
        <v>4768</v>
      </c>
      <c r="I2298" s="99">
        <v>91705000</v>
      </c>
      <c r="J2298" s="97" t="s">
        <v>2455</v>
      </c>
    </row>
    <row r="2299" spans="1:10" x14ac:dyDescent="0.2">
      <c r="A2299" s="96">
        <f t="shared" si="30"/>
        <v>2298</v>
      </c>
      <c r="B2299" s="97" t="s">
        <v>5213</v>
      </c>
      <c r="C2299" s="97" t="s">
        <v>5116</v>
      </c>
      <c r="D2299" s="97" t="s">
        <v>5101</v>
      </c>
      <c r="E2299" s="97" t="s">
        <v>2802</v>
      </c>
      <c r="F2299" s="97" t="s">
        <v>5266</v>
      </c>
      <c r="G2299" s="98" t="s">
        <v>2453</v>
      </c>
      <c r="H2299" s="98" t="s">
        <v>4768</v>
      </c>
      <c r="I2299" s="99">
        <v>12346000</v>
      </c>
      <c r="J2299" s="97" t="s">
        <v>2460</v>
      </c>
    </row>
    <row r="2300" spans="1:10" x14ac:dyDescent="0.2">
      <c r="A2300" s="96">
        <f t="shared" si="30"/>
        <v>2299</v>
      </c>
      <c r="B2300" s="97" t="s">
        <v>5211</v>
      </c>
      <c r="C2300" s="97" t="s">
        <v>5090</v>
      </c>
      <c r="D2300" s="97" t="s">
        <v>2945</v>
      </c>
      <c r="E2300" s="97" t="s">
        <v>2802</v>
      </c>
      <c r="F2300" s="97" t="s">
        <v>5267</v>
      </c>
      <c r="G2300" s="98" t="s">
        <v>2453</v>
      </c>
      <c r="H2300" s="98" t="s">
        <v>4768</v>
      </c>
      <c r="I2300" s="99">
        <v>550000000</v>
      </c>
      <c r="J2300" s="97" t="s">
        <v>2455</v>
      </c>
    </row>
    <row r="2301" spans="1:10" x14ac:dyDescent="0.2">
      <c r="A2301" s="96">
        <f t="shared" si="30"/>
        <v>2300</v>
      </c>
      <c r="B2301" s="97" t="s">
        <v>5211</v>
      </c>
      <c r="C2301" s="97" t="s">
        <v>5090</v>
      </c>
      <c r="D2301" s="97" t="s">
        <v>2945</v>
      </c>
      <c r="E2301" s="97" t="s">
        <v>2802</v>
      </c>
      <c r="F2301" s="97" t="s">
        <v>5268</v>
      </c>
      <c r="G2301" s="98" t="s">
        <v>2453</v>
      </c>
      <c r="H2301" s="98" t="s">
        <v>4768</v>
      </c>
      <c r="I2301" s="99">
        <v>520000000</v>
      </c>
      <c r="J2301" s="97" t="s">
        <v>2455</v>
      </c>
    </row>
    <row r="2302" spans="1:10" x14ac:dyDescent="0.2">
      <c r="A2302" s="96">
        <f t="shared" si="30"/>
        <v>2301</v>
      </c>
      <c r="B2302" s="97" t="s">
        <v>5211</v>
      </c>
      <c r="C2302" s="97" t="s">
        <v>5090</v>
      </c>
      <c r="D2302" s="97" t="s">
        <v>2945</v>
      </c>
      <c r="E2302" s="97" t="s">
        <v>2802</v>
      </c>
      <c r="F2302" s="97" t="s">
        <v>5269</v>
      </c>
      <c r="G2302" s="98" t="s">
        <v>2453</v>
      </c>
      <c r="H2302" s="98" t="s">
        <v>4768</v>
      </c>
      <c r="I2302" s="99">
        <v>250000000</v>
      </c>
      <c r="J2302" s="97" t="s">
        <v>2455</v>
      </c>
    </row>
    <row r="2303" spans="1:10" x14ac:dyDescent="0.2">
      <c r="A2303" s="96">
        <f t="shared" si="30"/>
        <v>2302</v>
      </c>
      <c r="B2303" s="97" t="s">
        <v>5270</v>
      </c>
      <c r="C2303" s="97" t="s">
        <v>4469</v>
      </c>
      <c r="D2303" s="97" t="s">
        <v>4462</v>
      </c>
      <c r="E2303" s="97" t="s">
        <v>2802</v>
      </c>
      <c r="F2303" s="97" t="s">
        <v>5271</v>
      </c>
      <c r="G2303" s="98" t="s">
        <v>2453</v>
      </c>
      <c r="H2303" s="98" t="s">
        <v>4768</v>
      </c>
      <c r="I2303" s="99">
        <v>3000000</v>
      </c>
      <c r="J2303" s="97" t="s">
        <v>2460</v>
      </c>
    </row>
    <row r="2304" spans="1:10" x14ac:dyDescent="0.2">
      <c r="A2304" s="96">
        <f t="shared" si="30"/>
        <v>2303</v>
      </c>
      <c r="B2304" s="97" t="s">
        <v>5213</v>
      </c>
      <c r="C2304" s="97" t="s">
        <v>5116</v>
      </c>
      <c r="D2304" s="97" t="s">
        <v>5101</v>
      </c>
      <c r="E2304" s="97" t="s">
        <v>2802</v>
      </c>
      <c r="F2304" s="97" t="s">
        <v>5272</v>
      </c>
      <c r="G2304" s="98" t="s">
        <v>2453</v>
      </c>
      <c r="H2304" s="98" t="s">
        <v>4768</v>
      </c>
      <c r="I2304" s="99">
        <v>173300000</v>
      </c>
      <c r="J2304" s="97" t="s">
        <v>2460</v>
      </c>
    </row>
    <row r="2305" spans="1:10" x14ac:dyDescent="0.2">
      <c r="A2305" s="96">
        <f t="shared" si="30"/>
        <v>2304</v>
      </c>
      <c r="B2305" s="97" t="s">
        <v>5213</v>
      </c>
      <c r="C2305" s="97" t="s">
        <v>5116</v>
      </c>
      <c r="D2305" s="97" t="s">
        <v>5101</v>
      </c>
      <c r="E2305" s="97" t="s">
        <v>2802</v>
      </c>
      <c r="F2305" s="97" t="s">
        <v>5273</v>
      </c>
      <c r="G2305" s="98" t="s">
        <v>2453</v>
      </c>
      <c r="H2305" s="98" t="s">
        <v>4768</v>
      </c>
      <c r="I2305" s="99">
        <v>47058000</v>
      </c>
      <c r="J2305" s="97" t="s">
        <v>2460</v>
      </c>
    </row>
    <row r="2306" spans="1:10" x14ac:dyDescent="0.2">
      <c r="A2306" s="96">
        <f t="shared" si="30"/>
        <v>2305</v>
      </c>
      <c r="B2306" s="97" t="s">
        <v>5213</v>
      </c>
      <c r="C2306" s="97" t="s">
        <v>5116</v>
      </c>
      <c r="D2306" s="97" t="s">
        <v>5101</v>
      </c>
      <c r="E2306" s="97" t="s">
        <v>2802</v>
      </c>
      <c r="F2306" s="97" t="s">
        <v>5274</v>
      </c>
      <c r="G2306" s="98" t="s">
        <v>2453</v>
      </c>
      <c r="H2306" s="98" t="s">
        <v>4768</v>
      </c>
      <c r="I2306" s="99">
        <v>25695000</v>
      </c>
      <c r="J2306" s="97" t="s">
        <v>2460</v>
      </c>
    </row>
    <row r="2307" spans="1:10" x14ac:dyDescent="0.2">
      <c r="A2307" s="96">
        <f t="shared" si="30"/>
        <v>2306</v>
      </c>
      <c r="B2307" s="97" t="s">
        <v>5213</v>
      </c>
      <c r="C2307" s="97" t="s">
        <v>5116</v>
      </c>
      <c r="D2307" s="97" t="s">
        <v>5101</v>
      </c>
      <c r="E2307" s="97" t="s">
        <v>2802</v>
      </c>
      <c r="F2307" s="97" t="s">
        <v>5275</v>
      </c>
      <c r="G2307" s="98" t="s">
        <v>2453</v>
      </c>
      <c r="H2307" s="98" t="s">
        <v>4768</v>
      </c>
      <c r="I2307" s="99">
        <v>52682000</v>
      </c>
      <c r="J2307" s="97" t="s">
        <v>2460</v>
      </c>
    </row>
    <row r="2308" spans="1:10" x14ac:dyDescent="0.2">
      <c r="A2308" s="96">
        <f t="shared" si="30"/>
        <v>2307</v>
      </c>
      <c r="B2308" s="97" t="s">
        <v>5213</v>
      </c>
      <c r="C2308" s="97" t="s">
        <v>5116</v>
      </c>
      <c r="D2308" s="97" t="s">
        <v>5101</v>
      </c>
      <c r="E2308" s="97" t="s">
        <v>2802</v>
      </c>
      <c r="F2308" s="97" t="s">
        <v>5276</v>
      </c>
      <c r="G2308" s="98" t="s">
        <v>2453</v>
      </c>
      <c r="H2308" s="98" t="s">
        <v>4768</v>
      </c>
      <c r="I2308" s="99">
        <v>49000000</v>
      </c>
      <c r="J2308" s="97" t="s">
        <v>2460</v>
      </c>
    </row>
    <row r="2309" spans="1:10" x14ac:dyDescent="0.2">
      <c r="A2309" s="96">
        <f t="shared" si="30"/>
        <v>2308</v>
      </c>
      <c r="B2309" s="97" t="s">
        <v>5213</v>
      </c>
      <c r="C2309" s="97" t="s">
        <v>5116</v>
      </c>
      <c r="D2309" s="97" t="s">
        <v>5101</v>
      </c>
      <c r="E2309" s="97" t="s">
        <v>2802</v>
      </c>
      <c r="F2309" s="97" t="s">
        <v>5277</v>
      </c>
      <c r="G2309" s="98" t="s">
        <v>2453</v>
      </c>
      <c r="H2309" s="98" t="s">
        <v>4768</v>
      </c>
      <c r="I2309" s="99">
        <v>90324000</v>
      </c>
      <c r="J2309" s="97" t="s">
        <v>2460</v>
      </c>
    </row>
    <row r="2310" spans="1:10" x14ac:dyDescent="0.2">
      <c r="A2310" s="96">
        <f t="shared" si="30"/>
        <v>2309</v>
      </c>
      <c r="B2310" s="97" t="s">
        <v>5213</v>
      </c>
      <c r="C2310" s="97" t="s">
        <v>5116</v>
      </c>
      <c r="D2310" s="97" t="s">
        <v>5101</v>
      </c>
      <c r="E2310" s="97" t="s">
        <v>2802</v>
      </c>
      <c r="F2310" s="97" t="s">
        <v>5278</v>
      </c>
      <c r="G2310" s="98" t="s">
        <v>2453</v>
      </c>
      <c r="H2310" s="98" t="s">
        <v>4768</v>
      </c>
      <c r="I2310" s="99">
        <v>39000000</v>
      </c>
      <c r="J2310" s="97" t="s">
        <v>2460</v>
      </c>
    </row>
    <row r="2311" spans="1:10" x14ac:dyDescent="0.2">
      <c r="A2311" s="96">
        <f t="shared" si="30"/>
        <v>2310</v>
      </c>
      <c r="B2311" s="97" t="s">
        <v>5213</v>
      </c>
      <c r="C2311" s="97" t="s">
        <v>5116</v>
      </c>
      <c r="D2311" s="97" t="s">
        <v>5101</v>
      </c>
      <c r="E2311" s="97" t="s">
        <v>2802</v>
      </c>
      <c r="F2311" s="97" t="s">
        <v>5279</v>
      </c>
      <c r="G2311" s="98" t="s">
        <v>2453</v>
      </c>
      <c r="H2311" s="98" t="s">
        <v>4768</v>
      </c>
      <c r="I2311" s="99">
        <v>40000000</v>
      </c>
      <c r="J2311" s="97" t="s">
        <v>2460</v>
      </c>
    </row>
    <row r="2312" spans="1:10" x14ac:dyDescent="0.2">
      <c r="A2312" s="96">
        <f t="shared" si="30"/>
        <v>2311</v>
      </c>
      <c r="B2312" s="97" t="s">
        <v>5213</v>
      </c>
      <c r="C2312" s="97" t="s">
        <v>5116</v>
      </c>
      <c r="D2312" s="97" t="s">
        <v>5101</v>
      </c>
      <c r="E2312" s="97" t="s">
        <v>2802</v>
      </c>
      <c r="F2312" s="97" t="s">
        <v>5280</v>
      </c>
      <c r="G2312" s="98" t="s">
        <v>2453</v>
      </c>
      <c r="H2312" s="98" t="s">
        <v>4768</v>
      </c>
      <c r="I2312" s="99">
        <v>29000000</v>
      </c>
      <c r="J2312" s="97" t="s">
        <v>2460</v>
      </c>
    </row>
    <row r="2313" spans="1:10" x14ac:dyDescent="0.2">
      <c r="A2313" s="96">
        <f t="shared" si="30"/>
        <v>2312</v>
      </c>
      <c r="B2313" s="97" t="s">
        <v>5213</v>
      </c>
      <c r="C2313" s="97" t="s">
        <v>5116</v>
      </c>
      <c r="D2313" s="97" t="s">
        <v>5101</v>
      </c>
      <c r="E2313" s="97" t="s">
        <v>2802</v>
      </c>
      <c r="F2313" s="97" t="s">
        <v>5281</v>
      </c>
      <c r="G2313" s="98" t="s">
        <v>2453</v>
      </c>
      <c r="H2313" s="98" t="s">
        <v>4768</v>
      </c>
      <c r="I2313" s="99">
        <v>32760150</v>
      </c>
      <c r="J2313" s="97" t="s">
        <v>2460</v>
      </c>
    </row>
    <row r="2314" spans="1:10" x14ac:dyDescent="0.2">
      <c r="A2314" s="96">
        <f t="shared" si="30"/>
        <v>2313</v>
      </c>
      <c r="B2314" s="97" t="s">
        <v>5213</v>
      </c>
      <c r="C2314" s="97" t="s">
        <v>5116</v>
      </c>
      <c r="D2314" s="97" t="s">
        <v>5101</v>
      </c>
      <c r="E2314" s="97" t="s">
        <v>2802</v>
      </c>
      <c r="F2314" s="97" t="s">
        <v>5282</v>
      </c>
      <c r="G2314" s="98" t="s">
        <v>2453</v>
      </c>
      <c r="H2314" s="98" t="s">
        <v>4768</v>
      </c>
      <c r="I2314" s="99">
        <v>56500000</v>
      </c>
      <c r="J2314" s="97" t="s">
        <v>2460</v>
      </c>
    </row>
    <row r="2315" spans="1:10" x14ac:dyDescent="0.2">
      <c r="A2315" s="96">
        <f t="shared" si="30"/>
        <v>2314</v>
      </c>
      <c r="B2315" s="97" t="s">
        <v>5213</v>
      </c>
      <c r="C2315" s="97" t="s">
        <v>5116</v>
      </c>
      <c r="D2315" s="97" t="s">
        <v>5101</v>
      </c>
      <c r="E2315" s="97" t="s">
        <v>2802</v>
      </c>
      <c r="F2315" s="97" t="s">
        <v>5283</v>
      </c>
      <c r="G2315" s="98" t="s">
        <v>2453</v>
      </c>
      <c r="H2315" s="98" t="s">
        <v>4768</v>
      </c>
      <c r="I2315" s="99">
        <v>214500000</v>
      </c>
      <c r="J2315" s="97" t="s">
        <v>2455</v>
      </c>
    </row>
    <row r="2316" spans="1:10" x14ac:dyDescent="0.2">
      <c r="A2316" s="96">
        <f t="shared" si="30"/>
        <v>2315</v>
      </c>
      <c r="B2316" s="97" t="s">
        <v>5213</v>
      </c>
      <c r="C2316" s="97" t="s">
        <v>5116</v>
      </c>
      <c r="D2316" s="97" t="s">
        <v>5101</v>
      </c>
      <c r="E2316" s="97" t="s">
        <v>2802</v>
      </c>
      <c r="F2316" s="97" t="s">
        <v>5284</v>
      </c>
      <c r="G2316" s="98" t="s">
        <v>2453</v>
      </c>
      <c r="H2316" s="98" t="s">
        <v>4768</v>
      </c>
      <c r="I2316" s="99">
        <v>58326000</v>
      </c>
      <c r="J2316" s="97" t="s">
        <v>2460</v>
      </c>
    </row>
    <row r="2317" spans="1:10" x14ac:dyDescent="0.2">
      <c r="A2317" s="96">
        <f t="shared" si="30"/>
        <v>2316</v>
      </c>
      <c r="B2317" s="97" t="s">
        <v>5213</v>
      </c>
      <c r="C2317" s="97" t="s">
        <v>5116</v>
      </c>
      <c r="D2317" s="97" t="s">
        <v>5101</v>
      </c>
      <c r="E2317" s="97" t="s">
        <v>2802</v>
      </c>
      <c r="F2317" s="97" t="s">
        <v>5285</v>
      </c>
      <c r="G2317" s="98" t="s">
        <v>2453</v>
      </c>
      <c r="H2317" s="98" t="s">
        <v>4768</v>
      </c>
      <c r="I2317" s="99">
        <v>101995350</v>
      </c>
      <c r="J2317" s="97" t="s">
        <v>2455</v>
      </c>
    </row>
    <row r="2318" spans="1:10" x14ac:dyDescent="0.2">
      <c r="A2318" s="96">
        <f t="shared" si="30"/>
        <v>2317</v>
      </c>
      <c r="B2318" s="97" t="s">
        <v>5213</v>
      </c>
      <c r="C2318" s="97" t="s">
        <v>5116</v>
      </c>
      <c r="D2318" s="97" t="s">
        <v>5101</v>
      </c>
      <c r="E2318" s="97" t="s">
        <v>2802</v>
      </c>
      <c r="F2318" s="97" t="s">
        <v>5286</v>
      </c>
      <c r="G2318" s="98" t="s">
        <v>2453</v>
      </c>
      <c r="H2318" s="98" t="s">
        <v>4768</v>
      </c>
      <c r="I2318" s="99">
        <v>173300000</v>
      </c>
      <c r="J2318" s="97" t="s">
        <v>2460</v>
      </c>
    </row>
    <row r="2319" spans="1:10" x14ac:dyDescent="0.2">
      <c r="A2319" s="96">
        <f t="shared" si="30"/>
        <v>2318</v>
      </c>
      <c r="B2319" s="97" t="s">
        <v>5213</v>
      </c>
      <c r="C2319" s="97" t="s">
        <v>5116</v>
      </c>
      <c r="D2319" s="97" t="s">
        <v>5101</v>
      </c>
      <c r="E2319" s="97" t="s">
        <v>2802</v>
      </c>
      <c r="F2319" s="97" t="s">
        <v>5287</v>
      </c>
      <c r="G2319" s="98" t="s">
        <v>2453</v>
      </c>
      <c r="H2319" s="98" t="s">
        <v>4768</v>
      </c>
      <c r="I2319" s="99">
        <v>102777000</v>
      </c>
      <c r="J2319" s="97" t="s">
        <v>2455</v>
      </c>
    </row>
    <row r="2320" spans="1:10" x14ac:dyDescent="0.2">
      <c r="A2320" s="96">
        <f t="shared" si="30"/>
        <v>2319</v>
      </c>
      <c r="B2320" s="97" t="s">
        <v>5213</v>
      </c>
      <c r="C2320" s="97" t="s">
        <v>5116</v>
      </c>
      <c r="D2320" s="97" t="s">
        <v>5101</v>
      </c>
      <c r="E2320" s="97" t="s">
        <v>2802</v>
      </c>
      <c r="F2320" s="97" t="s">
        <v>5288</v>
      </c>
      <c r="G2320" s="98" t="s">
        <v>2453</v>
      </c>
      <c r="H2320" s="98" t="s">
        <v>4768</v>
      </c>
      <c r="I2320" s="99">
        <v>68444000</v>
      </c>
      <c r="J2320" s="97" t="s">
        <v>2460</v>
      </c>
    </row>
    <row r="2321" spans="1:10" x14ac:dyDescent="0.2">
      <c r="A2321" s="96">
        <f t="shared" si="30"/>
        <v>2320</v>
      </c>
      <c r="B2321" s="97" t="s">
        <v>5213</v>
      </c>
      <c r="C2321" s="97" t="s">
        <v>5116</v>
      </c>
      <c r="D2321" s="97" t="s">
        <v>5101</v>
      </c>
      <c r="E2321" s="97" t="s">
        <v>2802</v>
      </c>
      <c r="F2321" s="97" t="s">
        <v>5289</v>
      </c>
      <c r="G2321" s="98" t="s">
        <v>2453</v>
      </c>
      <c r="H2321" s="98" t="s">
        <v>4768</v>
      </c>
      <c r="I2321" s="99">
        <v>32500000</v>
      </c>
      <c r="J2321" s="97" t="s">
        <v>2460</v>
      </c>
    </row>
    <row r="2322" spans="1:10" x14ac:dyDescent="0.2">
      <c r="A2322" s="96">
        <f t="shared" si="30"/>
        <v>2321</v>
      </c>
      <c r="B2322" s="97" t="s">
        <v>5213</v>
      </c>
      <c r="C2322" s="97" t="s">
        <v>5116</v>
      </c>
      <c r="D2322" s="97" t="s">
        <v>5101</v>
      </c>
      <c r="E2322" s="97" t="s">
        <v>2802</v>
      </c>
      <c r="F2322" s="97" t="s">
        <v>5290</v>
      </c>
      <c r="G2322" s="98" t="s">
        <v>2453</v>
      </c>
      <c r="H2322" s="98" t="s">
        <v>4768</v>
      </c>
      <c r="I2322" s="99">
        <v>109940000</v>
      </c>
      <c r="J2322" s="97" t="s">
        <v>2460</v>
      </c>
    </row>
    <row r="2323" spans="1:10" x14ac:dyDescent="0.2">
      <c r="A2323" s="96">
        <f t="shared" si="30"/>
        <v>2322</v>
      </c>
      <c r="B2323" s="97" t="s">
        <v>5213</v>
      </c>
      <c r="C2323" s="97" t="s">
        <v>5116</v>
      </c>
      <c r="D2323" s="97" t="s">
        <v>5101</v>
      </c>
      <c r="E2323" s="97" t="s">
        <v>2802</v>
      </c>
      <c r="F2323" s="97" t="s">
        <v>5291</v>
      </c>
      <c r="G2323" s="98" t="s">
        <v>2453</v>
      </c>
      <c r="H2323" s="98" t="s">
        <v>4768</v>
      </c>
      <c r="I2323" s="99">
        <v>27545850</v>
      </c>
      <c r="J2323" s="97" t="s">
        <v>2460</v>
      </c>
    </row>
    <row r="2324" spans="1:10" x14ac:dyDescent="0.2">
      <c r="A2324" s="96">
        <f t="shared" si="30"/>
        <v>2323</v>
      </c>
      <c r="B2324" s="97" t="s">
        <v>5213</v>
      </c>
      <c r="C2324" s="97" t="s">
        <v>5116</v>
      </c>
      <c r="D2324" s="97" t="s">
        <v>5101</v>
      </c>
      <c r="E2324" s="97" t="s">
        <v>2802</v>
      </c>
      <c r="F2324" s="97" t="s">
        <v>5292</v>
      </c>
      <c r="G2324" s="98" t="s">
        <v>2453</v>
      </c>
      <c r="H2324" s="98" t="s">
        <v>4768</v>
      </c>
      <c r="I2324" s="99">
        <v>173300000</v>
      </c>
      <c r="J2324" s="97" t="s">
        <v>2460</v>
      </c>
    </row>
    <row r="2325" spans="1:10" x14ac:dyDescent="0.2">
      <c r="A2325" s="96">
        <f t="shared" si="30"/>
        <v>2324</v>
      </c>
      <c r="B2325" s="97" t="s">
        <v>5213</v>
      </c>
      <c r="C2325" s="97" t="s">
        <v>5116</v>
      </c>
      <c r="D2325" s="97" t="s">
        <v>5101</v>
      </c>
      <c r="E2325" s="97" t="s">
        <v>2802</v>
      </c>
      <c r="F2325" s="97" t="s">
        <v>5293</v>
      </c>
      <c r="G2325" s="98" t="s">
        <v>2453</v>
      </c>
      <c r="H2325" s="98" t="s">
        <v>4768</v>
      </c>
      <c r="I2325" s="99">
        <v>89930000</v>
      </c>
      <c r="J2325" s="97" t="s">
        <v>2455</v>
      </c>
    </row>
    <row r="2326" spans="1:10" x14ac:dyDescent="0.2">
      <c r="A2326" s="96">
        <f t="shared" si="30"/>
        <v>2325</v>
      </c>
      <c r="B2326" s="97" t="s">
        <v>5213</v>
      </c>
      <c r="C2326" s="97" t="s">
        <v>5116</v>
      </c>
      <c r="D2326" s="97" t="s">
        <v>5101</v>
      </c>
      <c r="E2326" s="97" t="s">
        <v>2802</v>
      </c>
      <c r="F2326" s="97" t="s">
        <v>5294</v>
      </c>
      <c r="G2326" s="98" t="s">
        <v>2453</v>
      </c>
      <c r="H2326" s="98" t="s">
        <v>4768</v>
      </c>
      <c r="I2326" s="99">
        <v>93753150</v>
      </c>
      <c r="J2326" s="97" t="s">
        <v>2455</v>
      </c>
    </row>
    <row r="2327" spans="1:10" x14ac:dyDescent="0.2">
      <c r="A2327" s="96">
        <f t="shared" si="30"/>
        <v>2326</v>
      </c>
      <c r="B2327" s="97" t="s">
        <v>5213</v>
      </c>
      <c r="C2327" s="97" t="s">
        <v>5116</v>
      </c>
      <c r="D2327" s="97" t="s">
        <v>5101</v>
      </c>
      <c r="E2327" s="97" t="s">
        <v>2802</v>
      </c>
      <c r="F2327" s="97" t="s">
        <v>5295</v>
      </c>
      <c r="G2327" s="98" t="s">
        <v>2453</v>
      </c>
      <c r="H2327" s="98" t="s">
        <v>4768</v>
      </c>
      <c r="I2327" s="99">
        <v>570483000</v>
      </c>
      <c r="J2327" s="97" t="s">
        <v>2455</v>
      </c>
    </row>
    <row r="2328" spans="1:10" x14ac:dyDescent="0.2">
      <c r="A2328" s="96">
        <f t="shared" si="30"/>
        <v>2327</v>
      </c>
      <c r="B2328" s="97" t="s">
        <v>5213</v>
      </c>
      <c r="C2328" s="97" t="s">
        <v>5116</v>
      </c>
      <c r="D2328" s="97" t="s">
        <v>5101</v>
      </c>
      <c r="E2328" s="97" t="s">
        <v>2802</v>
      </c>
      <c r="F2328" s="97" t="s">
        <v>5296</v>
      </c>
      <c r="G2328" s="98" t="s">
        <v>2453</v>
      </c>
      <c r="H2328" s="98" t="s">
        <v>4768</v>
      </c>
      <c r="I2328" s="99">
        <v>79500000</v>
      </c>
      <c r="J2328" s="97" t="s">
        <v>2460</v>
      </c>
    </row>
    <row r="2329" spans="1:10" x14ac:dyDescent="0.2">
      <c r="A2329" s="96">
        <f t="shared" si="30"/>
        <v>2328</v>
      </c>
      <c r="B2329" s="97" t="s">
        <v>5213</v>
      </c>
      <c r="C2329" s="97" t="s">
        <v>5116</v>
      </c>
      <c r="D2329" s="97" t="s">
        <v>5101</v>
      </c>
      <c r="E2329" s="97" t="s">
        <v>2802</v>
      </c>
      <c r="F2329" s="97" t="s">
        <v>5297</v>
      </c>
      <c r="G2329" s="98" t="s">
        <v>2453</v>
      </c>
      <c r="H2329" s="98" t="s">
        <v>4768</v>
      </c>
      <c r="I2329" s="99">
        <v>51071000</v>
      </c>
      <c r="J2329" s="97" t="s">
        <v>2460</v>
      </c>
    </row>
    <row r="2330" spans="1:10" x14ac:dyDescent="0.2">
      <c r="A2330" s="96">
        <f t="shared" si="30"/>
        <v>2329</v>
      </c>
      <c r="B2330" s="97" t="s">
        <v>5213</v>
      </c>
      <c r="C2330" s="97" t="s">
        <v>5116</v>
      </c>
      <c r="D2330" s="97" t="s">
        <v>5101</v>
      </c>
      <c r="E2330" s="97" t="s">
        <v>2802</v>
      </c>
      <c r="F2330" s="97" t="s">
        <v>5298</v>
      </c>
      <c r="G2330" s="98" t="s">
        <v>2453</v>
      </c>
      <c r="H2330" s="98" t="s">
        <v>4768</v>
      </c>
      <c r="I2330" s="99">
        <v>66818000</v>
      </c>
      <c r="J2330" s="97" t="s">
        <v>2460</v>
      </c>
    </row>
    <row r="2331" spans="1:10" x14ac:dyDescent="0.2">
      <c r="A2331" s="96">
        <f t="shared" si="30"/>
        <v>2330</v>
      </c>
      <c r="B2331" s="97" t="s">
        <v>5213</v>
      </c>
      <c r="C2331" s="97" t="s">
        <v>5116</v>
      </c>
      <c r="D2331" s="97" t="s">
        <v>5101</v>
      </c>
      <c r="E2331" s="97" t="s">
        <v>2802</v>
      </c>
      <c r="F2331" s="97" t="s">
        <v>5299</v>
      </c>
      <c r="G2331" s="98" t="s">
        <v>2453</v>
      </c>
      <c r="H2331" s="98" t="s">
        <v>4768</v>
      </c>
      <c r="I2331" s="99">
        <v>22003000</v>
      </c>
      <c r="J2331" s="97" t="s">
        <v>2460</v>
      </c>
    </row>
    <row r="2332" spans="1:10" x14ac:dyDescent="0.2">
      <c r="A2332" s="96">
        <f t="shared" ref="A2332:A2395" si="31">ROW()-1</f>
        <v>2331</v>
      </c>
      <c r="B2332" s="97" t="s">
        <v>5213</v>
      </c>
      <c r="C2332" s="97" t="s">
        <v>5116</v>
      </c>
      <c r="D2332" s="97" t="s">
        <v>5101</v>
      </c>
      <c r="E2332" s="97" t="s">
        <v>2802</v>
      </c>
      <c r="F2332" s="97" t="s">
        <v>5300</v>
      </c>
      <c r="G2332" s="98" t="s">
        <v>2453</v>
      </c>
      <c r="H2332" s="98" t="s">
        <v>4768</v>
      </c>
      <c r="I2332" s="99">
        <v>25695000</v>
      </c>
      <c r="J2332" s="97" t="s">
        <v>2460</v>
      </c>
    </row>
    <row r="2333" spans="1:10" x14ac:dyDescent="0.2">
      <c r="A2333" s="96">
        <f t="shared" si="31"/>
        <v>2332</v>
      </c>
      <c r="B2333" s="97" t="s">
        <v>5213</v>
      </c>
      <c r="C2333" s="97" t="s">
        <v>5116</v>
      </c>
      <c r="D2333" s="97" t="s">
        <v>5101</v>
      </c>
      <c r="E2333" s="97" t="s">
        <v>2802</v>
      </c>
      <c r="F2333" s="97" t="s">
        <v>5301</v>
      </c>
      <c r="G2333" s="98" t="s">
        <v>2453</v>
      </c>
      <c r="H2333" s="98" t="s">
        <v>4768</v>
      </c>
      <c r="I2333" s="99">
        <v>46000000</v>
      </c>
      <c r="J2333" s="97" t="s">
        <v>2460</v>
      </c>
    </row>
    <row r="2334" spans="1:10" x14ac:dyDescent="0.2">
      <c r="A2334" s="96">
        <f t="shared" si="31"/>
        <v>2333</v>
      </c>
      <c r="B2334" s="97" t="s">
        <v>5213</v>
      </c>
      <c r="C2334" s="97" t="s">
        <v>5116</v>
      </c>
      <c r="D2334" s="97" t="s">
        <v>5101</v>
      </c>
      <c r="E2334" s="97" t="s">
        <v>2802</v>
      </c>
      <c r="F2334" s="97" t="s">
        <v>5302</v>
      </c>
      <c r="G2334" s="98" t="s">
        <v>2453</v>
      </c>
      <c r="H2334" s="98" t="s">
        <v>4768</v>
      </c>
      <c r="I2334" s="99">
        <v>110873000</v>
      </c>
      <c r="J2334" s="97" t="s">
        <v>2460</v>
      </c>
    </row>
    <row r="2335" spans="1:10" x14ac:dyDescent="0.2">
      <c r="A2335" s="96">
        <f t="shared" si="31"/>
        <v>2334</v>
      </c>
      <c r="B2335" s="97" t="s">
        <v>5213</v>
      </c>
      <c r="C2335" s="97" t="s">
        <v>5116</v>
      </c>
      <c r="D2335" s="97" t="s">
        <v>5101</v>
      </c>
      <c r="E2335" s="97" t="s">
        <v>2802</v>
      </c>
      <c r="F2335" s="97" t="s">
        <v>5303</v>
      </c>
      <c r="G2335" s="98" t="s">
        <v>2453</v>
      </c>
      <c r="H2335" s="98" t="s">
        <v>4768</v>
      </c>
      <c r="I2335" s="99">
        <v>25695000</v>
      </c>
      <c r="J2335" s="97" t="s">
        <v>2460</v>
      </c>
    </row>
    <row r="2336" spans="1:10" x14ac:dyDescent="0.2">
      <c r="A2336" s="96">
        <f t="shared" si="31"/>
        <v>2335</v>
      </c>
      <c r="B2336" s="97" t="s">
        <v>5213</v>
      </c>
      <c r="C2336" s="97" t="s">
        <v>5116</v>
      </c>
      <c r="D2336" s="97" t="s">
        <v>5101</v>
      </c>
      <c r="E2336" s="97" t="s">
        <v>2802</v>
      </c>
      <c r="F2336" s="97" t="s">
        <v>5304</v>
      </c>
      <c r="G2336" s="98" t="s">
        <v>2453</v>
      </c>
      <c r="H2336" s="98" t="s">
        <v>4768</v>
      </c>
      <c r="I2336" s="99">
        <v>173300000</v>
      </c>
      <c r="J2336" s="97" t="s">
        <v>2460</v>
      </c>
    </row>
    <row r="2337" spans="1:10" x14ac:dyDescent="0.2">
      <c r="A2337" s="96">
        <f t="shared" si="31"/>
        <v>2336</v>
      </c>
      <c r="B2337" s="97" t="s">
        <v>5213</v>
      </c>
      <c r="C2337" s="97" t="s">
        <v>5116</v>
      </c>
      <c r="D2337" s="97" t="s">
        <v>5101</v>
      </c>
      <c r="E2337" s="97" t="s">
        <v>2802</v>
      </c>
      <c r="F2337" s="97" t="s">
        <v>5305</v>
      </c>
      <c r="G2337" s="98" t="s">
        <v>2453</v>
      </c>
      <c r="H2337" s="98" t="s">
        <v>4768</v>
      </c>
      <c r="I2337" s="99">
        <v>61933000</v>
      </c>
      <c r="J2337" s="97" t="s">
        <v>2460</v>
      </c>
    </row>
    <row r="2338" spans="1:10" x14ac:dyDescent="0.2">
      <c r="A2338" s="96">
        <f t="shared" si="31"/>
        <v>2337</v>
      </c>
      <c r="B2338" s="97" t="s">
        <v>5213</v>
      </c>
      <c r="C2338" s="97" t="s">
        <v>5116</v>
      </c>
      <c r="D2338" s="97" t="s">
        <v>5101</v>
      </c>
      <c r="E2338" s="97" t="s">
        <v>2802</v>
      </c>
      <c r="F2338" s="97" t="s">
        <v>5306</v>
      </c>
      <c r="G2338" s="98" t="s">
        <v>2453</v>
      </c>
      <c r="H2338" s="98" t="s">
        <v>4768</v>
      </c>
      <c r="I2338" s="99">
        <v>82182000</v>
      </c>
      <c r="J2338" s="97" t="s">
        <v>2460</v>
      </c>
    </row>
    <row r="2339" spans="1:10" x14ac:dyDescent="0.2">
      <c r="A2339" s="96">
        <f t="shared" si="31"/>
        <v>2338</v>
      </c>
      <c r="B2339" s="97" t="s">
        <v>5213</v>
      </c>
      <c r="C2339" s="97" t="s">
        <v>5116</v>
      </c>
      <c r="D2339" s="97" t="s">
        <v>5101</v>
      </c>
      <c r="E2339" s="97" t="s">
        <v>2802</v>
      </c>
      <c r="F2339" s="97" t="s">
        <v>5307</v>
      </c>
      <c r="G2339" s="98" t="s">
        <v>2453</v>
      </c>
      <c r="H2339" s="98" t="s">
        <v>4768</v>
      </c>
      <c r="I2339" s="99">
        <v>33530400</v>
      </c>
      <c r="J2339" s="97" t="s">
        <v>2460</v>
      </c>
    </row>
    <row r="2340" spans="1:10" x14ac:dyDescent="0.2">
      <c r="A2340" s="96">
        <f t="shared" si="31"/>
        <v>2339</v>
      </c>
      <c r="B2340" s="97" t="s">
        <v>5213</v>
      </c>
      <c r="C2340" s="97" t="s">
        <v>5116</v>
      </c>
      <c r="D2340" s="97" t="s">
        <v>5101</v>
      </c>
      <c r="E2340" s="97" t="s">
        <v>2802</v>
      </c>
      <c r="F2340" s="97" t="s">
        <v>5308</v>
      </c>
      <c r="G2340" s="98" t="s">
        <v>2453</v>
      </c>
      <c r="H2340" s="98" t="s">
        <v>4768</v>
      </c>
      <c r="I2340" s="99">
        <v>42500000</v>
      </c>
      <c r="J2340" s="97" t="s">
        <v>2460</v>
      </c>
    </row>
    <row r="2341" spans="1:10" x14ac:dyDescent="0.2">
      <c r="A2341" s="96">
        <f t="shared" si="31"/>
        <v>2340</v>
      </c>
      <c r="B2341" s="97" t="s">
        <v>5213</v>
      </c>
      <c r="C2341" s="97" t="s">
        <v>5116</v>
      </c>
      <c r="D2341" s="97" t="s">
        <v>5101</v>
      </c>
      <c r="E2341" s="97" t="s">
        <v>2802</v>
      </c>
      <c r="F2341" s="97" t="s">
        <v>5309</v>
      </c>
      <c r="G2341" s="98" t="s">
        <v>2453</v>
      </c>
      <c r="H2341" s="98" t="s">
        <v>4768</v>
      </c>
      <c r="I2341" s="99">
        <v>28665600</v>
      </c>
      <c r="J2341" s="97" t="s">
        <v>2460</v>
      </c>
    </row>
    <row r="2342" spans="1:10" x14ac:dyDescent="0.2">
      <c r="A2342" s="96">
        <f t="shared" si="31"/>
        <v>2341</v>
      </c>
      <c r="B2342" s="97" t="s">
        <v>5213</v>
      </c>
      <c r="C2342" s="97" t="s">
        <v>5116</v>
      </c>
      <c r="D2342" s="97" t="s">
        <v>5101</v>
      </c>
      <c r="E2342" s="97" t="s">
        <v>2802</v>
      </c>
      <c r="F2342" s="97" t="s">
        <v>5310</v>
      </c>
      <c r="G2342" s="98" t="s">
        <v>2453</v>
      </c>
      <c r="H2342" s="98" t="s">
        <v>4768</v>
      </c>
      <c r="I2342" s="99">
        <v>35500000</v>
      </c>
      <c r="J2342" s="97" t="s">
        <v>2460</v>
      </c>
    </row>
    <row r="2343" spans="1:10" x14ac:dyDescent="0.2">
      <c r="A2343" s="96">
        <f t="shared" si="31"/>
        <v>2342</v>
      </c>
      <c r="B2343" s="97" t="s">
        <v>5213</v>
      </c>
      <c r="C2343" s="97" t="s">
        <v>5116</v>
      </c>
      <c r="D2343" s="97" t="s">
        <v>5101</v>
      </c>
      <c r="E2343" s="97" t="s">
        <v>2802</v>
      </c>
      <c r="F2343" s="97" t="s">
        <v>5311</v>
      </c>
      <c r="G2343" s="98" t="s">
        <v>2453</v>
      </c>
      <c r="H2343" s="98" t="s">
        <v>4768</v>
      </c>
      <c r="I2343" s="99">
        <v>38000000</v>
      </c>
      <c r="J2343" s="97" t="s">
        <v>2460</v>
      </c>
    </row>
    <row r="2344" spans="1:10" x14ac:dyDescent="0.2">
      <c r="A2344" s="96">
        <f t="shared" si="31"/>
        <v>2343</v>
      </c>
      <c r="B2344" s="97" t="s">
        <v>5213</v>
      </c>
      <c r="C2344" s="97" t="s">
        <v>5116</v>
      </c>
      <c r="D2344" s="97" t="s">
        <v>5101</v>
      </c>
      <c r="E2344" s="97" t="s">
        <v>2802</v>
      </c>
      <c r="F2344" s="97" t="s">
        <v>5312</v>
      </c>
      <c r="G2344" s="98" t="s">
        <v>2453</v>
      </c>
      <c r="H2344" s="98" t="s">
        <v>4768</v>
      </c>
      <c r="I2344" s="99">
        <v>13365000</v>
      </c>
      <c r="J2344" s="97" t="s">
        <v>2460</v>
      </c>
    </row>
    <row r="2345" spans="1:10" x14ac:dyDescent="0.2">
      <c r="A2345" s="96">
        <f t="shared" si="31"/>
        <v>2344</v>
      </c>
      <c r="B2345" s="97" t="s">
        <v>5112</v>
      </c>
      <c r="C2345" s="97" t="s">
        <v>5082</v>
      </c>
      <c r="D2345" s="97" t="s">
        <v>4768</v>
      </c>
      <c r="E2345" s="97" t="s">
        <v>2802</v>
      </c>
      <c r="F2345" s="97" t="s">
        <v>5313</v>
      </c>
      <c r="G2345" s="98" t="s">
        <v>2453</v>
      </c>
      <c r="H2345" s="98" t="s">
        <v>4768</v>
      </c>
      <c r="I2345" s="99">
        <v>354820000</v>
      </c>
      <c r="J2345" s="97" t="s">
        <v>2486</v>
      </c>
    </row>
    <row r="2346" spans="1:10" x14ac:dyDescent="0.2">
      <c r="A2346" s="96">
        <f t="shared" si="31"/>
        <v>2345</v>
      </c>
      <c r="B2346" s="97" t="s">
        <v>5216</v>
      </c>
      <c r="C2346" s="97" t="s">
        <v>4469</v>
      </c>
      <c r="D2346" s="97" t="s">
        <v>5101</v>
      </c>
      <c r="E2346" s="97" t="s">
        <v>2802</v>
      </c>
      <c r="F2346" s="97" t="s">
        <v>5314</v>
      </c>
      <c r="G2346" s="98" t="s">
        <v>2453</v>
      </c>
      <c r="H2346" s="98" t="s">
        <v>4768</v>
      </c>
      <c r="I2346" s="99">
        <v>31803200</v>
      </c>
      <c r="J2346" s="97" t="s">
        <v>2455</v>
      </c>
    </row>
    <row r="2347" spans="1:10" x14ac:dyDescent="0.2">
      <c r="A2347" s="96">
        <f t="shared" si="31"/>
        <v>2346</v>
      </c>
      <c r="B2347" s="97" t="s">
        <v>5216</v>
      </c>
      <c r="C2347" s="97" t="s">
        <v>4469</v>
      </c>
      <c r="D2347" s="97" t="s">
        <v>5101</v>
      </c>
      <c r="E2347" s="97" t="s">
        <v>2802</v>
      </c>
      <c r="F2347" s="97" t="s">
        <v>5315</v>
      </c>
      <c r="G2347" s="98" t="s">
        <v>2453</v>
      </c>
      <c r="H2347" s="98" t="s">
        <v>4768</v>
      </c>
      <c r="I2347" s="99">
        <v>35369200</v>
      </c>
      <c r="J2347" s="97" t="s">
        <v>2455</v>
      </c>
    </row>
    <row r="2348" spans="1:10" x14ac:dyDescent="0.2">
      <c r="A2348" s="96">
        <f t="shared" si="31"/>
        <v>2347</v>
      </c>
      <c r="B2348" s="97" t="s">
        <v>5216</v>
      </c>
      <c r="C2348" s="97" t="s">
        <v>4469</v>
      </c>
      <c r="D2348" s="97" t="s">
        <v>5101</v>
      </c>
      <c r="E2348" s="97" t="s">
        <v>2802</v>
      </c>
      <c r="F2348" s="97" t="s">
        <v>5316</v>
      </c>
      <c r="G2348" s="98" t="s">
        <v>2453</v>
      </c>
      <c r="H2348" s="98" t="s">
        <v>4768</v>
      </c>
      <c r="I2348" s="99">
        <v>29109600</v>
      </c>
      <c r="J2348" s="97" t="s">
        <v>2455</v>
      </c>
    </row>
    <row r="2349" spans="1:10" x14ac:dyDescent="0.2">
      <c r="A2349" s="96">
        <f t="shared" si="31"/>
        <v>2348</v>
      </c>
      <c r="B2349" s="97" t="s">
        <v>5216</v>
      </c>
      <c r="C2349" s="97" t="s">
        <v>4469</v>
      </c>
      <c r="D2349" s="97" t="s">
        <v>5101</v>
      </c>
      <c r="E2349" s="97" t="s">
        <v>2802</v>
      </c>
      <c r="F2349" s="97" t="s">
        <v>5317</v>
      </c>
      <c r="G2349" s="98" t="s">
        <v>2453</v>
      </c>
      <c r="H2349" s="98" t="s">
        <v>4768</v>
      </c>
      <c r="I2349" s="99">
        <v>27959500</v>
      </c>
      <c r="J2349" s="97" t="s">
        <v>2455</v>
      </c>
    </row>
    <row r="2350" spans="1:10" x14ac:dyDescent="0.2">
      <c r="A2350" s="96">
        <f t="shared" si="31"/>
        <v>2349</v>
      </c>
      <c r="B2350" s="97" t="s">
        <v>5216</v>
      </c>
      <c r="C2350" s="97" t="s">
        <v>4469</v>
      </c>
      <c r="D2350" s="97" t="s">
        <v>5101</v>
      </c>
      <c r="E2350" s="97" t="s">
        <v>2802</v>
      </c>
      <c r="F2350" s="97" t="s">
        <v>5318</v>
      </c>
      <c r="G2350" s="98" t="s">
        <v>2453</v>
      </c>
      <c r="H2350" s="98" t="s">
        <v>4768</v>
      </c>
      <c r="I2350" s="99">
        <v>205054000</v>
      </c>
      <c r="J2350" s="97" t="s">
        <v>2455</v>
      </c>
    </row>
    <row r="2351" spans="1:10" x14ac:dyDescent="0.2">
      <c r="A2351" s="96">
        <f t="shared" si="31"/>
        <v>2350</v>
      </c>
      <c r="B2351" s="97" t="s">
        <v>5216</v>
      </c>
      <c r="C2351" s="97" t="s">
        <v>4469</v>
      </c>
      <c r="D2351" s="97" t="s">
        <v>5101</v>
      </c>
      <c r="E2351" s="97" t="s">
        <v>2802</v>
      </c>
      <c r="F2351" s="97" t="s">
        <v>5319</v>
      </c>
      <c r="G2351" s="98" t="s">
        <v>2453</v>
      </c>
      <c r="H2351" s="98" t="s">
        <v>4768</v>
      </c>
      <c r="I2351" s="99">
        <v>9312000</v>
      </c>
      <c r="J2351" s="97" t="s">
        <v>2455</v>
      </c>
    </row>
    <row r="2352" spans="1:10" x14ac:dyDescent="0.2">
      <c r="A2352" s="96">
        <f t="shared" si="31"/>
        <v>2351</v>
      </c>
      <c r="B2352" s="97" t="s">
        <v>5216</v>
      </c>
      <c r="C2352" s="97" t="s">
        <v>4469</v>
      </c>
      <c r="D2352" s="97" t="s">
        <v>5101</v>
      </c>
      <c r="E2352" s="97" t="s">
        <v>2802</v>
      </c>
      <c r="F2352" s="97" t="s">
        <v>5320</v>
      </c>
      <c r="G2352" s="98" t="s">
        <v>2453</v>
      </c>
      <c r="H2352" s="98" t="s">
        <v>4768</v>
      </c>
      <c r="I2352" s="99">
        <v>227034900</v>
      </c>
      <c r="J2352" s="97" t="s">
        <v>2455</v>
      </c>
    </row>
    <row r="2353" spans="1:10" x14ac:dyDescent="0.2">
      <c r="A2353" s="96">
        <f t="shared" si="31"/>
        <v>2352</v>
      </c>
      <c r="B2353" s="97" t="s">
        <v>5216</v>
      </c>
      <c r="C2353" s="97" t="s">
        <v>4469</v>
      </c>
      <c r="D2353" s="97" t="s">
        <v>5101</v>
      </c>
      <c r="E2353" s="97" t="s">
        <v>2802</v>
      </c>
      <c r="F2353" s="97" t="s">
        <v>5321</v>
      </c>
      <c r="G2353" s="98" t="s">
        <v>2453</v>
      </c>
      <c r="H2353" s="98" t="s">
        <v>4768</v>
      </c>
      <c r="I2353" s="99">
        <v>30541800</v>
      </c>
      <c r="J2353" s="97" t="s">
        <v>2455</v>
      </c>
    </row>
    <row r="2354" spans="1:10" x14ac:dyDescent="0.2">
      <c r="A2354" s="96">
        <f t="shared" si="31"/>
        <v>2353</v>
      </c>
      <c r="B2354" s="97" t="s">
        <v>5216</v>
      </c>
      <c r="C2354" s="97" t="s">
        <v>4469</v>
      </c>
      <c r="D2354" s="97" t="s">
        <v>5101</v>
      </c>
      <c r="E2354" s="97" t="s">
        <v>2802</v>
      </c>
      <c r="F2354" s="97" t="s">
        <v>5322</v>
      </c>
      <c r="G2354" s="98" t="s">
        <v>2453</v>
      </c>
      <c r="H2354" s="98" t="s">
        <v>4768</v>
      </c>
      <c r="I2354" s="99">
        <v>345656000</v>
      </c>
      <c r="J2354" s="97" t="s">
        <v>2455</v>
      </c>
    </row>
    <row r="2355" spans="1:10" x14ac:dyDescent="0.2">
      <c r="A2355" s="96">
        <f t="shared" si="31"/>
        <v>2354</v>
      </c>
      <c r="B2355" s="97" t="s">
        <v>5216</v>
      </c>
      <c r="C2355" s="97" t="s">
        <v>4469</v>
      </c>
      <c r="D2355" s="97" t="s">
        <v>5101</v>
      </c>
      <c r="E2355" s="97" t="s">
        <v>2802</v>
      </c>
      <c r="F2355" s="97" t="s">
        <v>5323</v>
      </c>
      <c r="G2355" s="98" t="s">
        <v>2453</v>
      </c>
      <c r="H2355" s="98" t="s">
        <v>4768</v>
      </c>
      <c r="I2355" s="99">
        <v>86158500</v>
      </c>
      <c r="J2355" s="97" t="s">
        <v>2455</v>
      </c>
    </row>
    <row r="2356" spans="1:10" x14ac:dyDescent="0.2">
      <c r="A2356" s="96">
        <f t="shared" si="31"/>
        <v>2355</v>
      </c>
      <c r="B2356" s="97" t="s">
        <v>5216</v>
      </c>
      <c r="C2356" s="97" t="s">
        <v>4469</v>
      </c>
      <c r="D2356" s="97" t="s">
        <v>5101</v>
      </c>
      <c r="E2356" s="97" t="s">
        <v>2802</v>
      </c>
      <c r="F2356" s="97" t="s">
        <v>5324</v>
      </c>
      <c r="G2356" s="98" t="s">
        <v>2453</v>
      </c>
      <c r="H2356" s="98" t="s">
        <v>4768</v>
      </c>
      <c r="I2356" s="99">
        <v>41218000</v>
      </c>
      <c r="J2356" s="97" t="s">
        <v>2455</v>
      </c>
    </row>
    <row r="2357" spans="1:10" x14ac:dyDescent="0.2">
      <c r="A2357" s="96">
        <f t="shared" si="31"/>
        <v>2356</v>
      </c>
      <c r="B2357" s="97" t="s">
        <v>5216</v>
      </c>
      <c r="C2357" s="97" t="s">
        <v>4469</v>
      </c>
      <c r="D2357" s="97" t="s">
        <v>5101</v>
      </c>
      <c r="E2357" s="97" t="s">
        <v>2802</v>
      </c>
      <c r="F2357" s="97" t="s">
        <v>5325</v>
      </c>
      <c r="G2357" s="98" t="s">
        <v>2453</v>
      </c>
      <c r="H2357" s="98" t="s">
        <v>4768</v>
      </c>
      <c r="I2357" s="99">
        <v>20325600</v>
      </c>
      <c r="J2357" s="97" t="s">
        <v>2455</v>
      </c>
    </row>
    <row r="2358" spans="1:10" x14ac:dyDescent="0.2">
      <c r="A2358" s="96">
        <f t="shared" si="31"/>
        <v>2357</v>
      </c>
      <c r="B2358" s="97" t="s">
        <v>5216</v>
      </c>
      <c r="C2358" s="97" t="s">
        <v>4469</v>
      </c>
      <c r="D2358" s="97" t="s">
        <v>5101</v>
      </c>
      <c r="E2358" s="97" t="s">
        <v>2802</v>
      </c>
      <c r="F2358" s="97" t="s">
        <v>5326</v>
      </c>
      <c r="G2358" s="98" t="s">
        <v>2453</v>
      </c>
      <c r="H2358" s="98" t="s">
        <v>4768</v>
      </c>
      <c r="I2358" s="99">
        <v>23652800</v>
      </c>
      <c r="J2358" s="97" t="s">
        <v>2455</v>
      </c>
    </row>
    <row r="2359" spans="1:10" x14ac:dyDescent="0.2">
      <c r="A2359" s="96">
        <f t="shared" si="31"/>
        <v>2358</v>
      </c>
      <c r="B2359" s="97" t="s">
        <v>5216</v>
      </c>
      <c r="C2359" s="97" t="s">
        <v>4469</v>
      </c>
      <c r="D2359" s="97" t="s">
        <v>5101</v>
      </c>
      <c r="E2359" s="97" t="s">
        <v>2802</v>
      </c>
      <c r="F2359" s="97" t="s">
        <v>5327</v>
      </c>
      <c r="G2359" s="98" t="s">
        <v>2453</v>
      </c>
      <c r="H2359" s="98" t="s">
        <v>4768</v>
      </c>
      <c r="I2359" s="99">
        <v>23985000</v>
      </c>
      <c r="J2359" s="97" t="s">
        <v>2455</v>
      </c>
    </row>
    <row r="2360" spans="1:10" x14ac:dyDescent="0.2">
      <c r="A2360" s="96">
        <f t="shared" si="31"/>
        <v>2359</v>
      </c>
      <c r="B2360" s="97" t="s">
        <v>5216</v>
      </c>
      <c r="C2360" s="97" t="s">
        <v>4469</v>
      </c>
      <c r="D2360" s="97" t="s">
        <v>5101</v>
      </c>
      <c r="E2360" s="97" t="s">
        <v>2802</v>
      </c>
      <c r="F2360" s="97" t="s">
        <v>5328</v>
      </c>
      <c r="G2360" s="98" t="s">
        <v>2453</v>
      </c>
      <c r="H2360" s="98" t="s">
        <v>4768</v>
      </c>
      <c r="I2360" s="99">
        <v>42610000</v>
      </c>
      <c r="J2360" s="97" t="s">
        <v>2455</v>
      </c>
    </row>
    <row r="2361" spans="1:10" x14ac:dyDescent="0.2">
      <c r="A2361" s="96">
        <f t="shared" si="31"/>
        <v>2360</v>
      </c>
      <c r="B2361" s="97" t="s">
        <v>5216</v>
      </c>
      <c r="C2361" s="97" t="s">
        <v>4469</v>
      </c>
      <c r="D2361" s="97" t="s">
        <v>5101</v>
      </c>
      <c r="E2361" s="97" t="s">
        <v>2802</v>
      </c>
      <c r="F2361" s="97" t="s">
        <v>5329</v>
      </c>
      <c r="G2361" s="98" t="s">
        <v>2453</v>
      </c>
      <c r="H2361" s="98" t="s">
        <v>4768</v>
      </c>
      <c r="I2361" s="99">
        <v>24536400</v>
      </c>
      <c r="J2361" s="97" t="s">
        <v>2455</v>
      </c>
    </row>
    <row r="2362" spans="1:10" x14ac:dyDescent="0.2">
      <c r="A2362" s="96">
        <f t="shared" si="31"/>
        <v>2361</v>
      </c>
      <c r="B2362" s="97" t="s">
        <v>5216</v>
      </c>
      <c r="C2362" s="97" t="s">
        <v>4469</v>
      </c>
      <c r="D2362" s="97" t="s">
        <v>5101</v>
      </c>
      <c r="E2362" s="97" t="s">
        <v>2802</v>
      </c>
      <c r="F2362" s="97" t="s">
        <v>5330</v>
      </c>
      <c r="G2362" s="98" t="s">
        <v>2453</v>
      </c>
      <c r="H2362" s="98" t="s">
        <v>4768</v>
      </c>
      <c r="I2362" s="99">
        <v>24301000</v>
      </c>
      <c r="J2362" s="97" t="s">
        <v>2455</v>
      </c>
    </row>
    <row r="2363" spans="1:10" x14ac:dyDescent="0.2">
      <c r="A2363" s="96">
        <f t="shared" si="31"/>
        <v>2362</v>
      </c>
      <c r="B2363" s="97" t="s">
        <v>5216</v>
      </c>
      <c r="C2363" s="97" t="s">
        <v>4469</v>
      </c>
      <c r="D2363" s="97" t="s">
        <v>5101</v>
      </c>
      <c r="E2363" s="97" t="s">
        <v>2802</v>
      </c>
      <c r="F2363" s="97" t="s">
        <v>5331</v>
      </c>
      <c r="G2363" s="98" t="s">
        <v>2453</v>
      </c>
      <c r="H2363" s="98" t="s">
        <v>4768</v>
      </c>
      <c r="I2363" s="99">
        <v>57590300</v>
      </c>
      <c r="J2363" s="97" t="s">
        <v>2455</v>
      </c>
    </row>
    <row r="2364" spans="1:10" x14ac:dyDescent="0.2">
      <c r="A2364" s="96">
        <f t="shared" si="31"/>
        <v>2363</v>
      </c>
      <c r="B2364" s="97" t="s">
        <v>5216</v>
      </c>
      <c r="C2364" s="97" t="s">
        <v>4469</v>
      </c>
      <c r="D2364" s="97" t="s">
        <v>5101</v>
      </c>
      <c r="E2364" s="97" t="s">
        <v>2802</v>
      </c>
      <c r="F2364" s="97" t="s">
        <v>5332</v>
      </c>
      <c r="G2364" s="98" t="s">
        <v>2453</v>
      </c>
      <c r="H2364" s="98" t="s">
        <v>4768</v>
      </c>
      <c r="I2364" s="99">
        <v>115514700</v>
      </c>
      <c r="J2364" s="97" t="s">
        <v>2455</v>
      </c>
    </row>
    <row r="2365" spans="1:10" x14ac:dyDescent="0.2">
      <c r="A2365" s="96">
        <f t="shared" si="31"/>
        <v>2364</v>
      </c>
      <c r="B2365" s="97" t="s">
        <v>5216</v>
      </c>
      <c r="C2365" s="97" t="s">
        <v>4469</v>
      </c>
      <c r="D2365" s="97" t="s">
        <v>5101</v>
      </c>
      <c r="E2365" s="97" t="s">
        <v>2802</v>
      </c>
      <c r="F2365" s="97" t="s">
        <v>5333</v>
      </c>
      <c r="G2365" s="98" t="s">
        <v>2453</v>
      </c>
      <c r="H2365" s="98" t="s">
        <v>4768</v>
      </c>
      <c r="I2365" s="99">
        <v>77366000</v>
      </c>
      <c r="J2365" s="97" t="s">
        <v>2455</v>
      </c>
    </row>
    <row r="2366" spans="1:10" x14ac:dyDescent="0.2">
      <c r="A2366" s="96">
        <f t="shared" si="31"/>
        <v>2365</v>
      </c>
      <c r="B2366" s="97" t="s">
        <v>5216</v>
      </c>
      <c r="C2366" s="97" t="s">
        <v>4469</v>
      </c>
      <c r="D2366" s="97" t="s">
        <v>5101</v>
      </c>
      <c r="E2366" s="97" t="s">
        <v>2802</v>
      </c>
      <c r="F2366" s="97" t="s">
        <v>5334</v>
      </c>
      <c r="G2366" s="98" t="s">
        <v>2453</v>
      </c>
      <c r="H2366" s="98" t="s">
        <v>4768</v>
      </c>
      <c r="I2366" s="99">
        <v>159743300</v>
      </c>
      <c r="J2366" s="97" t="s">
        <v>2455</v>
      </c>
    </row>
    <row r="2367" spans="1:10" x14ac:dyDescent="0.2">
      <c r="A2367" s="96">
        <f t="shared" si="31"/>
        <v>2366</v>
      </c>
      <c r="B2367" s="97" t="s">
        <v>5216</v>
      </c>
      <c r="C2367" s="97" t="s">
        <v>4469</v>
      </c>
      <c r="D2367" s="97" t="s">
        <v>5101</v>
      </c>
      <c r="E2367" s="97" t="s">
        <v>2802</v>
      </c>
      <c r="F2367" s="97" t="s">
        <v>5335</v>
      </c>
      <c r="G2367" s="98" t="s">
        <v>2453</v>
      </c>
      <c r="H2367" s="98" t="s">
        <v>4768</v>
      </c>
      <c r="I2367" s="99">
        <v>20325600</v>
      </c>
      <c r="J2367" s="97" t="s">
        <v>2455</v>
      </c>
    </row>
    <row r="2368" spans="1:10" x14ac:dyDescent="0.2">
      <c r="A2368" s="96">
        <f t="shared" si="31"/>
        <v>2367</v>
      </c>
      <c r="B2368" s="97" t="s">
        <v>4768</v>
      </c>
      <c r="C2368" s="97" t="s">
        <v>5126</v>
      </c>
      <c r="D2368" s="97" t="s">
        <v>4768</v>
      </c>
      <c r="E2368" s="97" t="s">
        <v>2802</v>
      </c>
      <c r="F2368" s="97" t="s">
        <v>5336</v>
      </c>
      <c r="G2368" s="98" t="s">
        <v>2453</v>
      </c>
      <c r="H2368" s="98" t="s">
        <v>4768</v>
      </c>
      <c r="I2368" s="99">
        <v>1145797000</v>
      </c>
      <c r="J2368" s="97" t="s">
        <v>2455</v>
      </c>
    </row>
    <row r="2369" spans="1:10" x14ac:dyDescent="0.2">
      <c r="A2369" s="96">
        <f t="shared" si="31"/>
        <v>2368</v>
      </c>
      <c r="B2369" s="97" t="s">
        <v>4768</v>
      </c>
      <c r="C2369" s="97" t="s">
        <v>5126</v>
      </c>
      <c r="D2369" s="97" t="s">
        <v>4768</v>
      </c>
      <c r="E2369" s="97" t="s">
        <v>2802</v>
      </c>
      <c r="F2369" s="97" t="s">
        <v>5337</v>
      </c>
      <c r="G2369" s="98" t="s">
        <v>2453</v>
      </c>
      <c r="H2369" s="98" t="s">
        <v>4768</v>
      </c>
      <c r="I2369" s="99">
        <v>1410000000</v>
      </c>
      <c r="J2369" s="97" t="s">
        <v>2486</v>
      </c>
    </row>
    <row r="2370" spans="1:10" x14ac:dyDescent="0.2">
      <c r="A2370" s="96">
        <f t="shared" si="31"/>
        <v>2369</v>
      </c>
      <c r="B2370" s="97" t="s">
        <v>4768</v>
      </c>
      <c r="C2370" s="97" t="s">
        <v>5126</v>
      </c>
      <c r="D2370" s="97" t="s">
        <v>4768</v>
      </c>
      <c r="E2370" s="97" t="s">
        <v>2802</v>
      </c>
      <c r="F2370" s="97" t="s">
        <v>5313</v>
      </c>
      <c r="G2370" s="98" t="s">
        <v>2453</v>
      </c>
      <c r="H2370" s="98" t="s">
        <v>4768</v>
      </c>
      <c r="I2370" s="99">
        <v>354820000</v>
      </c>
      <c r="J2370" s="97" t="s">
        <v>2486</v>
      </c>
    </row>
    <row r="2371" spans="1:10" x14ac:dyDescent="0.2">
      <c r="A2371" s="96">
        <f t="shared" si="31"/>
        <v>2370</v>
      </c>
      <c r="B2371" s="97" t="s">
        <v>5201</v>
      </c>
      <c r="C2371" s="97" t="s">
        <v>5126</v>
      </c>
      <c r="D2371" s="97" t="s">
        <v>4768</v>
      </c>
      <c r="E2371" s="97" t="s">
        <v>2802</v>
      </c>
      <c r="F2371" s="97" t="s">
        <v>5337</v>
      </c>
      <c r="G2371" s="98" t="s">
        <v>2453</v>
      </c>
      <c r="H2371" s="98" t="s">
        <v>4768</v>
      </c>
      <c r="I2371" s="99">
        <v>1410000000</v>
      </c>
      <c r="J2371" s="97" t="s">
        <v>2486</v>
      </c>
    </row>
    <row r="2372" spans="1:10" x14ac:dyDescent="0.2">
      <c r="A2372" s="96">
        <f t="shared" si="31"/>
        <v>2371</v>
      </c>
      <c r="B2372" s="97" t="s">
        <v>5232</v>
      </c>
      <c r="C2372" s="97" t="s">
        <v>5177</v>
      </c>
      <c r="D2372" s="97" t="s">
        <v>5101</v>
      </c>
      <c r="E2372" s="97" t="s">
        <v>2802</v>
      </c>
      <c r="F2372" s="97" t="s">
        <v>5338</v>
      </c>
      <c r="G2372" s="98" t="s">
        <v>2453</v>
      </c>
      <c r="H2372" s="98" t="s">
        <v>4768</v>
      </c>
      <c r="I2372" s="99">
        <v>173300000</v>
      </c>
      <c r="J2372" s="97" t="s">
        <v>2455</v>
      </c>
    </row>
    <row r="2373" spans="1:10" x14ac:dyDescent="0.2">
      <c r="A2373" s="96">
        <f t="shared" si="31"/>
        <v>2372</v>
      </c>
      <c r="B2373" s="97" t="s">
        <v>5077</v>
      </c>
      <c r="C2373" s="97" t="s">
        <v>5078</v>
      </c>
      <c r="D2373" s="97" t="s">
        <v>2622</v>
      </c>
      <c r="E2373" s="97" t="s">
        <v>2802</v>
      </c>
      <c r="F2373" s="97" t="s">
        <v>5339</v>
      </c>
      <c r="G2373" s="98" t="s">
        <v>2453</v>
      </c>
      <c r="H2373" s="98" t="s">
        <v>4768</v>
      </c>
      <c r="I2373" s="99">
        <v>36300000</v>
      </c>
      <c r="J2373" s="97" t="s">
        <v>2486</v>
      </c>
    </row>
    <row r="2374" spans="1:10" x14ac:dyDescent="0.2">
      <c r="A2374" s="96">
        <f t="shared" si="31"/>
        <v>2373</v>
      </c>
      <c r="B2374" s="97" t="s">
        <v>5230</v>
      </c>
      <c r="C2374" s="97" t="s">
        <v>4767</v>
      </c>
      <c r="D2374" s="97" t="s">
        <v>5101</v>
      </c>
      <c r="E2374" s="97" t="s">
        <v>2802</v>
      </c>
      <c r="F2374" s="97" t="s">
        <v>5340</v>
      </c>
      <c r="G2374" s="98" t="s">
        <v>2453</v>
      </c>
      <c r="H2374" s="98" t="s">
        <v>4768</v>
      </c>
      <c r="I2374" s="99">
        <v>21000000</v>
      </c>
      <c r="J2374" s="97" t="s">
        <v>2670</v>
      </c>
    </row>
    <row r="2375" spans="1:10" x14ac:dyDescent="0.2">
      <c r="A2375" s="96">
        <f t="shared" si="31"/>
        <v>2374</v>
      </c>
      <c r="B2375" s="97" t="s">
        <v>5230</v>
      </c>
      <c r="C2375" s="97" t="s">
        <v>4767</v>
      </c>
      <c r="D2375" s="97" t="s">
        <v>5101</v>
      </c>
      <c r="E2375" s="97" t="s">
        <v>2802</v>
      </c>
      <c r="F2375" s="97" t="s">
        <v>5341</v>
      </c>
      <c r="G2375" s="98" t="s">
        <v>2453</v>
      </c>
      <c r="H2375" s="98" t="s">
        <v>4768</v>
      </c>
      <c r="I2375" s="99">
        <v>40000000</v>
      </c>
      <c r="J2375" s="97" t="s">
        <v>2670</v>
      </c>
    </row>
    <row r="2376" spans="1:10" x14ac:dyDescent="0.2">
      <c r="A2376" s="96">
        <f t="shared" si="31"/>
        <v>2375</v>
      </c>
      <c r="B2376" s="97" t="s">
        <v>5230</v>
      </c>
      <c r="C2376" s="97" t="s">
        <v>4767</v>
      </c>
      <c r="D2376" s="97" t="s">
        <v>5101</v>
      </c>
      <c r="E2376" s="97" t="s">
        <v>2802</v>
      </c>
      <c r="F2376" s="97" t="s">
        <v>5342</v>
      </c>
      <c r="G2376" s="98" t="s">
        <v>2453</v>
      </c>
      <c r="H2376" s="98" t="s">
        <v>4768</v>
      </c>
      <c r="I2376" s="99">
        <v>43000000</v>
      </c>
      <c r="J2376" s="97" t="s">
        <v>2670</v>
      </c>
    </row>
    <row r="2377" spans="1:10" x14ac:dyDescent="0.2">
      <c r="A2377" s="96">
        <f t="shared" si="31"/>
        <v>2376</v>
      </c>
      <c r="B2377" s="97" t="s">
        <v>5230</v>
      </c>
      <c r="C2377" s="97" t="s">
        <v>4767</v>
      </c>
      <c r="D2377" s="97" t="s">
        <v>5101</v>
      </c>
      <c r="E2377" s="97" t="s">
        <v>2802</v>
      </c>
      <c r="F2377" s="97" t="s">
        <v>5343</v>
      </c>
      <c r="G2377" s="98" t="s">
        <v>2453</v>
      </c>
      <c r="H2377" s="98" t="s">
        <v>4768</v>
      </c>
      <c r="I2377" s="99">
        <v>19000000</v>
      </c>
      <c r="J2377" s="97" t="s">
        <v>2670</v>
      </c>
    </row>
    <row r="2378" spans="1:10" x14ac:dyDescent="0.2">
      <c r="A2378" s="96">
        <f t="shared" si="31"/>
        <v>2377</v>
      </c>
      <c r="B2378" s="97" t="s">
        <v>5230</v>
      </c>
      <c r="C2378" s="97" t="s">
        <v>4767</v>
      </c>
      <c r="D2378" s="97" t="s">
        <v>5101</v>
      </c>
      <c r="E2378" s="97" t="s">
        <v>2802</v>
      </c>
      <c r="F2378" s="97" t="s">
        <v>5344</v>
      </c>
      <c r="G2378" s="98" t="s">
        <v>2453</v>
      </c>
      <c r="H2378" s="98" t="s">
        <v>4768</v>
      </c>
      <c r="I2378" s="99">
        <v>100000000</v>
      </c>
      <c r="J2378" s="97" t="s">
        <v>2670</v>
      </c>
    </row>
    <row r="2379" spans="1:10" x14ac:dyDescent="0.2">
      <c r="A2379" s="96">
        <f t="shared" si="31"/>
        <v>2378</v>
      </c>
      <c r="B2379" s="97" t="s">
        <v>5228</v>
      </c>
      <c r="C2379" s="97" t="s">
        <v>5085</v>
      </c>
      <c r="D2379" s="97" t="s">
        <v>5101</v>
      </c>
      <c r="E2379" s="97" t="s">
        <v>2802</v>
      </c>
      <c r="F2379" s="97" t="s">
        <v>5345</v>
      </c>
      <c r="G2379" s="98" t="s">
        <v>2453</v>
      </c>
      <c r="H2379" s="98" t="s">
        <v>4768</v>
      </c>
      <c r="I2379" s="99">
        <v>83438000</v>
      </c>
      <c r="J2379" s="97" t="s">
        <v>2455</v>
      </c>
    </row>
    <row r="2380" spans="1:10" x14ac:dyDescent="0.2">
      <c r="A2380" s="96">
        <f t="shared" si="31"/>
        <v>2379</v>
      </c>
      <c r="B2380" s="97" t="s">
        <v>5145</v>
      </c>
      <c r="C2380" s="97" t="s">
        <v>5136</v>
      </c>
      <c r="D2380" s="97" t="s">
        <v>5101</v>
      </c>
      <c r="E2380" s="97" t="s">
        <v>2802</v>
      </c>
      <c r="F2380" s="97" t="s">
        <v>5346</v>
      </c>
      <c r="G2380" s="98" t="s">
        <v>2453</v>
      </c>
      <c r="H2380" s="98" t="s">
        <v>4768</v>
      </c>
      <c r="I2380" s="99">
        <v>98105000</v>
      </c>
      <c r="J2380" s="97" t="s">
        <v>2460</v>
      </c>
    </row>
    <row r="2381" spans="1:10" x14ac:dyDescent="0.2">
      <c r="A2381" s="96">
        <f t="shared" si="31"/>
        <v>2380</v>
      </c>
      <c r="B2381" s="97" t="s">
        <v>5145</v>
      </c>
      <c r="C2381" s="97" t="s">
        <v>5136</v>
      </c>
      <c r="D2381" s="97" t="s">
        <v>5101</v>
      </c>
      <c r="E2381" s="97" t="s">
        <v>2802</v>
      </c>
      <c r="F2381" s="97" t="s">
        <v>5347</v>
      </c>
      <c r="G2381" s="98" t="s">
        <v>2453</v>
      </c>
      <c r="H2381" s="98" t="s">
        <v>4768</v>
      </c>
      <c r="I2381" s="99">
        <v>59334000</v>
      </c>
      <c r="J2381" s="97" t="s">
        <v>2460</v>
      </c>
    </row>
    <row r="2382" spans="1:10" x14ac:dyDescent="0.2">
      <c r="A2382" s="96">
        <f t="shared" si="31"/>
        <v>2381</v>
      </c>
      <c r="B2382" s="97" t="s">
        <v>5145</v>
      </c>
      <c r="C2382" s="97" t="s">
        <v>5136</v>
      </c>
      <c r="D2382" s="97" t="s">
        <v>5101</v>
      </c>
      <c r="E2382" s="97" t="s">
        <v>2802</v>
      </c>
      <c r="F2382" s="97" t="s">
        <v>5348</v>
      </c>
      <c r="G2382" s="98" t="s">
        <v>2453</v>
      </c>
      <c r="H2382" s="98" t="s">
        <v>4768</v>
      </c>
      <c r="I2382" s="99">
        <v>32592000</v>
      </c>
      <c r="J2382" s="97" t="s">
        <v>2460</v>
      </c>
    </row>
    <row r="2383" spans="1:10" x14ac:dyDescent="0.2">
      <c r="A2383" s="96">
        <f t="shared" si="31"/>
        <v>2382</v>
      </c>
      <c r="B2383" s="97" t="s">
        <v>5145</v>
      </c>
      <c r="C2383" s="97" t="s">
        <v>5136</v>
      </c>
      <c r="D2383" s="97" t="s">
        <v>5101</v>
      </c>
      <c r="E2383" s="97" t="s">
        <v>2802</v>
      </c>
      <c r="F2383" s="97" t="s">
        <v>5349</v>
      </c>
      <c r="G2383" s="98" t="s">
        <v>2453</v>
      </c>
      <c r="H2383" s="98" t="s">
        <v>4768</v>
      </c>
      <c r="I2383" s="99">
        <v>147453000</v>
      </c>
      <c r="J2383" s="97" t="s">
        <v>2460</v>
      </c>
    </row>
    <row r="2384" spans="1:10" x14ac:dyDescent="0.2">
      <c r="A2384" s="96">
        <f t="shared" si="31"/>
        <v>2383</v>
      </c>
      <c r="B2384" s="97" t="s">
        <v>5145</v>
      </c>
      <c r="C2384" s="97" t="s">
        <v>5136</v>
      </c>
      <c r="D2384" s="97" t="s">
        <v>5101</v>
      </c>
      <c r="E2384" s="97" t="s">
        <v>2802</v>
      </c>
      <c r="F2384" s="97" t="s">
        <v>5346</v>
      </c>
      <c r="G2384" s="98" t="s">
        <v>2453</v>
      </c>
      <c r="H2384" s="98" t="s">
        <v>4768</v>
      </c>
      <c r="I2384" s="99">
        <v>98105000</v>
      </c>
      <c r="J2384" s="97" t="s">
        <v>2460</v>
      </c>
    </row>
    <row r="2385" spans="1:10" x14ac:dyDescent="0.2">
      <c r="A2385" s="96">
        <f t="shared" si="31"/>
        <v>2384</v>
      </c>
      <c r="B2385" s="97" t="s">
        <v>5145</v>
      </c>
      <c r="C2385" s="97" t="s">
        <v>5136</v>
      </c>
      <c r="D2385" s="97" t="s">
        <v>5101</v>
      </c>
      <c r="E2385" s="97" t="s">
        <v>2802</v>
      </c>
      <c r="F2385" s="97" t="s">
        <v>5347</v>
      </c>
      <c r="G2385" s="98" t="s">
        <v>2453</v>
      </c>
      <c r="H2385" s="98" t="s">
        <v>4768</v>
      </c>
      <c r="I2385" s="99">
        <v>59334000</v>
      </c>
      <c r="J2385" s="97" t="s">
        <v>2460</v>
      </c>
    </row>
    <row r="2386" spans="1:10" x14ac:dyDescent="0.2">
      <c r="A2386" s="96">
        <f t="shared" si="31"/>
        <v>2385</v>
      </c>
      <c r="B2386" s="97" t="s">
        <v>5145</v>
      </c>
      <c r="C2386" s="97" t="s">
        <v>5136</v>
      </c>
      <c r="D2386" s="97" t="s">
        <v>5101</v>
      </c>
      <c r="E2386" s="97" t="s">
        <v>2802</v>
      </c>
      <c r="F2386" s="97" t="s">
        <v>5348</v>
      </c>
      <c r="G2386" s="98" t="s">
        <v>2453</v>
      </c>
      <c r="H2386" s="98" t="s">
        <v>4768</v>
      </c>
      <c r="I2386" s="99">
        <v>32592000</v>
      </c>
      <c r="J2386" s="97" t="s">
        <v>2460</v>
      </c>
    </row>
    <row r="2387" spans="1:10" x14ac:dyDescent="0.2">
      <c r="A2387" s="96">
        <f t="shared" si="31"/>
        <v>2386</v>
      </c>
      <c r="B2387" s="97" t="s">
        <v>5145</v>
      </c>
      <c r="C2387" s="97" t="s">
        <v>5136</v>
      </c>
      <c r="D2387" s="97" t="s">
        <v>5101</v>
      </c>
      <c r="E2387" s="97" t="s">
        <v>2802</v>
      </c>
      <c r="F2387" s="97" t="s">
        <v>5349</v>
      </c>
      <c r="G2387" s="98" t="s">
        <v>2453</v>
      </c>
      <c r="H2387" s="98" t="s">
        <v>4768</v>
      </c>
      <c r="I2387" s="99">
        <v>147453000</v>
      </c>
      <c r="J2387" s="97" t="s">
        <v>2460</v>
      </c>
    </row>
    <row r="2388" spans="1:10" x14ac:dyDescent="0.3">
      <c r="A2388" s="96">
        <f t="shared" si="31"/>
        <v>2387</v>
      </c>
      <c r="B2388" s="97" t="s">
        <v>5350</v>
      </c>
      <c r="C2388" s="97" t="s">
        <v>5082</v>
      </c>
      <c r="D2388" s="97" t="s">
        <v>2729</v>
      </c>
      <c r="E2388" s="97" t="s">
        <v>2802</v>
      </c>
      <c r="F2388" s="97" t="s">
        <v>5351</v>
      </c>
      <c r="G2388" s="98" t="s">
        <v>2453</v>
      </c>
      <c r="H2388" s="98" t="s">
        <v>4768</v>
      </c>
      <c r="I2388" s="97" t="s">
        <v>2670</v>
      </c>
      <c r="J2388" s="97" t="s">
        <v>2670</v>
      </c>
    </row>
    <row r="2389" spans="1:10" x14ac:dyDescent="0.2">
      <c r="A2389" s="96">
        <f t="shared" si="31"/>
        <v>2388</v>
      </c>
      <c r="B2389" s="97" t="s">
        <v>5352</v>
      </c>
      <c r="C2389" s="97" t="s">
        <v>5090</v>
      </c>
      <c r="D2389" s="97" t="s">
        <v>5101</v>
      </c>
      <c r="E2389" s="97" t="s">
        <v>2802</v>
      </c>
      <c r="F2389" s="97" t="s">
        <v>5353</v>
      </c>
      <c r="G2389" s="98" t="s">
        <v>2453</v>
      </c>
      <c r="H2389" s="98" t="s">
        <v>4768</v>
      </c>
      <c r="I2389" s="99">
        <v>72557000</v>
      </c>
      <c r="J2389" s="97" t="s">
        <v>2460</v>
      </c>
    </row>
    <row r="2390" spans="1:10" x14ac:dyDescent="0.2">
      <c r="A2390" s="96">
        <f t="shared" si="31"/>
        <v>2389</v>
      </c>
      <c r="B2390" s="97" t="s">
        <v>5352</v>
      </c>
      <c r="C2390" s="97" t="s">
        <v>5090</v>
      </c>
      <c r="D2390" s="97" t="s">
        <v>5101</v>
      </c>
      <c r="E2390" s="97" t="s">
        <v>2802</v>
      </c>
      <c r="F2390" s="97" t="s">
        <v>5354</v>
      </c>
      <c r="G2390" s="98" t="s">
        <v>2453</v>
      </c>
      <c r="H2390" s="98" t="s">
        <v>4768</v>
      </c>
      <c r="I2390" s="99">
        <v>49068000</v>
      </c>
      <c r="J2390" s="97" t="s">
        <v>2460</v>
      </c>
    </row>
    <row r="2391" spans="1:10" x14ac:dyDescent="0.2">
      <c r="A2391" s="96">
        <f t="shared" si="31"/>
        <v>2390</v>
      </c>
      <c r="B2391" s="97" t="s">
        <v>5211</v>
      </c>
      <c r="C2391" s="97" t="s">
        <v>5090</v>
      </c>
      <c r="D2391" s="97" t="s">
        <v>2945</v>
      </c>
      <c r="E2391" s="97" t="s">
        <v>2802</v>
      </c>
      <c r="F2391" s="97" t="s">
        <v>5267</v>
      </c>
      <c r="G2391" s="98" t="s">
        <v>2453</v>
      </c>
      <c r="H2391" s="98" t="s">
        <v>4768</v>
      </c>
      <c r="I2391" s="99">
        <v>550000000</v>
      </c>
      <c r="J2391" s="97" t="s">
        <v>2455</v>
      </c>
    </row>
    <row r="2392" spans="1:10" x14ac:dyDescent="0.2">
      <c r="A2392" s="96">
        <f t="shared" si="31"/>
        <v>2391</v>
      </c>
      <c r="B2392" s="97" t="s">
        <v>5211</v>
      </c>
      <c r="C2392" s="97" t="s">
        <v>5090</v>
      </c>
      <c r="D2392" s="97" t="s">
        <v>2945</v>
      </c>
      <c r="E2392" s="97" t="s">
        <v>2802</v>
      </c>
      <c r="F2392" s="97" t="s">
        <v>5268</v>
      </c>
      <c r="G2392" s="98" t="s">
        <v>2453</v>
      </c>
      <c r="H2392" s="98" t="s">
        <v>4768</v>
      </c>
      <c r="I2392" s="99">
        <v>520000000</v>
      </c>
      <c r="J2392" s="97" t="s">
        <v>2455</v>
      </c>
    </row>
    <row r="2393" spans="1:10" x14ac:dyDescent="0.2">
      <c r="A2393" s="96">
        <f t="shared" si="31"/>
        <v>2392</v>
      </c>
      <c r="B2393" s="97" t="s">
        <v>5211</v>
      </c>
      <c r="C2393" s="97" t="s">
        <v>5090</v>
      </c>
      <c r="D2393" s="97" t="s">
        <v>2945</v>
      </c>
      <c r="E2393" s="97" t="s">
        <v>2802</v>
      </c>
      <c r="F2393" s="97" t="s">
        <v>5269</v>
      </c>
      <c r="G2393" s="98" t="s">
        <v>2453</v>
      </c>
      <c r="H2393" s="98" t="s">
        <v>4768</v>
      </c>
      <c r="I2393" s="99">
        <v>250000000</v>
      </c>
      <c r="J2393" s="97" t="s">
        <v>2455</v>
      </c>
    </row>
    <row r="2394" spans="1:10" x14ac:dyDescent="0.2">
      <c r="A2394" s="96">
        <f t="shared" si="31"/>
        <v>2393</v>
      </c>
      <c r="B2394" s="97" t="s">
        <v>5239</v>
      </c>
      <c r="C2394" s="97" t="s">
        <v>5106</v>
      </c>
      <c r="D2394" s="97" t="s">
        <v>5101</v>
      </c>
      <c r="E2394" s="97" t="s">
        <v>2819</v>
      </c>
      <c r="F2394" s="97" t="s">
        <v>5355</v>
      </c>
      <c r="G2394" s="98" t="s">
        <v>2453</v>
      </c>
      <c r="H2394" s="98" t="s">
        <v>4768</v>
      </c>
      <c r="I2394" s="99">
        <v>287612000</v>
      </c>
      <c r="J2394" s="97" t="s">
        <v>2486</v>
      </c>
    </row>
    <row r="2395" spans="1:10" x14ac:dyDescent="0.2">
      <c r="A2395" s="96">
        <f t="shared" si="31"/>
        <v>2394</v>
      </c>
      <c r="B2395" s="97" t="s">
        <v>5239</v>
      </c>
      <c r="C2395" s="97" t="s">
        <v>5106</v>
      </c>
      <c r="D2395" s="97" t="s">
        <v>5101</v>
      </c>
      <c r="E2395" s="97" t="s">
        <v>2819</v>
      </c>
      <c r="F2395" s="97" t="s">
        <v>5356</v>
      </c>
      <c r="G2395" s="98" t="s">
        <v>2453</v>
      </c>
      <c r="H2395" s="98" t="s">
        <v>4768</v>
      </c>
      <c r="I2395" s="99">
        <v>34602000</v>
      </c>
      <c r="J2395" s="97" t="s">
        <v>2486</v>
      </c>
    </row>
    <row r="2396" spans="1:10" x14ac:dyDescent="0.2">
      <c r="A2396" s="96">
        <f t="shared" ref="A2396:A2459" si="32">ROW()-1</f>
        <v>2395</v>
      </c>
      <c r="B2396" s="97" t="s">
        <v>5239</v>
      </c>
      <c r="C2396" s="97" t="s">
        <v>5106</v>
      </c>
      <c r="D2396" s="97" t="s">
        <v>5101</v>
      </c>
      <c r="E2396" s="97" t="s">
        <v>2819</v>
      </c>
      <c r="F2396" s="97" t="s">
        <v>5357</v>
      </c>
      <c r="G2396" s="98" t="s">
        <v>2453</v>
      </c>
      <c r="H2396" s="98" t="s">
        <v>4768</v>
      </c>
      <c r="I2396" s="99">
        <v>22630000</v>
      </c>
      <c r="J2396" s="97" t="s">
        <v>2486</v>
      </c>
    </row>
    <row r="2397" spans="1:10" x14ac:dyDescent="0.2">
      <c r="A2397" s="96">
        <f t="shared" si="32"/>
        <v>2396</v>
      </c>
      <c r="B2397" s="97" t="s">
        <v>5239</v>
      </c>
      <c r="C2397" s="97" t="s">
        <v>5106</v>
      </c>
      <c r="D2397" s="97" t="s">
        <v>5101</v>
      </c>
      <c r="E2397" s="97" t="s">
        <v>2819</v>
      </c>
      <c r="F2397" s="97" t="s">
        <v>5358</v>
      </c>
      <c r="G2397" s="98" t="s">
        <v>2453</v>
      </c>
      <c r="H2397" s="98" t="s">
        <v>4768</v>
      </c>
      <c r="I2397" s="99">
        <v>131866000</v>
      </c>
      <c r="J2397" s="97" t="s">
        <v>2486</v>
      </c>
    </row>
    <row r="2398" spans="1:10" x14ac:dyDescent="0.2">
      <c r="A2398" s="96">
        <f t="shared" si="32"/>
        <v>2397</v>
      </c>
      <c r="B2398" s="97" t="s">
        <v>5239</v>
      </c>
      <c r="C2398" s="97" t="s">
        <v>5106</v>
      </c>
      <c r="D2398" s="97" t="s">
        <v>5101</v>
      </c>
      <c r="E2398" s="97" t="s">
        <v>2819</v>
      </c>
      <c r="F2398" s="97" t="s">
        <v>5359</v>
      </c>
      <c r="G2398" s="98" t="s">
        <v>2453</v>
      </c>
      <c r="H2398" s="98" t="s">
        <v>4768</v>
      </c>
      <c r="I2398" s="99">
        <v>490674000</v>
      </c>
      <c r="J2398" s="97" t="s">
        <v>2486</v>
      </c>
    </row>
    <row r="2399" spans="1:10" x14ac:dyDescent="0.2">
      <c r="A2399" s="96">
        <f t="shared" si="32"/>
        <v>2398</v>
      </c>
      <c r="B2399" s="97" t="s">
        <v>5213</v>
      </c>
      <c r="C2399" s="97" t="s">
        <v>5116</v>
      </c>
      <c r="D2399" s="97" t="s">
        <v>5101</v>
      </c>
      <c r="E2399" s="97" t="s">
        <v>2819</v>
      </c>
      <c r="F2399" s="97" t="s">
        <v>5360</v>
      </c>
      <c r="G2399" s="98" t="s">
        <v>2453</v>
      </c>
      <c r="H2399" s="98" t="s">
        <v>4768</v>
      </c>
      <c r="I2399" s="99">
        <v>253852000</v>
      </c>
      <c r="J2399" s="97" t="s">
        <v>2455</v>
      </c>
    </row>
    <row r="2400" spans="1:10" x14ac:dyDescent="0.2">
      <c r="A2400" s="96">
        <f t="shared" si="32"/>
        <v>2399</v>
      </c>
      <c r="B2400" s="97" t="s">
        <v>5213</v>
      </c>
      <c r="C2400" s="97" t="s">
        <v>5116</v>
      </c>
      <c r="D2400" s="97" t="s">
        <v>5101</v>
      </c>
      <c r="E2400" s="97" t="s">
        <v>2819</v>
      </c>
      <c r="F2400" s="97" t="s">
        <v>5361</v>
      </c>
      <c r="G2400" s="98" t="s">
        <v>2453</v>
      </c>
      <c r="H2400" s="98" t="s">
        <v>4768</v>
      </c>
      <c r="I2400" s="99">
        <v>29158000</v>
      </c>
      <c r="J2400" s="97" t="s">
        <v>2460</v>
      </c>
    </row>
    <row r="2401" spans="1:10" x14ac:dyDescent="0.2">
      <c r="A2401" s="96">
        <f t="shared" si="32"/>
        <v>2400</v>
      </c>
      <c r="B2401" s="97" t="s">
        <v>5213</v>
      </c>
      <c r="C2401" s="97" t="s">
        <v>5116</v>
      </c>
      <c r="D2401" s="97" t="s">
        <v>5101</v>
      </c>
      <c r="E2401" s="97" t="s">
        <v>2819</v>
      </c>
      <c r="F2401" s="97" t="s">
        <v>5362</v>
      </c>
      <c r="G2401" s="98" t="s">
        <v>2453</v>
      </c>
      <c r="H2401" s="98" t="s">
        <v>4768</v>
      </c>
      <c r="I2401" s="99">
        <v>176820000</v>
      </c>
      <c r="J2401" s="97" t="s">
        <v>2455</v>
      </c>
    </row>
    <row r="2402" spans="1:10" x14ac:dyDescent="0.2">
      <c r="A2402" s="96">
        <f t="shared" si="32"/>
        <v>2401</v>
      </c>
      <c r="B2402" s="97" t="s">
        <v>5213</v>
      </c>
      <c r="C2402" s="97" t="s">
        <v>5116</v>
      </c>
      <c r="D2402" s="97" t="s">
        <v>5101</v>
      </c>
      <c r="E2402" s="97" t="s">
        <v>2819</v>
      </c>
      <c r="F2402" s="97" t="s">
        <v>5363</v>
      </c>
      <c r="G2402" s="98" t="s">
        <v>2453</v>
      </c>
      <c r="H2402" s="98" t="s">
        <v>4768</v>
      </c>
      <c r="I2402" s="99">
        <v>42484000</v>
      </c>
      <c r="J2402" s="97" t="s">
        <v>2460</v>
      </c>
    </row>
    <row r="2403" spans="1:10" x14ac:dyDescent="0.2">
      <c r="A2403" s="96">
        <f t="shared" si="32"/>
        <v>2402</v>
      </c>
      <c r="B2403" s="97" t="s">
        <v>5213</v>
      </c>
      <c r="C2403" s="97" t="s">
        <v>5116</v>
      </c>
      <c r="D2403" s="97" t="s">
        <v>5101</v>
      </c>
      <c r="E2403" s="97" t="s">
        <v>2819</v>
      </c>
      <c r="F2403" s="97" t="s">
        <v>5364</v>
      </c>
      <c r="G2403" s="98" t="s">
        <v>2453</v>
      </c>
      <c r="H2403" s="98" t="s">
        <v>4768</v>
      </c>
      <c r="I2403" s="99">
        <v>101908000</v>
      </c>
      <c r="J2403" s="97" t="s">
        <v>2460</v>
      </c>
    </row>
    <row r="2404" spans="1:10" x14ac:dyDescent="0.2">
      <c r="A2404" s="96">
        <f t="shared" si="32"/>
        <v>2403</v>
      </c>
      <c r="B2404" s="97" t="s">
        <v>5213</v>
      </c>
      <c r="C2404" s="97" t="s">
        <v>5116</v>
      </c>
      <c r="D2404" s="97" t="s">
        <v>5101</v>
      </c>
      <c r="E2404" s="97" t="s">
        <v>2819</v>
      </c>
      <c r="F2404" s="97" t="s">
        <v>5365</v>
      </c>
      <c r="G2404" s="98" t="s">
        <v>2453</v>
      </c>
      <c r="H2404" s="98" t="s">
        <v>4768</v>
      </c>
      <c r="I2404" s="99">
        <v>95000000</v>
      </c>
      <c r="J2404" s="97" t="s">
        <v>2460</v>
      </c>
    </row>
    <row r="2405" spans="1:10" x14ac:dyDescent="0.2">
      <c r="A2405" s="96">
        <f t="shared" si="32"/>
        <v>2404</v>
      </c>
      <c r="B2405" s="97" t="s">
        <v>5213</v>
      </c>
      <c r="C2405" s="97" t="s">
        <v>5116</v>
      </c>
      <c r="D2405" s="97" t="s">
        <v>5101</v>
      </c>
      <c r="E2405" s="97" t="s">
        <v>2819</v>
      </c>
      <c r="F2405" s="97" t="s">
        <v>5366</v>
      </c>
      <c r="G2405" s="98" t="s">
        <v>2453</v>
      </c>
      <c r="H2405" s="98" t="s">
        <v>4768</v>
      </c>
      <c r="I2405" s="99">
        <v>191664000</v>
      </c>
      <c r="J2405" s="97" t="s">
        <v>2455</v>
      </c>
    </row>
    <row r="2406" spans="1:10" x14ac:dyDescent="0.2">
      <c r="A2406" s="96">
        <f t="shared" si="32"/>
        <v>2405</v>
      </c>
      <c r="B2406" s="97" t="s">
        <v>5213</v>
      </c>
      <c r="C2406" s="97" t="s">
        <v>5116</v>
      </c>
      <c r="D2406" s="97" t="s">
        <v>5101</v>
      </c>
      <c r="E2406" s="97" t="s">
        <v>2819</v>
      </c>
      <c r="F2406" s="97" t="s">
        <v>5367</v>
      </c>
      <c r="G2406" s="98" t="s">
        <v>2453</v>
      </c>
      <c r="H2406" s="98" t="s">
        <v>4768</v>
      </c>
      <c r="I2406" s="99">
        <v>47058000</v>
      </c>
      <c r="J2406" s="97" t="s">
        <v>2460</v>
      </c>
    </row>
    <row r="2407" spans="1:10" x14ac:dyDescent="0.2">
      <c r="A2407" s="96">
        <f t="shared" si="32"/>
        <v>2406</v>
      </c>
      <c r="B2407" s="97" t="s">
        <v>5213</v>
      </c>
      <c r="C2407" s="97" t="s">
        <v>5116</v>
      </c>
      <c r="D2407" s="97" t="s">
        <v>5101</v>
      </c>
      <c r="E2407" s="97" t="s">
        <v>2819</v>
      </c>
      <c r="F2407" s="97" t="s">
        <v>5368</v>
      </c>
      <c r="G2407" s="98" t="s">
        <v>2453</v>
      </c>
      <c r="H2407" s="98" t="s">
        <v>4768</v>
      </c>
      <c r="I2407" s="99">
        <v>23848000</v>
      </c>
      <c r="J2407" s="97" t="s">
        <v>2460</v>
      </c>
    </row>
    <row r="2408" spans="1:10" x14ac:dyDescent="0.2">
      <c r="A2408" s="96">
        <f t="shared" si="32"/>
        <v>2407</v>
      </c>
      <c r="B2408" s="97" t="s">
        <v>5213</v>
      </c>
      <c r="C2408" s="97" t="s">
        <v>5116</v>
      </c>
      <c r="D2408" s="97" t="s">
        <v>5101</v>
      </c>
      <c r="E2408" s="97" t="s">
        <v>2819</v>
      </c>
      <c r="F2408" s="97" t="s">
        <v>5369</v>
      </c>
      <c r="G2408" s="98" t="s">
        <v>2453</v>
      </c>
      <c r="H2408" s="98" t="s">
        <v>4768</v>
      </c>
      <c r="I2408" s="99">
        <v>8208000</v>
      </c>
      <c r="J2408" s="97" t="s">
        <v>2460</v>
      </c>
    </row>
    <row r="2409" spans="1:10" x14ac:dyDescent="0.2">
      <c r="A2409" s="96">
        <f t="shared" si="32"/>
        <v>2408</v>
      </c>
      <c r="B2409" s="97" t="s">
        <v>5213</v>
      </c>
      <c r="C2409" s="97" t="s">
        <v>5116</v>
      </c>
      <c r="D2409" s="97" t="s">
        <v>5101</v>
      </c>
      <c r="E2409" s="97" t="s">
        <v>2819</v>
      </c>
      <c r="F2409" s="97" t="s">
        <v>5370</v>
      </c>
      <c r="G2409" s="98" t="s">
        <v>2453</v>
      </c>
      <c r="H2409" s="98" t="s">
        <v>4768</v>
      </c>
      <c r="I2409" s="99">
        <v>95000000</v>
      </c>
      <c r="J2409" s="97" t="s">
        <v>2460</v>
      </c>
    </row>
    <row r="2410" spans="1:10" x14ac:dyDescent="0.2">
      <c r="A2410" s="96">
        <f t="shared" si="32"/>
        <v>2409</v>
      </c>
      <c r="B2410" s="97" t="s">
        <v>5213</v>
      </c>
      <c r="C2410" s="97" t="s">
        <v>5116</v>
      </c>
      <c r="D2410" s="97" t="s">
        <v>5101</v>
      </c>
      <c r="E2410" s="97" t="s">
        <v>2819</v>
      </c>
      <c r="F2410" s="97" t="s">
        <v>5371</v>
      </c>
      <c r="G2410" s="98" t="s">
        <v>2453</v>
      </c>
      <c r="H2410" s="98" t="s">
        <v>4768</v>
      </c>
      <c r="I2410" s="99">
        <v>78111000</v>
      </c>
      <c r="J2410" s="97" t="s">
        <v>2460</v>
      </c>
    </row>
    <row r="2411" spans="1:10" x14ac:dyDescent="0.2">
      <c r="A2411" s="96">
        <f t="shared" si="32"/>
        <v>2410</v>
      </c>
      <c r="B2411" s="97" t="s">
        <v>5213</v>
      </c>
      <c r="C2411" s="97" t="s">
        <v>5116</v>
      </c>
      <c r="D2411" s="97" t="s">
        <v>5101</v>
      </c>
      <c r="E2411" s="97" t="s">
        <v>2819</v>
      </c>
      <c r="F2411" s="97" t="s">
        <v>5372</v>
      </c>
      <c r="G2411" s="98" t="s">
        <v>2453</v>
      </c>
      <c r="H2411" s="98" t="s">
        <v>4768</v>
      </c>
      <c r="I2411" s="99">
        <v>56776000</v>
      </c>
      <c r="J2411" s="97" t="s">
        <v>2460</v>
      </c>
    </row>
    <row r="2412" spans="1:10" x14ac:dyDescent="0.2">
      <c r="A2412" s="96">
        <f t="shared" si="32"/>
        <v>2411</v>
      </c>
      <c r="B2412" s="97" t="s">
        <v>5213</v>
      </c>
      <c r="C2412" s="97" t="s">
        <v>5116</v>
      </c>
      <c r="D2412" s="97" t="s">
        <v>5101</v>
      </c>
      <c r="E2412" s="97" t="s">
        <v>2819</v>
      </c>
      <c r="F2412" s="97" t="s">
        <v>5373</v>
      </c>
      <c r="G2412" s="98" t="s">
        <v>2453</v>
      </c>
      <c r="H2412" s="98" t="s">
        <v>4768</v>
      </c>
      <c r="I2412" s="99">
        <v>110001000</v>
      </c>
      <c r="J2412" s="97" t="s">
        <v>2460</v>
      </c>
    </row>
    <row r="2413" spans="1:10" x14ac:dyDescent="0.2">
      <c r="A2413" s="96">
        <f t="shared" si="32"/>
        <v>2412</v>
      </c>
      <c r="B2413" s="97" t="s">
        <v>5213</v>
      </c>
      <c r="C2413" s="97" t="s">
        <v>5116</v>
      </c>
      <c r="D2413" s="97" t="s">
        <v>5101</v>
      </c>
      <c r="E2413" s="97" t="s">
        <v>2819</v>
      </c>
      <c r="F2413" s="97" t="s">
        <v>5374</v>
      </c>
      <c r="G2413" s="98" t="s">
        <v>2453</v>
      </c>
      <c r="H2413" s="98" t="s">
        <v>4768</v>
      </c>
      <c r="I2413" s="99">
        <v>19423000</v>
      </c>
      <c r="J2413" s="97" t="s">
        <v>2460</v>
      </c>
    </row>
    <row r="2414" spans="1:10" x14ac:dyDescent="0.2">
      <c r="A2414" s="96">
        <f t="shared" si="32"/>
        <v>2413</v>
      </c>
      <c r="B2414" s="97" t="s">
        <v>5213</v>
      </c>
      <c r="C2414" s="97" t="s">
        <v>5116</v>
      </c>
      <c r="D2414" s="97" t="s">
        <v>5101</v>
      </c>
      <c r="E2414" s="97" t="s">
        <v>2819</v>
      </c>
      <c r="F2414" s="97" t="s">
        <v>5375</v>
      </c>
      <c r="G2414" s="98" t="s">
        <v>2453</v>
      </c>
      <c r="H2414" s="98" t="s">
        <v>4768</v>
      </c>
      <c r="I2414" s="99">
        <v>173300000</v>
      </c>
      <c r="J2414" s="97" t="s">
        <v>2460</v>
      </c>
    </row>
    <row r="2415" spans="1:10" x14ac:dyDescent="0.2">
      <c r="A2415" s="96">
        <f t="shared" si="32"/>
        <v>2414</v>
      </c>
      <c r="B2415" s="97" t="s">
        <v>5213</v>
      </c>
      <c r="C2415" s="97" t="s">
        <v>5116</v>
      </c>
      <c r="D2415" s="97" t="s">
        <v>5101</v>
      </c>
      <c r="E2415" s="97" t="s">
        <v>2819</v>
      </c>
      <c r="F2415" s="97" t="s">
        <v>5376</v>
      </c>
      <c r="G2415" s="98" t="s">
        <v>2453</v>
      </c>
      <c r="H2415" s="98" t="s">
        <v>4768</v>
      </c>
      <c r="I2415" s="99">
        <v>313957200</v>
      </c>
      <c r="J2415" s="97" t="s">
        <v>2455</v>
      </c>
    </row>
    <row r="2416" spans="1:10" x14ac:dyDescent="0.2">
      <c r="A2416" s="96">
        <f t="shared" si="32"/>
        <v>2415</v>
      </c>
      <c r="B2416" s="97" t="s">
        <v>5213</v>
      </c>
      <c r="C2416" s="97" t="s">
        <v>5116</v>
      </c>
      <c r="D2416" s="97" t="s">
        <v>5101</v>
      </c>
      <c r="E2416" s="97" t="s">
        <v>2819</v>
      </c>
      <c r="F2416" s="97" t="s">
        <v>5377</v>
      </c>
      <c r="G2416" s="98" t="s">
        <v>2453</v>
      </c>
      <c r="H2416" s="98" t="s">
        <v>4768</v>
      </c>
      <c r="I2416" s="99">
        <v>91574000</v>
      </c>
      <c r="J2416" s="97" t="s">
        <v>2460</v>
      </c>
    </row>
    <row r="2417" spans="1:10" x14ac:dyDescent="0.2">
      <c r="A2417" s="96">
        <f t="shared" si="32"/>
        <v>2416</v>
      </c>
      <c r="B2417" s="97" t="s">
        <v>5213</v>
      </c>
      <c r="C2417" s="97" t="s">
        <v>5116</v>
      </c>
      <c r="D2417" s="97" t="s">
        <v>5101</v>
      </c>
      <c r="E2417" s="97" t="s">
        <v>2819</v>
      </c>
      <c r="F2417" s="97" t="s">
        <v>5378</v>
      </c>
      <c r="G2417" s="98" t="s">
        <v>2453</v>
      </c>
      <c r="H2417" s="98" t="s">
        <v>4768</v>
      </c>
      <c r="I2417" s="99">
        <v>35812000</v>
      </c>
      <c r="J2417" s="97" t="s">
        <v>2460</v>
      </c>
    </row>
    <row r="2418" spans="1:10" x14ac:dyDescent="0.2">
      <c r="A2418" s="96">
        <f t="shared" si="32"/>
        <v>2417</v>
      </c>
      <c r="B2418" s="97" t="s">
        <v>5213</v>
      </c>
      <c r="C2418" s="97" t="s">
        <v>5116</v>
      </c>
      <c r="D2418" s="97" t="s">
        <v>5101</v>
      </c>
      <c r="E2418" s="97" t="s">
        <v>2819</v>
      </c>
      <c r="F2418" s="97" t="s">
        <v>5379</v>
      </c>
      <c r="G2418" s="98" t="s">
        <v>2453</v>
      </c>
      <c r="H2418" s="98" t="s">
        <v>4768</v>
      </c>
      <c r="I2418" s="99">
        <v>58536000</v>
      </c>
      <c r="J2418" s="97" t="s">
        <v>2460</v>
      </c>
    </row>
    <row r="2419" spans="1:10" x14ac:dyDescent="0.2">
      <c r="A2419" s="96">
        <f t="shared" si="32"/>
        <v>2418</v>
      </c>
      <c r="B2419" s="97" t="s">
        <v>5213</v>
      </c>
      <c r="C2419" s="97" t="s">
        <v>5116</v>
      </c>
      <c r="D2419" s="97" t="s">
        <v>5101</v>
      </c>
      <c r="E2419" s="97" t="s">
        <v>2819</v>
      </c>
      <c r="F2419" s="97" t="s">
        <v>5380</v>
      </c>
      <c r="G2419" s="98" t="s">
        <v>2453</v>
      </c>
      <c r="H2419" s="98" t="s">
        <v>4768</v>
      </c>
      <c r="I2419" s="99">
        <v>117754000</v>
      </c>
      <c r="J2419" s="97" t="s">
        <v>2455</v>
      </c>
    </row>
    <row r="2420" spans="1:10" x14ac:dyDescent="0.2">
      <c r="A2420" s="96">
        <f t="shared" si="32"/>
        <v>2419</v>
      </c>
      <c r="B2420" s="97" t="s">
        <v>5213</v>
      </c>
      <c r="C2420" s="97" t="s">
        <v>5116</v>
      </c>
      <c r="D2420" s="97" t="s">
        <v>5101</v>
      </c>
      <c r="E2420" s="97" t="s">
        <v>2819</v>
      </c>
      <c r="F2420" s="97" t="s">
        <v>5381</v>
      </c>
      <c r="G2420" s="98" t="s">
        <v>2453</v>
      </c>
      <c r="H2420" s="98" t="s">
        <v>4768</v>
      </c>
      <c r="I2420" s="99">
        <v>19660000</v>
      </c>
      <c r="J2420" s="97" t="s">
        <v>2460</v>
      </c>
    </row>
    <row r="2421" spans="1:10" x14ac:dyDescent="0.2">
      <c r="A2421" s="96">
        <f t="shared" si="32"/>
        <v>2420</v>
      </c>
      <c r="B2421" s="97" t="s">
        <v>5213</v>
      </c>
      <c r="C2421" s="97" t="s">
        <v>5116</v>
      </c>
      <c r="D2421" s="97" t="s">
        <v>5101</v>
      </c>
      <c r="E2421" s="97" t="s">
        <v>2819</v>
      </c>
      <c r="F2421" s="97" t="s">
        <v>5382</v>
      </c>
      <c r="G2421" s="98" t="s">
        <v>2453</v>
      </c>
      <c r="H2421" s="98" t="s">
        <v>4768</v>
      </c>
      <c r="I2421" s="99">
        <v>137290000</v>
      </c>
      <c r="J2421" s="97" t="s">
        <v>2455</v>
      </c>
    </row>
    <row r="2422" spans="1:10" x14ac:dyDescent="0.2">
      <c r="A2422" s="96">
        <f t="shared" si="32"/>
        <v>2421</v>
      </c>
      <c r="B2422" s="97" t="s">
        <v>5213</v>
      </c>
      <c r="C2422" s="97" t="s">
        <v>5116</v>
      </c>
      <c r="D2422" s="97" t="s">
        <v>5101</v>
      </c>
      <c r="E2422" s="97" t="s">
        <v>2819</v>
      </c>
      <c r="F2422" s="97" t="s">
        <v>5383</v>
      </c>
      <c r="G2422" s="98" t="s">
        <v>2453</v>
      </c>
      <c r="H2422" s="98" t="s">
        <v>4768</v>
      </c>
      <c r="I2422" s="99">
        <v>44778000</v>
      </c>
      <c r="J2422" s="97" t="s">
        <v>2460</v>
      </c>
    </row>
    <row r="2423" spans="1:10" x14ac:dyDescent="0.2">
      <c r="A2423" s="96">
        <f t="shared" si="32"/>
        <v>2422</v>
      </c>
      <c r="B2423" s="97" t="s">
        <v>5213</v>
      </c>
      <c r="C2423" s="97" t="s">
        <v>5116</v>
      </c>
      <c r="D2423" s="97" t="s">
        <v>5101</v>
      </c>
      <c r="E2423" s="97" t="s">
        <v>2819</v>
      </c>
      <c r="F2423" s="97" t="s">
        <v>5384</v>
      </c>
      <c r="G2423" s="98" t="s">
        <v>2453</v>
      </c>
      <c r="H2423" s="98" t="s">
        <v>4768</v>
      </c>
      <c r="I2423" s="99">
        <v>72799000</v>
      </c>
      <c r="J2423" s="97" t="s">
        <v>2460</v>
      </c>
    </row>
    <row r="2424" spans="1:10" x14ac:dyDescent="0.2">
      <c r="A2424" s="96">
        <f t="shared" si="32"/>
        <v>2423</v>
      </c>
      <c r="B2424" s="97" t="s">
        <v>5213</v>
      </c>
      <c r="C2424" s="97" t="s">
        <v>5116</v>
      </c>
      <c r="D2424" s="97" t="s">
        <v>5101</v>
      </c>
      <c r="E2424" s="97" t="s">
        <v>2819</v>
      </c>
      <c r="F2424" s="97" t="s">
        <v>5385</v>
      </c>
      <c r="G2424" s="98" t="s">
        <v>2453</v>
      </c>
      <c r="H2424" s="98" t="s">
        <v>4768</v>
      </c>
      <c r="I2424" s="99">
        <v>58728000</v>
      </c>
      <c r="J2424" s="97" t="s">
        <v>2460</v>
      </c>
    </row>
    <row r="2425" spans="1:10" x14ac:dyDescent="0.2">
      <c r="A2425" s="96">
        <f t="shared" si="32"/>
        <v>2424</v>
      </c>
      <c r="B2425" s="97" t="s">
        <v>5213</v>
      </c>
      <c r="C2425" s="97" t="s">
        <v>5116</v>
      </c>
      <c r="D2425" s="97" t="s">
        <v>5101</v>
      </c>
      <c r="E2425" s="97" t="s">
        <v>2819</v>
      </c>
      <c r="F2425" s="97" t="s">
        <v>5386</v>
      </c>
      <c r="G2425" s="98" t="s">
        <v>2453</v>
      </c>
      <c r="H2425" s="98" t="s">
        <v>4768</v>
      </c>
      <c r="I2425" s="99">
        <v>295196000</v>
      </c>
      <c r="J2425" s="97" t="s">
        <v>2455</v>
      </c>
    </row>
    <row r="2426" spans="1:10" x14ac:dyDescent="0.2">
      <c r="A2426" s="96">
        <f t="shared" si="32"/>
        <v>2425</v>
      </c>
      <c r="B2426" s="97" t="s">
        <v>5213</v>
      </c>
      <c r="C2426" s="97" t="s">
        <v>5116</v>
      </c>
      <c r="D2426" s="97" t="s">
        <v>5101</v>
      </c>
      <c r="E2426" s="97" t="s">
        <v>2819</v>
      </c>
      <c r="F2426" s="97" t="s">
        <v>5387</v>
      </c>
      <c r="G2426" s="98" t="s">
        <v>2453</v>
      </c>
      <c r="H2426" s="98" t="s">
        <v>4768</v>
      </c>
      <c r="I2426" s="99">
        <v>416483850</v>
      </c>
      <c r="J2426" s="97" t="s">
        <v>2455</v>
      </c>
    </row>
    <row r="2427" spans="1:10" x14ac:dyDescent="0.2">
      <c r="A2427" s="96">
        <f t="shared" si="32"/>
        <v>2426</v>
      </c>
      <c r="B2427" s="97" t="s">
        <v>5213</v>
      </c>
      <c r="C2427" s="97" t="s">
        <v>5116</v>
      </c>
      <c r="D2427" s="97" t="s">
        <v>5101</v>
      </c>
      <c r="E2427" s="97" t="s">
        <v>2819</v>
      </c>
      <c r="F2427" s="97" t="s">
        <v>5388</v>
      </c>
      <c r="G2427" s="98" t="s">
        <v>2453</v>
      </c>
      <c r="H2427" s="98" t="s">
        <v>4768</v>
      </c>
      <c r="I2427" s="99">
        <v>13795000</v>
      </c>
      <c r="J2427" s="97" t="s">
        <v>2460</v>
      </c>
    </row>
    <row r="2428" spans="1:10" x14ac:dyDescent="0.2">
      <c r="A2428" s="96">
        <f t="shared" si="32"/>
        <v>2427</v>
      </c>
      <c r="B2428" s="97" t="s">
        <v>5213</v>
      </c>
      <c r="C2428" s="97" t="s">
        <v>5116</v>
      </c>
      <c r="D2428" s="97" t="s">
        <v>5101</v>
      </c>
      <c r="E2428" s="97" t="s">
        <v>2819</v>
      </c>
      <c r="F2428" s="97" t="s">
        <v>5389</v>
      </c>
      <c r="G2428" s="98" t="s">
        <v>2453</v>
      </c>
      <c r="H2428" s="98" t="s">
        <v>4768</v>
      </c>
      <c r="I2428" s="99">
        <v>32583000</v>
      </c>
      <c r="J2428" s="97" t="s">
        <v>2460</v>
      </c>
    </row>
    <row r="2429" spans="1:10" x14ac:dyDescent="0.2">
      <c r="A2429" s="96">
        <f t="shared" si="32"/>
        <v>2428</v>
      </c>
      <c r="B2429" s="97" t="s">
        <v>5213</v>
      </c>
      <c r="C2429" s="97" t="s">
        <v>5116</v>
      </c>
      <c r="D2429" s="97" t="s">
        <v>5101</v>
      </c>
      <c r="E2429" s="97" t="s">
        <v>2819</v>
      </c>
      <c r="F2429" s="97" t="s">
        <v>5390</v>
      </c>
      <c r="G2429" s="98" t="s">
        <v>2453</v>
      </c>
      <c r="H2429" s="98" t="s">
        <v>4768</v>
      </c>
      <c r="I2429" s="99">
        <v>83475000</v>
      </c>
      <c r="J2429" s="97" t="s">
        <v>2460</v>
      </c>
    </row>
    <row r="2430" spans="1:10" x14ac:dyDescent="0.2">
      <c r="A2430" s="96">
        <f t="shared" si="32"/>
        <v>2429</v>
      </c>
      <c r="B2430" s="97" t="s">
        <v>5213</v>
      </c>
      <c r="C2430" s="97" t="s">
        <v>5116</v>
      </c>
      <c r="D2430" s="97" t="s">
        <v>5101</v>
      </c>
      <c r="E2430" s="97" t="s">
        <v>2819</v>
      </c>
      <c r="F2430" s="97" t="s">
        <v>5391</v>
      </c>
      <c r="G2430" s="98" t="s">
        <v>2453</v>
      </c>
      <c r="H2430" s="98" t="s">
        <v>4768</v>
      </c>
      <c r="I2430" s="99">
        <v>106674000</v>
      </c>
      <c r="J2430" s="97" t="s">
        <v>2460</v>
      </c>
    </row>
    <row r="2431" spans="1:10" x14ac:dyDescent="0.2">
      <c r="A2431" s="96">
        <f t="shared" si="32"/>
        <v>2430</v>
      </c>
      <c r="B2431" s="97" t="s">
        <v>5213</v>
      </c>
      <c r="C2431" s="97" t="s">
        <v>5116</v>
      </c>
      <c r="D2431" s="97" t="s">
        <v>5101</v>
      </c>
      <c r="E2431" s="97" t="s">
        <v>2819</v>
      </c>
      <c r="F2431" s="97" t="s">
        <v>5392</v>
      </c>
      <c r="G2431" s="98" t="s">
        <v>2453</v>
      </c>
      <c r="H2431" s="98" t="s">
        <v>4768</v>
      </c>
      <c r="I2431" s="99">
        <v>51428000</v>
      </c>
      <c r="J2431" s="97" t="s">
        <v>2460</v>
      </c>
    </row>
    <row r="2432" spans="1:10" x14ac:dyDescent="0.2">
      <c r="A2432" s="96">
        <f t="shared" si="32"/>
        <v>2431</v>
      </c>
      <c r="B2432" s="97" t="s">
        <v>5213</v>
      </c>
      <c r="C2432" s="97" t="s">
        <v>5116</v>
      </c>
      <c r="D2432" s="97" t="s">
        <v>5101</v>
      </c>
      <c r="E2432" s="97" t="s">
        <v>2819</v>
      </c>
      <c r="F2432" s="97" t="s">
        <v>5393</v>
      </c>
      <c r="G2432" s="98" t="s">
        <v>2453</v>
      </c>
      <c r="H2432" s="98" t="s">
        <v>4768</v>
      </c>
      <c r="I2432" s="99">
        <v>282918000</v>
      </c>
      <c r="J2432" s="97" t="s">
        <v>2455</v>
      </c>
    </row>
    <row r="2433" spans="1:10" x14ac:dyDescent="0.2">
      <c r="A2433" s="96">
        <f t="shared" si="32"/>
        <v>2432</v>
      </c>
      <c r="B2433" s="97" t="s">
        <v>5213</v>
      </c>
      <c r="C2433" s="97" t="s">
        <v>5116</v>
      </c>
      <c r="D2433" s="97" t="s">
        <v>5101</v>
      </c>
      <c r="E2433" s="97" t="s">
        <v>2819</v>
      </c>
      <c r="F2433" s="97" t="s">
        <v>5394</v>
      </c>
      <c r="G2433" s="98" t="s">
        <v>2453</v>
      </c>
      <c r="H2433" s="98" t="s">
        <v>4768</v>
      </c>
      <c r="I2433" s="99">
        <v>22839000</v>
      </c>
      <c r="J2433" s="97" t="s">
        <v>2460</v>
      </c>
    </row>
    <row r="2434" spans="1:10" x14ac:dyDescent="0.2">
      <c r="A2434" s="96">
        <f t="shared" si="32"/>
        <v>2433</v>
      </c>
      <c r="B2434" s="97" t="s">
        <v>5213</v>
      </c>
      <c r="C2434" s="97" t="s">
        <v>5116</v>
      </c>
      <c r="D2434" s="97" t="s">
        <v>5101</v>
      </c>
      <c r="E2434" s="97" t="s">
        <v>2819</v>
      </c>
      <c r="F2434" s="97" t="s">
        <v>5395</v>
      </c>
      <c r="G2434" s="98" t="s">
        <v>2453</v>
      </c>
      <c r="H2434" s="98" t="s">
        <v>4768</v>
      </c>
      <c r="I2434" s="99">
        <v>173300000</v>
      </c>
      <c r="J2434" s="97" t="s">
        <v>2460</v>
      </c>
    </row>
    <row r="2435" spans="1:10" x14ac:dyDescent="0.2">
      <c r="A2435" s="96">
        <f t="shared" si="32"/>
        <v>2434</v>
      </c>
      <c r="B2435" s="97" t="s">
        <v>5213</v>
      </c>
      <c r="C2435" s="97" t="s">
        <v>5116</v>
      </c>
      <c r="D2435" s="97" t="s">
        <v>5101</v>
      </c>
      <c r="E2435" s="97" t="s">
        <v>2819</v>
      </c>
      <c r="F2435" s="97" t="s">
        <v>5396</v>
      </c>
      <c r="G2435" s="98" t="s">
        <v>2453</v>
      </c>
      <c r="H2435" s="98" t="s">
        <v>4768</v>
      </c>
      <c r="I2435" s="99">
        <v>59123000</v>
      </c>
      <c r="J2435" s="97" t="s">
        <v>2460</v>
      </c>
    </row>
    <row r="2436" spans="1:10" x14ac:dyDescent="0.2">
      <c r="A2436" s="96">
        <f t="shared" si="32"/>
        <v>2435</v>
      </c>
      <c r="B2436" s="97" t="s">
        <v>5213</v>
      </c>
      <c r="C2436" s="97" t="s">
        <v>5116</v>
      </c>
      <c r="D2436" s="97" t="s">
        <v>5101</v>
      </c>
      <c r="E2436" s="97" t="s">
        <v>2819</v>
      </c>
      <c r="F2436" s="97" t="s">
        <v>5397</v>
      </c>
      <c r="G2436" s="98" t="s">
        <v>2453</v>
      </c>
      <c r="H2436" s="98" t="s">
        <v>4768</v>
      </c>
      <c r="I2436" s="99">
        <v>215321000</v>
      </c>
      <c r="J2436" s="97" t="s">
        <v>2455</v>
      </c>
    </row>
    <row r="2437" spans="1:10" x14ac:dyDescent="0.2">
      <c r="A2437" s="96">
        <f t="shared" si="32"/>
        <v>2436</v>
      </c>
      <c r="B2437" s="97" t="s">
        <v>5213</v>
      </c>
      <c r="C2437" s="97" t="s">
        <v>5116</v>
      </c>
      <c r="D2437" s="97" t="s">
        <v>5101</v>
      </c>
      <c r="E2437" s="97" t="s">
        <v>2819</v>
      </c>
      <c r="F2437" s="97" t="s">
        <v>5398</v>
      </c>
      <c r="G2437" s="98" t="s">
        <v>2453</v>
      </c>
      <c r="H2437" s="98" t="s">
        <v>4768</v>
      </c>
      <c r="I2437" s="99">
        <v>15484000</v>
      </c>
      <c r="J2437" s="97" t="s">
        <v>2460</v>
      </c>
    </row>
    <row r="2438" spans="1:10" x14ac:dyDescent="0.2">
      <c r="A2438" s="96">
        <f t="shared" si="32"/>
        <v>2437</v>
      </c>
      <c r="B2438" s="97" t="s">
        <v>5213</v>
      </c>
      <c r="C2438" s="97" t="s">
        <v>5116</v>
      </c>
      <c r="D2438" s="97" t="s">
        <v>5101</v>
      </c>
      <c r="E2438" s="97" t="s">
        <v>2819</v>
      </c>
      <c r="F2438" s="97" t="s">
        <v>5399</v>
      </c>
      <c r="G2438" s="98" t="s">
        <v>2453</v>
      </c>
      <c r="H2438" s="98" t="s">
        <v>4768</v>
      </c>
      <c r="I2438" s="99">
        <v>47124000</v>
      </c>
      <c r="J2438" s="97" t="s">
        <v>2460</v>
      </c>
    </row>
    <row r="2439" spans="1:10" x14ac:dyDescent="0.2">
      <c r="A2439" s="96">
        <f t="shared" si="32"/>
        <v>2438</v>
      </c>
      <c r="B2439" s="97" t="s">
        <v>5213</v>
      </c>
      <c r="C2439" s="97" t="s">
        <v>5116</v>
      </c>
      <c r="D2439" s="97" t="s">
        <v>5101</v>
      </c>
      <c r="E2439" s="97" t="s">
        <v>2819</v>
      </c>
      <c r="F2439" s="97" t="s">
        <v>5400</v>
      </c>
      <c r="G2439" s="98" t="s">
        <v>2453</v>
      </c>
      <c r="H2439" s="98" t="s">
        <v>4768</v>
      </c>
      <c r="I2439" s="99">
        <v>266121000</v>
      </c>
      <c r="J2439" s="97" t="s">
        <v>2455</v>
      </c>
    </row>
    <row r="2440" spans="1:10" x14ac:dyDescent="0.2">
      <c r="A2440" s="96">
        <f t="shared" si="32"/>
        <v>2439</v>
      </c>
      <c r="B2440" s="97" t="s">
        <v>2729</v>
      </c>
      <c r="C2440" s="97" t="s">
        <v>2572</v>
      </c>
      <c r="D2440" s="97" t="s">
        <v>2729</v>
      </c>
      <c r="E2440" s="97" t="s">
        <v>2819</v>
      </c>
      <c r="F2440" s="97" t="s">
        <v>5401</v>
      </c>
      <c r="G2440" s="98" t="s">
        <v>2453</v>
      </c>
      <c r="H2440" s="98" t="s">
        <v>4768</v>
      </c>
      <c r="I2440" s="99">
        <v>1240000000</v>
      </c>
      <c r="J2440" s="97" t="s">
        <v>2486</v>
      </c>
    </row>
    <row r="2441" spans="1:10" x14ac:dyDescent="0.2">
      <c r="A2441" s="96">
        <f t="shared" si="32"/>
        <v>2440</v>
      </c>
      <c r="B2441" s="97" t="s">
        <v>5239</v>
      </c>
      <c r="C2441" s="97" t="s">
        <v>5106</v>
      </c>
      <c r="D2441" s="97" t="s">
        <v>5101</v>
      </c>
      <c r="E2441" s="97" t="s">
        <v>2819</v>
      </c>
      <c r="F2441" s="97" t="s">
        <v>5356</v>
      </c>
      <c r="G2441" s="98" t="s">
        <v>2453</v>
      </c>
      <c r="H2441" s="98" t="s">
        <v>4768</v>
      </c>
      <c r="I2441" s="99">
        <v>34602000</v>
      </c>
      <c r="J2441" s="97" t="s">
        <v>2486</v>
      </c>
    </row>
    <row r="2442" spans="1:10" x14ac:dyDescent="0.2">
      <c r="A2442" s="96">
        <f t="shared" si="32"/>
        <v>2441</v>
      </c>
      <c r="B2442" s="97" t="s">
        <v>5239</v>
      </c>
      <c r="C2442" s="97" t="s">
        <v>5106</v>
      </c>
      <c r="D2442" s="97" t="s">
        <v>5101</v>
      </c>
      <c r="E2442" s="97" t="s">
        <v>2819</v>
      </c>
      <c r="F2442" s="97" t="s">
        <v>5357</v>
      </c>
      <c r="G2442" s="98" t="s">
        <v>2453</v>
      </c>
      <c r="H2442" s="98" t="s">
        <v>4768</v>
      </c>
      <c r="I2442" s="99">
        <v>22630000</v>
      </c>
      <c r="J2442" s="97" t="s">
        <v>2486</v>
      </c>
    </row>
    <row r="2443" spans="1:10" x14ac:dyDescent="0.2">
      <c r="A2443" s="96">
        <f t="shared" si="32"/>
        <v>2442</v>
      </c>
      <c r="B2443" s="97" t="s">
        <v>5239</v>
      </c>
      <c r="C2443" s="97" t="s">
        <v>5106</v>
      </c>
      <c r="D2443" s="97" t="s">
        <v>5101</v>
      </c>
      <c r="E2443" s="97" t="s">
        <v>2819</v>
      </c>
      <c r="F2443" s="97" t="s">
        <v>5358</v>
      </c>
      <c r="G2443" s="98" t="s">
        <v>2453</v>
      </c>
      <c r="H2443" s="98" t="s">
        <v>4768</v>
      </c>
      <c r="I2443" s="99">
        <v>131866000</v>
      </c>
      <c r="J2443" s="97" t="s">
        <v>2486</v>
      </c>
    </row>
    <row r="2444" spans="1:10" x14ac:dyDescent="0.2">
      <c r="A2444" s="96">
        <f t="shared" si="32"/>
        <v>2443</v>
      </c>
      <c r="B2444" s="97" t="s">
        <v>5239</v>
      </c>
      <c r="C2444" s="97" t="s">
        <v>5106</v>
      </c>
      <c r="D2444" s="97" t="s">
        <v>5101</v>
      </c>
      <c r="E2444" s="97" t="s">
        <v>2819</v>
      </c>
      <c r="F2444" s="97" t="s">
        <v>5359</v>
      </c>
      <c r="G2444" s="98" t="s">
        <v>2453</v>
      </c>
      <c r="H2444" s="98" t="s">
        <v>4768</v>
      </c>
      <c r="I2444" s="99">
        <v>490674000</v>
      </c>
      <c r="J2444" s="97" t="s">
        <v>2486</v>
      </c>
    </row>
    <row r="2445" spans="1:10" x14ac:dyDescent="0.2">
      <c r="A2445" s="96">
        <f t="shared" si="32"/>
        <v>2444</v>
      </c>
      <c r="B2445" s="97" t="s">
        <v>5239</v>
      </c>
      <c r="C2445" s="97" t="s">
        <v>5106</v>
      </c>
      <c r="D2445" s="97" t="s">
        <v>5101</v>
      </c>
      <c r="E2445" s="97" t="s">
        <v>2819</v>
      </c>
      <c r="F2445" s="97" t="s">
        <v>5402</v>
      </c>
      <c r="G2445" s="98" t="s">
        <v>2453</v>
      </c>
      <c r="H2445" s="98" t="s">
        <v>4768</v>
      </c>
      <c r="I2445" s="99">
        <v>57670000</v>
      </c>
      <c r="J2445" s="97" t="s">
        <v>2486</v>
      </c>
    </row>
    <row r="2446" spans="1:10" x14ac:dyDescent="0.2">
      <c r="A2446" s="96">
        <f t="shared" si="32"/>
        <v>2445</v>
      </c>
      <c r="B2446" s="97" t="s">
        <v>5239</v>
      </c>
      <c r="C2446" s="97" t="s">
        <v>5106</v>
      </c>
      <c r="D2446" s="97" t="s">
        <v>5101</v>
      </c>
      <c r="E2446" s="97" t="s">
        <v>2819</v>
      </c>
      <c r="F2446" s="97" t="s">
        <v>5403</v>
      </c>
      <c r="G2446" s="98" t="s">
        <v>2453</v>
      </c>
      <c r="H2446" s="98" t="s">
        <v>4768</v>
      </c>
      <c r="I2446" s="99">
        <v>103039000</v>
      </c>
      <c r="J2446" s="97" t="s">
        <v>2486</v>
      </c>
    </row>
    <row r="2447" spans="1:10" x14ac:dyDescent="0.2">
      <c r="A2447" s="96">
        <f t="shared" si="32"/>
        <v>2446</v>
      </c>
      <c r="B2447" s="97" t="s">
        <v>5239</v>
      </c>
      <c r="C2447" s="97" t="s">
        <v>5106</v>
      </c>
      <c r="D2447" s="97" t="s">
        <v>5101</v>
      </c>
      <c r="E2447" s="97" t="s">
        <v>2819</v>
      </c>
      <c r="F2447" s="97" t="s">
        <v>5404</v>
      </c>
      <c r="G2447" s="98" t="s">
        <v>2453</v>
      </c>
      <c r="H2447" s="98" t="s">
        <v>4768</v>
      </c>
      <c r="I2447" s="99">
        <v>69204000</v>
      </c>
      <c r="J2447" s="97" t="s">
        <v>2486</v>
      </c>
    </row>
    <row r="2448" spans="1:10" x14ac:dyDescent="0.2">
      <c r="A2448" s="96">
        <f t="shared" si="32"/>
        <v>2447</v>
      </c>
      <c r="B2448" s="97" t="s">
        <v>5239</v>
      </c>
      <c r="C2448" s="97" t="s">
        <v>5106</v>
      </c>
      <c r="D2448" s="97" t="s">
        <v>5101</v>
      </c>
      <c r="E2448" s="97" t="s">
        <v>2819</v>
      </c>
      <c r="F2448" s="97" t="s">
        <v>5405</v>
      </c>
      <c r="G2448" s="98" t="s">
        <v>2453</v>
      </c>
      <c r="H2448" s="98" t="s">
        <v>4768</v>
      </c>
      <c r="I2448" s="99">
        <v>25819000</v>
      </c>
      <c r="J2448" s="97" t="s">
        <v>2486</v>
      </c>
    </row>
    <row r="2449" spans="1:10" x14ac:dyDescent="0.2">
      <c r="A2449" s="96">
        <f t="shared" si="32"/>
        <v>2448</v>
      </c>
      <c r="B2449" s="97" t="s">
        <v>5239</v>
      </c>
      <c r="C2449" s="97" t="s">
        <v>5106</v>
      </c>
      <c r="D2449" s="97" t="s">
        <v>5101</v>
      </c>
      <c r="E2449" s="97" t="s">
        <v>2819</v>
      </c>
      <c r="F2449" s="97" t="s">
        <v>5355</v>
      </c>
      <c r="G2449" s="98" t="s">
        <v>2453</v>
      </c>
      <c r="H2449" s="98" t="s">
        <v>4768</v>
      </c>
      <c r="I2449" s="99">
        <v>287612000</v>
      </c>
      <c r="J2449" s="97" t="s">
        <v>2486</v>
      </c>
    </row>
    <row r="2450" spans="1:10" x14ac:dyDescent="0.2">
      <c r="A2450" s="96">
        <f t="shared" si="32"/>
        <v>2449</v>
      </c>
      <c r="B2450" s="97" t="s">
        <v>2729</v>
      </c>
      <c r="C2450" s="97" t="s">
        <v>2572</v>
      </c>
      <c r="D2450" s="97" t="s">
        <v>2729</v>
      </c>
      <c r="E2450" s="97" t="s">
        <v>2819</v>
      </c>
      <c r="F2450" s="97" t="s">
        <v>5406</v>
      </c>
      <c r="G2450" s="98" t="s">
        <v>2453</v>
      </c>
      <c r="H2450" s="98" t="s">
        <v>4768</v>
      </c>
      <c r="I2450" s="99">
        <v>2500000000</v>
      </c>
      <c r="J2450" s="97" t="s">
        <v>2486</v>
      </c>
    </row>
    <row r="2451" spans="1:10" x14ac:dyDescent="0.2">
      <c r="A2451" s="96">
        <f t="shared" si="32"/>
        <v>2450</v>
      </c>
      <c r="B2451" s="97" t="s">
        <v>5213</v>
      </c>
      <c r="C2451" s="97" t="s">
        <v>5116</v>
      </c>
      <c r="D2451" s="97" t="s">
        <v>5101</v>
      </c>
      <c r="E2451" s="97" t="s">
        <v>2819</v>
      </c>
      <c r="F2451" s="97" t="s">
        <v>5397</v>
      </c>
      <c r="G2451" s="98" t="s">
        <v>2453</v>
      </c>
      <c r="H2451" s="98" t="s">
        <v>4768</v>
      </c>
      <c r="I2451" s="99">
        <v>335951000</v>
      </c>
      <c r="J2451" s="97" t="s">
        <v>2455</v>
      </c>
    </row>
    <row r="2452" spans="1:10" x14ac:dyDescent="0.2">
      <c r="A2452" s="96">
        <f t="shared" si="32"/>
        <v>2451</v>
      </c>
      <c r="B2452" s="97" t="s">
        <v>5125</v>
      </c>
      <c r="C2452" s="97" t="s">
        <v>5126</v>
      </c>
      <c r="D2452" s="97" t="s">
        <v>4768</v>
      </c>
      <c r="E2452" s="97" t="s">
        <v>2819</v>
      </c>
      <c r="F2452" s="97" t="s">
        <v>5407</v>
      </c>
      <c r="G2452" s="98" t="s">
        <v>2453</v>
      </c>
      <c r="H2452" s="98" t="s">
        <v>4768</v>
      </c>
      <c r="I2452" s="99">
        <v>400000000</v>
      </c>
      <c r="J2452" s="97" t="s">
        <v>2455</v>
      </c>
    </row>
    <row r="2453" spans="1:10" x14ac:dyDescent="0.2">
      <c r="A2453" s="96">
        <f t="shared" si="32"/>
        <v>2452</v>
      </c>
      <c r="B2453" s="97" t="s">
        <v>5232</v>
      </c>
      <c r="C2453" s="97" t="s">
        <v>5177</v>
      </c>
      <c r="D2453" s="97" t="s">
        <v>5101</v>
      </c>
      <c r="E2453" s="97" t="s">
        <v>2819</v>
      </c>
      <c r="F2453" s="97" t="s">
        <v>5408</v>
      </c>
      <c r="G2453" s="98" t="s">
        <v>2453</v>
      </c>
      <c r="H2453" s="98" t="s">
        <v>4768</v>
      </c>
      <c r="I2453" s="99">
        <v>203000000</v>
      </c>
      <c r="J2453" s="97" t="s">
        <v>2455</v>
      </c>
    </row>
    <row r="2454" spans="1:10" x14ac:dyDescent="0.2">
      <c r="A2454" s="96">
        <f t="shared" si="32"/>
        <v>2453</v>
      </c>
      <c r="B2454" s="97" t="s">
        <v>5101</v>
      </c>
      <c r="C2454" s="97" t="s">
        <v>5116</v>
      </c>
      <c r="D2454" s="97" t="s">
        <v>5101</v>
      </c>
      <c r="E2454" s="97" t="s">
        <v>2819</v>
      </c>
      <c r="F2454" s="97" t="s">
        <v>5409</v>
      </c>
      <c r="G2454" s="98" t="s">
        <v>2453</v>
      </c>
      <c r="H2454" s="98" t="s">
        <v>4768</v>
      </c>
      <c r="I2454" s="99">
        <v>100000000</v>
      </c>
      <c r="J2454" s="97" t="s">
        <v>2486</v>
      </c>
    </row>
    <row r="2455" spans="1:10" x14ac:dyDescent="0.2">
      <c r="A2455" s="96">
        <f t="shared" si="32"/>
        <v>2454</v>
      </c>
      <c r="B2455" s="97" t="s">
        <v>5228</v>
      </c>
      <c r="C2455" s="97" t="s">
        <v>5085</v>
      </c>
      <c r="D2455" s="97" t="s">
        <v>5101</v>
      </c>
      <c r="E2455" s="97" t="s">
        <v>2819</v>
      </c>
      <c r="F2455" s="97" t="s">
        <v>5410</v>
      </c>
      <c r="G2455" s="98" t="s">
        <v>2453</v>
      </c>
      <c r="H2455" s="98" t="s">
        <v>4768</v>
      </c>
      <c r="I2455" s="99">
        <v>49460000</v>
      </c>
      <c r="J2455" s="97" t="s">
        <v>2455</v>
      </c>
    </row>
    <row r="2456" spans="1:10" x14ac:dyDescent="0.2">
      <c r="A2456" s="96">
        <f t="shared" si="32"/>
        <v>2455</v>
      </c>
      <c r="B2456" s="97" t="s">
        <v>5352</v>
      </c>
      <c r="C2456" s="97" t="s">
        <v>5090</v>
      </c>
      <c r="D2456" s="97" t="s">
        <v>5101</v>
      </c>
      <c r="E2456" s="97" t="s">
        <v>2819</v>
      </c>
      <c r="F2456" s="97" t="s">
        <v>5411</v>
      </c>
      <c r="G2456" s="98" t="s">
        <v>2453</v>
      </c>
      <c r="H2456" s="98" t="s">
        <v>4768</v>
      </c>
      <c r="I2456" s="99">
        <v>116378000</v>
      </c>
      <c r="J2456" s="97" t="s">
        <v>2460</v>
      </c>
    </row>
    <row r="2457" spans="1:10" x14ac:dyDescent="0.2">
      <c r="A2457" s="96">
        <f t="shared" si="32"/>
        <v>2456</v>
      </c>
      <c r="B2457" s="97" t="s">
        <v>5352</v>
      </c>
      <c r="C2457" s="97" t="s">
        <v>5090</v>
      </c>
      <c r="D2457" s="97" t="s">
        <v>5101</v>
      </c>
      <c r="E2457" s="97" t="s">
        <v>2819</v>
      </c>
      <c r="F2457" s="97" t="s">
        <v>5412</v>
      </c>
      <c r="G2457" s="98" t="s">
        <v>2453</v>
      </c>
      <c r="H2457" s="98" t="s">
        <v>4768</v>
      </c>
      <c r="I2457" s="99">
        <v>51717000</v>
      </c>
      <c r="J2457" s="97" t="s">
        <v>2460</v>
      </c>
    </row>
    <row r="2458" spans="1:10" x14ac:dyDescent="0.2">
      <c r="A2458" s="96">
        <f t="shared" si="32"/>
        <v>2457</v>
      </c>
      <c r="B2458" s="97" t="s">
        <v>5352</v>
      </c>
      <c r="C2458" s="97" t="s">
        <v>5090</v>
      </c>
      <c r="D2458" s="97" t="s">
        <v>5101</v>
      </c>
      <c r="E2458" s="97" t="s">
        <v>2819</v>
      </c>
      <c r="F2458" s="97" t="s">
        <v>5413</v>
      </c>
      <c r="G2458" s="98" t="s">
        <v>2453</v>
      </c>
      <c r="H2458" s="98" t="s">
        <v>4768</v>
      </c>
      <c r="I2458" s="99">
        <v>31763000</v>
      </c>
      <c r="J2458" s="97" t="s">
        <v>2460</v>
      </c>
    </row>
    <row r="2459" spans="1:10" x14ac:dyDescent="0.2">
      <c r="A2459" s="96">
        <f t="shared" si="32"/>
        <v>2458</v>
      </c>
      <c r="B2459" s="97" t="s">
        <v>5239</v>
      </c>
      <c r="C2459" s="97" t="s">
        <v>5106</v>
      </c>
      <c r="D2459" s="97" t="s">
        <v>5101</v>
      </c>
      <c r="E2459" s="97" t="s">
        <v>2819</v>
      </c>
      <c r="F2459" s="97" t="s">
        <v>5402</v>
      </c>
      <c r="G2459" s="98" t="s">
        <v>2453</v>
      </c>
      <c r="H2459" s="98" t="s">
        <v>4768</v>
      </c>
      <c r="I2459" s="99">
        <v>57670000</v>
      </c>
      <c r="J2459" s="97" t="s">
        <v>2486</v>
      </c>
    </row>
    <row r="2460" spans="1:10" x14ac:dyDescent="0.2">
      <c r="A2460" s="96">
        <f t="shared" ref="A2460:A2492" si="33">ROW()-1</f>
        <v>2459</v>
      </c>
      <c r="B2460" s="97" t="s">
        <v>5239</v>
      </c>
      <c r="C2460" s="97" t="s">
        <v>5106</v>
      </c>
      <c r="D2460" s="97" t="s">
        <v>5101</v>
      </c>
      <c r="E2460" s="97" t="s">
        <v>2819</v>
      </c>
      <c r="F2460" s="97" t="s">
        <v>5403</v>
      </c>
      <c r="G2460" s="98" t="s">
        <v>2453</v>
      </c>
      <c r="H2460" s="98" t="s">
        <v>4768</v>
      </c>
      <c r="I2460" s="99">
        <v>103039000</v>
      </c>
      <c r="J2460" s="97" t="s">
        <v>2486</v>
      </c>
    </row>
    <row r="2461" spans="1:10" x14ac:dyDescent="0.2">
      <c r="A2461" s="96">
        <f t="shared" si="33"/>
        <v>2460</v>
      </c>
      <c r="B2461" s="97" t="s">
        <v>5239</v>
      </c>
      <c r="C2461" s="97" t="s">
        <v>5106</v>
      </c>
      <c r="D2461" s="97" t="s">
        <v>5101</v>
      </c>
      <c r="E2461" s="97" t="s">
        <v>2819</v>
      </c>
      <c r="F2461" s="97" t="s">
        <v>5404</v>
      </c>
      <c r="G2461" s="98" t="s">
        <v>2453</v>
      </c>
      <c r="H2461" s="98" t="s">
        <v>4768</v>
      </c>
      <c r="I2461" s="99">
        <v>69204000</v>
      </c>
      <c r="J2461" s="100" t="s">
        <v>2486</v>
      </c>
    </row>
    <row r="2462" spans="1:10" x14ac:dyDescent="0.2">
      <c r="A2462" s="96">
        <f t="shared" si="33"/>
        <v>2461</v>
      </c>
      <c r="B2462" s="97" t="s">
        <v>5239</v>
      </c>
      <c r="C2462" s="97" t="s">
        <v>5106</v>
      </c>
      <c r="D2462" s="97" t="s">
        <v>5101</v>
      </c>
      <c r="E2462" s="97" t="s">
        <v>2819</v>
      </c>
      <c r="F2462" s="97" t="s">
        <v>5405</v>
      </c>
      <c r="G2462" s="98" t="s">
        <v>2453</v>
      </c>
      <c r="H2462" s="98" t="s">
        <v>4768</v>
      </c>
      <c r="I2462" s="99">
        <v>25819000</v>
      </c>
      <c r="J2462" s="100" t="s">
        <v>2486</v>
      </c>
    </row>
    <row r="2463" spans="1:10" x14ac:dyDescent="0.2">
      <c r="A2463" s="96">
        <f t="shared" si="33"/>
        <v>2462</v>
      </c>
      <c r="B2463" s="97" t="s">
        <v>5230</v>
      </c>
      <c r="C2463" s="97" t="s">
        <v>4767</v>
      </c>
      <c r="D2463" s="97" t="s">
        <v>5101</v>
      </c>
      <c r="E2463" s="97" t="s">
        <v>2823</v>
      </c>
      <c r="F2463" s="97" t="s">
        <v>5414</v>
      </c>
      <c r="G2463" s="98" t="s">
        <v>2453</v>
      </c>
      <c r="H2463" s="98" t="s">
        <v>4768</v>
      </c>
      <c r="I2463" s="99">
        <v>0</v>
      </c>
      <c r="J2463" s="97" t="s">
        <v>2486</v>
      </c>
    </row>
    <row r="2464" spans="1:10" x14ac:dyDescent="0.2">
      <c r="A2464" s="96">
        <f t="shared" si="33"/>
        <v>2463</v>
      </c>
      <c r="B2464" s="97" t="s">
        <v>5230</v>
      </c>
      <c r="C2464" s="97" t="s">
        <v>4767</v>
      </c>
      <c r="D2464" s="97" t="s">
        <v>5101</v>
      </c>
      <c r="E2464" s="97" t="s">
        <v>2823</v>
      </c>
      <c r="F2464" s="97" t="s">
        <v>5415</v>
      </c>
      <c r="G2464" s="98" t="s">
        <v>2453</v>
      </c>
      <c r="H2464" s="98" t="s">
        <v>4768</v>
      </c>
      <c r="I2464" s="99">
        <v>0</v>
      </c>
      <c r="J2464" s="97" t="s">
        <v>2486</v>
      </c>
    </row>
    <row r="2465" spans="1:10" x14ac:dyDescent="0.2">
      <c r="A2465" s="96">
        <f t="shared" si="33"/>
        <v>2464</v>
      </c>
      <c r="B2465" s="97" t="s">
        <v>5230</v>
      </c>
      <c r="C2465" s="97" t="s">
        <v>4767</v>
      </c>
      <c r="D2465" s="97" t="s">
        <v>5101</v>
      </c>
      <c r="E2465" s="97" t="s">
        <v>2823</v>
      </c>
      <c r="F2465" s="97" t="s">
        <v>5416</v>
      </c>
      <c r="G2465" s="98" t="s">
        <v>2453</v>
      </c>
      <c r="H2465" s="98" t="s">
        <v>4768</v>
      </c>
      <c r="I2465" s="99">
        <v>0</v>
      </c>
      <c r="J2465" s="97" t="s">
        <v>2486</v>
      </c>
    </row>
    <row r="2466" spans="1:10" x14ac:dyDescent="0.2">
      <c r="A2466" s="96">
        <f t="shared" si="33"/>
        <v>2465</v>
      </c>
      <c r="B2466" s="97" t="s">
        <v>5230</v>
      </c>
      <c r="C2466" s="97" t="s">
        <v>4767</v>
      </c>
      <c r="D2466" s="97" t="s">
        <v>5101</v>
      </c>
      <c r="E2466" s="97" t="s">
        <v>2823</v>
      </c>
      <c r="F2466" s="97" t="s">
        <v>5417</v>
      </c>
      <c r="G2466" s="98" t="s">
        <v>2453</v>
      </c>
      <c r="H2466" s="98" t="s">
        <v>4768</v>
      </c>
      <c r="I2466" s="99">
        <v>0</v>
      </c>
      <c r="J2466" s="97" t="s">
        <v>2486</v>
      </c>
    </row>
    <row r="2467" spans="1:10" x14ac:dyDescent="0.2">
      <c r="A2467" s="96">
        <f t="shared" si="33"/>
        <v>2466</v>
      </c>
      <c r="B2467" s="97" t="s">
        <v>5230</v>
      </c>
      <c r="C2467" s="97" t="s">
        <v>4767</v>
      </c>
      <c r="D2467" s="97" t="s">
        <v>5101</v>
      </c>
      <c r="E2467" s="97" t="s">
        <v>2823</v>
      </c>
      <c r="F2467" s="97" t="s">
        <v>5418</v>
      </c>
      <c r="G2467" s="98" t="s">
        <v>2453</v>
      </c>
      <c r="H2467" s="98" t="s">
        <v>4768</v>
      </c>
      <c r="I2467" s="99">
        <v>0</v>
      </c>
      <c r="J2467" s="97" t="s">
        <v>2486</v>
      </c>
    </row>
    <row r="2468" spans="1:10" x14ac:dyDescent="0.2">
      <c r="A2468" s="96">
        <f t="shared" si="33"/>
        <v>2467</v>
      </c>
      <c r="B2468" s="97" t="s">
        <v>5230</v>
      </c>
      <c r="C2468" s="97" t="s">
        <v>4767</v>
      </c>
      <c r="D2468" s="97" t="s">
        <v>5101</v>
      </c>
      <c r="E2468" s="97" t="s">
        <v>2823</v>
      </c>
      <c r="F2468" s="97" t="s">
        <v>5419</v>
      </c>
      <c r="G2468" s="98" t="s">
        <v>2453</v>
      </c>
      <c r="H2468" s="98" t="s">
        <v>4768</v>
      </c>
      <c r="I2468" s="99">
        <v>0</v>
      </c>
      <c r="J2468" s="97" t="s">
        <v>2486</v>
      </c>
    </row>
    <row r="2469" spans="1:10" x14ac:dyDescent="0.2">
      <c r="A2469" s="96">
        <f t="shared" si="33"/>
        <v>2468</v>
      </c>
      <c r="B2469" s="97" t="s">
        <v>4768</v>
      </c>
      <c r="C2469" s="97" t="s">
        <v>5126</v>
      </c>
      <c r="D2469" s="97" t="s">
        <v>4768</v>
      </c>
      <c r="E2469" s="97" t="s">
        <v>2823</v>
      </c>
      <c r="F2469" s="97" t="s">
        <v>5420</v>
      </c>
      <c r="G2469" s="98" t="s">
        <v>2453</v>
      </c>
      <c r="H2469" s="98" t="s">
        <v>4768</v>
      </c>
      <c r="I2469" s="99">
        <v>3300000000</v>
      </c>
      <c r="J2469" s="97" t="s">
        <v>2486</v>
      </c>
    </row>
    <row r="2470" spans="1:10" x14ac:dyDescent="0.2">
      <c r="A2470" s="96">
        <f t="shared" si="33"/>
        <v>2469</v>
      </c>
      <c r="B2470" s="97" t="s">
        <v>5201</v>
      </c>
      <c r="C2470" s="97" t="s">
        <v>5126</v>
      </c>
      <c r="D2470" s="97" t="s">
        <v>4768</v>
      </c>
      <c r="E2470" s="97" t="s">
        <v>2823</v>
      </c>
      <c r="F2470" s="97" t="s">
        <v>5420</v>
      </c>
      <c r="G2470" s="98" t="s">
        <v>2453</v>
      </c>
      <c r="H2470" s="98" t="s">
        <v>4768</v>
      </c>
      <c r="I2470" s="99">
        <v>3300000000</v>
      </c>
      <c r="J2470" s="97" t="s">
        <v>2486</v>
      </c>
    </row>
    <row r="2471" spans="1:10" x14ac:dyDescent="0.2">
      <c r="A2471" s="96">
        <f t="shared" si="33"/>
        <v>2470</v>
      </c>
      <c r="B2471" s="97" t="s">
        <v>5125</v>
      </c>
      <c r="C2471" s="97" t="s">
        <v>5126</v>
      </c>
      <c r="D2471" s="97" t="s">
        <v>4768</v>
      </c>
      <c r="E2471" s="97" t="s">
        <v>2823</v>
      </c>
      <c r="F2471" s="97" t="s">
        <v>5421</v>
      </c>
      <c r="G2471" s="98" t="s">
        <v>2453</v>
      </c>
      <c r="H2471" s="98" t="s">
        <v>4768</v>
      </c>
      <c r="I2471" s="99">
        <v>200000000</v>
      </c>
      <c r="J2471" s="97" t="s">
        <v>2455</v>
      </c>
    </row>
    <row r="2472" spans="1:10" x14ac:dyDescent="0.2">
      <c r="A2472" s="96">
        <f t="shared" si="33"/>
        <v>2471</v>
      </c>
      <c r="B2472" s="97" t="s">
        <v>5213</v>
      </c>
      <c r="C2472" s="97" t="s">
        <v>5116</v>
      </c>
      <c r="D2472" s="97" t="s">
        <v>5101</v>
      </c>
      <c r="E2472" s="97" t="s">
        <v>2827</v>
      </c>
      <c r="F2472" s="97" t="s">
        <v>5422</v>
      </c>
      <c r="G2472" s="98" t="s">
        <v>2453</v>
      </c>
      <c r="H2472" s="98" t="s">
        <v>4768</v>
      </c>
      <c r="I2472" s="99">
        <v>21509000</v>
      </c>
      <c r="J2472" s="97" t="s">
        <v>2460</v>
      </c>
    </row>
    <row r="2473" spans="1:10" x14ac:dyDescent="0.2">
      <c r="A2473" s="96">
        <f t="shared" si="33"/>
        <v>2472</v>
      </c>
      <c r="B2473" s="97" t="s">
        <v>5213</v>
      </c>
      <c r="C2473" s="97" t="s">
        <v>5116</v>
      </c>
      <c r="D2473" s="97" t="s">
        <v>5101</v>
      </c>
      <c r="E2473" s="97" t="s">
        <v>2827</v>
      </c>
      <c r="F2473" s="97" t="s">
        <v>5423</v>
      </c>
      <c r="G2473" s="98" t="s">
        <v>2453</v>
      </c>
      <c r="H2473" s="98" t="s">
        <v>4768</v>
      </c>
      <c r="I2473" s="99">
        <v>78781000</v>
      </c>
      <c r="J2473" s="97" t="s">
        <v>2460</v>
      </c>
    </row>
    <row r="2474" spans="1:10" x14ac:dyDescent="0.2">
      <c r="A2474" s="96">
        <f t="shared" si="33"/>
        <v>2473</v>
      </c>
      <c r="B2474" s="97" t="s">
        <v>5230</v>
      </c>
      <c r="C2474" s="97" t="s">
        <v>4767</v>
      </c>
      <c r="D2474" s="97" t="s">
        <v>5101</v>
      </c>
      <c r="E2474" s="97" t="s">
        <v>2827</v>
      </c>
      <c r="F2474" s="97" t="s">
        <v>5424</v>
      </c>
      <c r="G2474" s="98" t="s">
        <v>2453</v>
      </c>
      <c r="H2474" s="98" t="s">
        <v>4768</v>
      </c>
      <c r="I2474" s="99">
        <v>60000000</v>
      </c>
      <c r="J2474" s="97" t="s">
        <v>2670</v>
      </c>
    </row>
    <row r="2475" spans="1:10" x14ac:dyDescent="0.2">
      <c r="A2475" s="96">
        <f t="shared" si="33"/>
        <v>2474</v>
      </c>
      <c r="B2475" s="97" t="s">
        <v>5125</v>
      </c>
      <c r="C2475" s="97" t="s">
        <v>5126</v>
      </c>
      <c r="D2475" s="97" t="s">
        <v>4768</v>
      </c>
      <c r="E2475" s="97" t="s">
        <v>2833</v>
      </c>
      <c r="F2475" s="97" t="s">
        <v>5425</v>
      </c>
      <c r="G2475" s="98" t="s">
        <v>2453</v>
      </c>
      <c r="H2475" s="98" t="s">
        <v>4768</v>
      </c>
      <c r="I2475" s="99">
        <v>2600000000</v>
      </c>
      <c r="J2475" s="97" t="s">
        <v>2455</v>
      </c>
    </row>
    <row r="2476" spans="1:10" x14ac:dyDescent="0.2">
      <c r="A2476" s="96">
        <f t="shared" si="33"/>
        <v>2475</v>
      </c>
      <c r="B2476" s="97" t="s">
        <v>5239</v>
      </c>
      <c r="C2476" s="97" t="s">
        <v>5106</v>
      </c>
      <c r="D2476" s="97" t="s">
        <v>5101</v>
      </c>
      <c r="E2476" s="97" t="s">
        <v>3126</v>
      </c>
      <c r="F2476" s="97" t="s">
        <v>5426</v>
      </c>
      <c r="G2476" s="98" t="s">
        <v>2453</v>
      </c>
      <c r="H2476" s="98" t="s">
        <v>4768</v>
      </c>
      <c r="I2476" s="99">
        <v>40190000</v>
      </c>
      <c r="J2476" s="97" t="s">
        <v>2486</v>
      </c>
    </row>
    <row r="2477" spans="1:10" x14ac:dyDescent="0.2">
      <c r="A2477" s="96">
        <f t="shared" si="33"/>
        <v>2476</v>
      </c>
      <c r="B2477" s="97" t="s">
        <v>5239</v>
      </c>
      <c r="C2477" s="97" t="s">
        <v>5106</v>
      </c>
      <c r="D2477" s="97" t="s">
        <v>5101</v>
      </c>
      <c r="E2477" s="97" t="s">
        <v>3126</v>
      </c>
      <c r="F2477" s="97" t="s">
        <v>5427</v>
      </c>
      <c r="G2477" s="98" t="s">
        <v>2453</v>
      </c>
      <c r="H2477" s="98" t="s">
        <v>4768</v>
      </c>
      <c r="I2477" s="99">
        <v>75219000</v>
      </c>
      <c r="J2477" s="97" t="s">
        <v>2486</v>
      </c>
    </row>
    <row r="2478" spans="1:10" x14ac:dyDescent="0.2">
      <c r="A2478" s="96">
        <f t="shared" si="33"/>
        <v>2477</v>
      </c>
      <c r="B2478" s="97" t="s">
        <v>5213</v>
      </c>
      <c r="C2478" s="97" t="s">
        <v>5116</v>
      </c>
      <c r="D2478" s="97" t="s">
        <v>5101</v>
      </c>
      <c r="E2478" s="97" t="s">
        <v>3126</v>
      </c>
      <c r="F2478" s="97" t="s">
        <v>5428</v>
      </c>
      <c r="G2478" s="98" t="s">
        <v>2453</v>
      </c>
      <c r="H2478" s="98" t="s">
        <v>4768</v>
      </c>
      <c r="I2478" s="99">
        <v>149607360</v>
      </c>
      <c r="J2478" s="97" t="s">
        <v>2455</v>
      </c>
    </row>
    <row r="2479" spans="1:10" x14ac:dyDescent="0.2">
      <c r="A2479" s="96">
        <f t="shared" si="33"/>
        <v>2478</v>
      </c>
      <c r="B2479" s="97" t="s">
        <v>5213</v>
      </c>
      <c r="C2479" s="97" t="s">
        <v>5116</v>
      </c>
      <c r="D2479" s="97" t="s">
        <v>5101</v>
      </c>
      <c r="E2479" s="97" t="s">
        <v>3126</v>
      </c>
      <c r="F2479" s="97" t="s">
        <v>5429</v>
      </c>
      <c r="G2479" s="98" t="s">
        <v>2453</v>
      </c>
      <c r="H2479" s="98" t="s">
        <v>4768</v>
      </c>
      <c r="I2479" s="99">
        <v>71828880</v>
      </c>
      <c r="J2479" s="97" t="s">
        <v>2460</v>
      </c>
    </row>
    <row r="2480" spans="1:10" x14ac:dyDescent="0.2">
      <c r="A2480" s="96">
        <f t="shared" si="33"/>
        <v>2479</v>
      </c>
      <c r="B2480" s="97" t="s">
        <v>5239</v>
      </c>
      <c r="C2480" s="97" t="s">
        <v>5106</v>
      </c>
      <c r="D2480" s="97" t="s">
        <v>5101</v>
      </c>
      <c r="E2480" s="97" t="s">
        <v>3126</v>
      </c>
      <c r="F2480" s="97" t="s">
        <v>5426</v>
      </c>
      <c r="G2480" s="98" t="s">
        <v>2453</v>
      </c>
      <c r="H2480" s="98" t="s">
        <v>4768</v>
      </c>
      <c r="I2480" s="99">
        <v>40190000</v>
      </c>
      <c r="J2480" s="97" t="s">
        <v>2486</v>
      </c>
    </row>
    <row r="2481" spans="1:11" x14ac:dyDescent="0.2">
      <c r="A2481" s="96">
        <f t="shared" si="33"/>
        <v>2480</v>
      </c>
      <c r="B2481" s="97" t="s">
        <v>5239</v>
      </c>
      <c r="C2481" s="97" t="s">
        <v>5106</v>
      </c>
      <c r="D2481" s="97" t="s">
        <v>5101</v>
      </c>
      <c r="E2481" s="97" t="s">
        <v>3126</v>
      </c>
      <c r="F2481" s="97" t="s">
        <v>5427</v>
      </c>
      <c r="G2481" s="98" t="s">
        <v>2453</v>
      </c>
      <c r="H2481" s="98" t="s">
        <v>4768</v>
      </c>
      <c r="I2481" s="99">
        <v>75219000</v>
      </c>
      <c r="J2481" s="97" t="s">
        <v>2486</v>
      </c>
    </row>
    <row r="2482" spans="1:11" x14ac:dyDescent="0.2">
      <c r="A2482" s="96">
        <f t="shared" si="33"/>
        <v>2481</v>
      </c>
      <c r="B2482" s="97" t="s">
        <v>5230</v>
      </c>
      <c r="C2482" s="97" t="s">
        <v>4767</v>
      </c>
      <c r="D2482" s="97" t="s">
        <v>5101</v>
      </c>
      <c r="E2482" s="97" t="s">
        <v>3126</v>
      </c>
      <c r="F2482" s="97" t="s">
        <v>5430</v>
      </c>
      <c r="G2482" s="98" t="s">
        <v>2453</v>
      </c>
      <c r="H2482" s="98" t="s">
        <v>4768</v>
      </c>
      <c r="I2482" s="99">
        <v>291209000</v>
      </c>
      <c r="J2482" s="97" t="s">
        <v>2455</v>
      </c>
    </row>
    <row r="2483" spans="1:11" x14ac:dyDescent="0.2">
      <c r="A2483" s="96">
        <f t="shared" si="33"/>
        <v>2482</v>
      </c>
      <c r="B2483" s="97" t="s">
        <v>5101</v>
      </c>
      <c r="C2483" s="97" t="s">
        <v>5116</v>
      </c>
      <c r="D2483" s="97" t="s">
        <v>5101</v>
      </c>
      <c r="E2483" s="97" t="s">
        <v>3126</v>
      </c>
      <c r="F2483" s="97" t="s">
        <v>5431</v>
      </c>
      <c r="G2483" s="98" t="s">
        <v>2453</v>
      </c>
      <c r="H2483" s="98" t="s">
        <v>4768</v>
      </c>
      <c r="I2483" s="99">
        <v>1056521000</v>
      </c>
      <c r="J2483" s="97" t="s">
        <v>2455</v>
      </c>
    </row>
    <row r="2484" spans="1:11" x14ac:dyDescent="0.2">
      <c r="A2484" s="96">
        <f t="shared" si="33"/>
        <v>2483</v>
      </c>
      <c r="B2484" s="97" t="s">
        <v>5125</v>
      </c>
      <c r="C2484" s="97" t="s">
        <v>5126</v>
      </c>
      <c r="D2484" s="97" t="s">
        <v>4768</v>
      </c>
      <c r="E2484" s="97" t="s">
        <v>2840</v>
      </c>
      <c r="F2484" s="97" t="s">
        <v>5432</v>
      </c>
      <c r="G2484" s="98" t="s">
        <v>2453</v>
      </c>
      <c r="H2484" s="98" t="s">
        <v>4768</v>
      </c>
      <c r="I2484" s="99">
        <v>1186000000</v>
      </c>
      <c r="J2484" s="97" t="s">
        <v>2455</v>
      </c>
    </row>
    <row r="2485" spans="1:11" x14ac:dyDescent="0.2">
      <c r="A2485" s="96">
        <f t="shared" si="33"/>
        <v>2484</v>
      </c>
      <c r="B2485" s="97" t="s">
        <v>5101</v>
      </c>
      <c r="C2485" s="97" t="s">
        <v>5116</v>
      </c>
      <c r="D2485" s="97" t="s">
        <v>5101</v>
      </c>
      <c r="E2485" s="97" t="s">
        <v>2840</v>
      </c>
      <c r="F2485" s="97" t="s">
        <v>5433</v>
      </c>
      <c r="G2485" s="98" t="s">
        <v>2453</v>
      </c>
      <c r="H2485" s="98" t="s">
        <v>4768</v>
      </c>
      <c r="I2485" s="99">
        <v>664838520</v>
      </c>
      <c r="J2485" s="97" t="s">
        <v>2486</v>
      </c>
    </row>
    <row r="2486" spans="1:11" x14ac:dyDescent="0.2">
      <c r="A2486" s="96">
        <f t="shared" si="33"/>
        <v>2485</v>
      </c>
      <c r="B2486" s="97" t="s">
        <v>5145</v>
      </c>
      <c r="C2486" s="97" t="s">
        <v>5136</v>
      </c>
      <c r="D2486" s="97" t="s">
        <v>5101</v>
      </c>
      <c r="E2486" s="97" t="s">
        <v>2840</v>
      </c>
      <c r="F2486" s="97" t="s">
        <v>5434</v>
      </c>
      <c r="G2486" s="98" t="s">
        <v>2453</v>
      </c>
      <c r="H2486" s="98" t="s">
        <v>4768</v>
      </c>
      <c r="I2486" s="99">
        <v>56056000</v>
      </c>
      <c r="J2486" s="97" t="s">
        <v>2460</v>
      </c>
    </row>
    <row r="2487" spans="1:11" x14ac:dyDescent="0.2">
      <c r="A2487" s="96">
        <f t="shared" si="33"/>
        <v>2486</v>
      </c>
      <c r="B2487" s="97" t="s">
        <v>5145</v>
      </c>
      <c r="C2487" s="97" t="s">
        <v>5136</v>
      </c>
      <c r="D2487" s="97" t="s">
        <v>5101</v>
      </c>
      <c r="E2487" s="97" t="s">
        <v>2840</v>
      </c>
      <c r="F2487" s="97" t="s">
        <v>5434</v>
      </c>
      <c r="G2487" s="98" t="s">
        <v>2453</v>
      </c>
      <c r="H2487" s="98" t="s">
        <v>4768</v>
      </c>
      <c r="I2487" s="99">
        <v>56056000</v>
      </c>
      <c r="J2487" s="97" t="s">
        <v>2460</v>
      </c>
    </row>
    <row r="2488" spans="1:11" x14ac:dyDescent="0.2">
      <c r="A2488" s="96">
        <f t="shared" si="33"/>
        <v>2487</v>
      </c>
      <c r="B2488" s="97" t="s">
        <v>5106</v>
      </c>
      <c r="C2488" s="97" t="s">
        <v>5106</v>
      </c>
      <c r="D2488" s="97" t="s">
        <v>4768</v>
      </c>
      <c r="E2488" s="97" t="s">
        <v>2843</v>
      </c>
      <c r="F2488" s="97" t="s">
        <v>5435</v>
      </c>
      <c r="G2488" s="98" t="s">
        <v>2453</v>
      </c>
      <c r="H2488" s="98" t="s">
        <v>4768</v>
      </c>
      <c r="I2488" s="99">
        <v>900000000</v>
      </c>
      <c r="J2488" s="97" t="s">
        <v>2455</v>
      </c>
    </row>
    <row r="2489" spans="1:11" x14ac:dyDescent="0.2">
      <c r="A2489" s="96">
        <f t="shared" si="33"/>
        <v>2488</v>
      </c>
      <c r="B2489" s="97" t="s">
        <v>5106</v>
      </c>
      <c r="C2489" s="97" t="s">
        <v>5106</v>
      </c>
      <c r="D2489" s="97" t="s">
        <v>4768</v>
      </c>
      <c r="E2489" s="97" t="s">
        <v>2843</v>
      </c>
      <c r="F2489" s="97" t="s">
        <v>5435</v>
      </c>
      <c r="G2489" s="98" t="s">
        <v>2453</v>
      </c>
      <c r="H2489" s="98" t="s">
        <v>4768</v>
      </c>
      <c r="I2489" s="99">
        <v>900000000</v>
      </c>
      <c r="J2489" s="97" t="s">
        <v>2455</v>
      </c>
    </row>
    <row r="2490" spans="1:11" x14ac:dyDescent="0.2">
      <c r="A2490" s="96">
        <f t="shared" si="33"/>
        <v>2489</v>
      </c>
      <c r="B2490" s="97" t="s">
        <v>2729</v>
      </c>
      <c r="C2490" s="97" t="s">
        <v>2572</v>
      </c>
      <c r="D2490" s="97" t="s">
        <v>2729</v>
      </c>
      <c r="E2490" s="97" t="s">
        <v>2843</v>
      </c>
      <c r="F2490" s="97" t="s">
        <v>5436</v>
      </c>
      <c r="G2490" s="98" t="s">
        <v>2453</v>
      </c>
      <c r="H2490" s="98" t="s">
        <v>4768</v>
      </c>
      <c r="I2490" s="99">
        <v>150000000</v>
      </c>
      <c r="J2490" s="97" t="s">
        <v>2486</v>
      </c>
    </row>
    <row r="2491" spans="1:11" x14ac:dyDescent="0.2">
      <c r="A2491" s="96">
        <f t="shared" si="33"/>
        <v>2490</v>
      </c>
      <c r="B2491" s="97" t="s">
        <v>2729</v>
      </c>
      <c r="C2491" s="97" t="s">
        <v>2572</v>
      </c>
      <c r="D2491" s="97" t="s">
        <v>2729</v>
      </c>
      <c r="E2491" s="97" t="s">
        <v>2843</v>
      </c>
      <c r="F2491" s="97" t="s">
        <v>5437</v>
      </c>
      <c r="G2491" s="98" t="s">
        <v>2453</v>
      </c>
      <c r="H2491" s="98" t="s">
        <v>4768</v>
      </c>
      <c r="I2491" s="99">
        <v>3259000000</v>
      </c>
      <c r="J2491" s="97" t="s">
        <v>2486</v>
      </c>
    </row>
    <row r="2492" spans="1:11" customFormat="1" ht="16.5" x14ac:dyDescent="0.2">
      <c r="A2492" s="96">
        <f t="shared" si="33"/>
        <v>2491</v>
      </c>
      <c r="B2492" s="97" t="s">
        <v>5125</v>
      </c>
      <c r="C2492" s="97" t="s">
        <v>5126</v>
      </c>
      <c r="D2492" s="97" t="s">
        <v>4768</v>
      </c>
      <c r="E2492" s="97" t="s">
        <v>2843</v>
      </c>
      <c r="F2492" s="97" t="s">
        <v>5438</v>
      </c>
      <c r="G2492" s="98" t="s">
        <v>2453</v>
      </c>
      <c r="H2492" s="98" t="s">
        <v>4768</v>
      </c>
      <c r="I2492" s="99">
        <v>850000000</v>
      </c>
      <c r="J2492" s="97" t="s">
        <v>2455</v>
      </c>
      <c r="K2492" s="108"/>
    </row>
    <row r="2493" spans="1:11" ht="12" customHeight="1" x14ac:dyDescent="0.3">
      <c r="A2493" s="96">
        <f>ROW()-1</f>
        <v>2492</v>
      </c>
      <c r="B2493" s="97" t="s">
        <v>5439</v>
      </c>
      <c r="C2493" s="97" t="s">
        <v>5440</v>
      </c>
      <c r="D2493" s="97" t="s">
        <v>2450</v>
      </c>
      <c r="E2493" s="97" t="s">
        <v>2678</v>
      </c>
      <c r="F2493" s="97" t="s">
        <v>5441</v>
      </c>
      <c r="G2493" s="98" t="s">
        <v>2453</v>
      </c>
      <c r="H2493" s="98" t="s">
        <v>5442</v>
      </c>
      <c r="I2493" s="97" t="s">
        <v>2670</v>
      </c>
      <c r="J2493" s="97" t="s">
        <v>2670</v>
      </c>
    </row>
    <row r="2494" spans="1:11" ht="12" customHeight="1" x14ac:dyDescent="0.3">
      <c r="A2494" s="96">
        <f t="shared" ref="A2494:A2557" si="34">ROW()-1</f>
        <v>2493</v>
      </c>
      <c r="B2494" s="97" t="s">
        <v>5443</v>
      </c>
      <c r="C2494" s="97" t="s">
        <v>5440</v>
      </c>
      <c r="D2494" s="97" t="s">
        <v>2450</v>
      </c>
      <c r="E2494" s="97" t="s">
        <v>2678</v>
      </c>
      <c r="F2494" s="97" t="s">
        <v>5444</v>
      </c>
      <c r="G2494" s="98" t="s">
        <v>2453</v>
      </c>
      <c r="H2494" s="98" t="s">
        <v>5442</v>
      </c>
      <c r="I2494" s="97" t="s">
        <v>2670</v>
      </c>
      <c r="J2494" s="97" t="s">
        <v>2670</v>
      </c>
    </row>
    <row r="2495" spans="1:11" ht="12" customHeight="1" x14ac:dyDescent="0.3">
      <c r="A2495" s="96">
        <f t="shared" si="34"/>
        <v>2494</v>
      </c>
      <c r="B2495" s="97" t="s">
        <v>5445</v>
      </c>
      <c r="C2495" s="97" t="s">
        <v>5440</v>
      </c>
      <c r="D2495" s="97" t="s">
        <v>3766</v>
      </c>
      <c r="E2495" s="97" t="s">
        <v>2819</v>
      </c>
      <c r="F2495" s="97" t="s">
        <v>5446</v>
      </c>
      <c r="G2495" s="98" t="s">
        <v>2453</v>
      </c>
      <c r="H2495" s="98" t="s">
        <v>5442</v>
      </c>
      <c r="I2495" s="97" t="s">
        <v>2670</v>
      </c>
      <c r="J2495" s="97" t="s">
        <v>2670</v>
      </c>
    </row>
    <row r="2496" spans="1:11" ht="12" customHeight="1" x14ac:dyDescent="0.3">
      <c r="A2496" s="96">
        <f t="shared" si="34"/>
        <v>2495</v>
      </c>
      <c r="B2496" s="97" t="s">
        <v>5447</v>
      </c>
      <c r="C2496" s="97" t="s">
        <v>5448</v>
      </c>
      <c r="D2496" s="97" t="s">
        <v>2791</v>
      </c>
      <c r="E2496" s="97" t="s">
        <v>2823</v>
      </c>
      <c r="F2496" s="97" t="s">
        <v>5449</v>
      </c>
      <c r="G2496" s="98" t="s">
        <v>2453</v>
      </c>
      <c r="H2496" s="98" t="s">
        <v>5442</v>
      </c>
      <c r="I2496" s="97" t="s">
        <v>2670</v>
      </c>
      <c r="J2496" s="97" t="s">
        <v>2670</v>
      </c>
    </row>
    <row r="2497" spans="1:10" ht="12" customHeight="1" x14ac:dyDescent="0.2">
      <c r="A2497" s="96">
        <f t="shared" si="34"/>
        <v>2496</v>
      </c>
      <c r="B2497" s="97" t="s">
        <v>5450</v>
      </c>
      <c r="C2497" s="97" t="s">
        <v>3931</v>
      </c>
      <c r="D2497" s="97" t="s">
        <v>5451</v>
      </c>
      <c r="E2497" s="97" t="s">
        <v>2451</v>
      </c>
      <c r="F2497" s="97" t="s">
        <v>5452</v>
      </c>
      <c r="G2497" s="98" t="s">
        <v>2453</v>
      </c>
      <c r="H2497" s="98" t="s">
        <v>5442</v>
      </c>
      <c r="I2497" s="99">
        <v>71004000</v>
      </c>
      <c r="J2497" s="97" t="s">
        <v>2460</v>
      </c>
    </row>
    <row r="2498" spans="1:10" ht="12" customHeight="1" x14ac:dyDescent="0.2">
      <c r="A2498" s="96">
        <f t="shared" si="34"/>
        <v>2497</v>
      </c>
      <c r="B2498" s="97" t="s">
        <v>5453</v>
      </c>
      <c r="C2498" s="97" t="s">
        <v>3931</v>
      </c>
      <c r="D2498" s="97" t="s">
        <v>5453</v>
      </c>
      <c r="E2498" s="97" t="s">
        <v>2451</v>
      </c>
      <c r="F2498" s="97" t="s">
        <v>5454</v>
      </c>
      <c r="G2498" s="98" t="s">
        <v>2453</v>
      </c>
      <c r="H2498" s="98" t="s">
        <v>5442</v>
      </c>
      <c r="I2498" s="99">
        <v>513366000</v>
      </c>
      <c r="J2498" s="97" t="s">
        <v>2455</v>
      </c>
    </row>
    <row r="2499" spans="1:10" ht="12" customHeight="1" x14ac:dyDescent="0.2">
      <c r="A2499" s="96">
        <f t="shared" si="34"/>
        <v>2498</v>
      </c>
      <c r="B2499" s="97" t="s">
        <v>3654</v>
      </c>
      <c r="C2499" s="97" t="s">
        <v>2806</v>
      </c>
      <c r="D2499" s="97" t="s">
        <v>2484</v>
      </c>
      <c r="E2499" s="97" t="s">
        <v>2451</v>
      </c>
      <c r="F2499" s="97" t="s">
        <v>5455</v>
      </c>
      <c r="G2499" s="98" t="s">
        <v>2453</v>
      </c>
      <c r="H2499" s="98" t="s">
        <v>5442</v>
      </c>
      <c r="I2499" s="99">
        <v>756124000</v>
      </c>
      <c r="J2499" s="97" t="s">
        <v>3473</v>
      </c>
    </row>
    <row r="2500" spans="1:10" ht="12" customHeight="1" x14ac:dyDescent="0.2">
      <c r="A2500" s="96">
        <f t="shared" si="34"/>
        <v>2499</v>
      </c>
      <c r="B2500" s="97" t="s">
        <v>5456</v>
      </c>
      <c r="C2500" s="97" t="s">
        <v>5457</v>
      </c>
      <c r="D2500" s="97" t="s">
        <v>2484</v>
      </c>
      <c r="E2500" s="97" t="s">
        <v>2451</v>
      </c>
      <c r="F2500" s="97" t="s">
        <v>5458</v>
      </c>
      <c r="G2500" s="98" t="s">
        <v>2453</v>
      </c>
      <c r="H2500" s="98" t="s">
        <v>5442</v>
      </c>
      <c r="I2500" s="99">
        <v>327056000</v>
      </c>
      <c r="J2500" s="97" t="s">
        <v>2455</v>
      </c>
    </row>
    <row r="2501" spans="1:10" ht="12" customHeight="1" x14ac:dyDescent="0.2">
      <c r="A2501" s="96">
        <f t="shared" si="34"/>
        <v>2500</v>
      </c>
      <c r="B2501" s="97" t="s">
        <v>5457</v>
      </c>
      <c r="C2501" s="97" t="s">
        <v>5457</v>
      </c>
      <c r="D2501" s="97" t="s">
        <v>5442</v>
      </c>
      <c r="E2501" s="97" t="s">
        <v>2451</v>
      </c>
      <c r="F2501" s="97" t="s">
        <v>5459</v>
      </c>
      <c r="G2501" s="98" t="s">
        <v>2453</v>
      </c>
      <c r="H2501" s="98" t="s">
        <v>5442</v>
      </c>
      <c r="I2501" s="99">
        <v>2644484000</v>
      </c>
      <c r="J2501" s="97" t="s">
        <v>2486</v>
      </c>
    </row>
    <row r="2502" spans="1:10" ht="12" customHeight="1" x14ac:dyDescent="0.2">
      <c r="A2502" s="96">
        <f t="shared" si="34"/>
        <v>2501</v>
      </c>
      <c r="B2502" s="97" t="s">
        <v>5460</v>
      </c>
      <c r="C2502" s="97" t="s">
        <v>5460</v>
      </c>
      <c r="D2502" s="97" t="s">
        <v>5442</v>
      </c>
      <c r="E2502" s="97" t="s">
        <v>2451</v>
      </c>
      <c r="F2502" s="97" t="s">
        <v>5461</v>
      </c>
      <c r="G2502" s="98" t="s">
        <v>2453</v>
      </c>
      <c r="H2502" s="98" t="s">
        <v>5442</v>
      </c>
      <c r="I2502" s="99">
        <v>132620000</v>
      </c>
      <c r="J2502" s="97" t="s">
        <v>2460</v>
      </c>
    </row>
    <row r="2503" spans="1:10" ht="12" customHeight="1" x14ac:dyDescent="0.2">
      <c r="A2503" s="96">
        <f t="shared" si="34"/>
        <v>2502</v>
      </c>
      <c r="B2503" s="97" t="s">
        <v>5462</v>
      </c>
      <c r="C2503" s="97" t="s">
        <v>5463</v>
      </c>
      <c r="D2503" s="97" t="s">
        <v>2484</v>
      </c>
      <c r="E2503" s="97" t="s">
        <v>2451</v>
      </c>
      <c r="F2503" s="97" t="s">
        <v>5464</v>
      </c>
      <c r="G2503" s="98" t="s">
        <v>2453</v>
      </c>
      <c r="H2503" s="98" t="s">
        <v>5442</v>
      </c>
      <c r="I2503" s="99">
        <v>91960000</v>
      </c>
      <c r="J2503" s="97" t="s">
        <v>2455</v>
      </c>
    </row>
    <row r="2504" spans="1:10" ht="12" customHeight="1" x14ac:dyDescent="0.2">
      <c r="A2504" s="96">
        <f t="shared" si="34"/>
        <v>2503</v>
      </c>
      <c r="B2504" s="97" t="s">
        <v>5465</v>
      </c>
      <c r="C2504" s="97" t="s">
        <v>5440</v>
      </c>
      <c r="D2504" s="97" t="s">
        <v>5451</v>
      </c>
      <c r="E2504" s="97" t="s">
        <v>2451</v>
      </c>
      <c r="F2504" s="97" t="s">
        <v>5466</v>
      </c>
      <c r="G2504" s="98" t="s">
        <v>2453</v>
      </c>
      <c r="H2504" s="98" t="s">
        <v>5442</v>
      </c>
      <c r="I2504" s="99">
        <v>34157000</v>
      </c>
      <c r="J2504" s="97" t="s">
        <v>2460</v>
      </c>
    </row>
    <row r="2505" spans="1:10" ht="12" customHeight="1" x14ac:dyDescent="0.2">
      <c r="A2505" s="96">
        <f t="shared" si="34"/>
        <v>2504</v>
      </c>
      <c r="B2505" s="97" t="s">
        <v>5467</v>
      </c>
      <c r="C2505" s="97" t="s">
        <v>5468</v>
      </c>
      <c r="D2505" s="97" t="s">
        <v>2484</v>
      </c>
      <c r="E2505" s="97" t="s">
        <v>2451</v>
      </c>
      <c r="F2505" s="97" t="s">
        <v>5469</v>
      </c>
      <c r="G2505" s="98" t="s">
        <v>2453</v>
      </c>
      <c r="H2505" s="98" t="s">
        <v>5442</v>
      </c>
      <c r="I2505" s="99">
        <v>19822000</v>
      </c>
      <c r="J2505" s="97" t="s">
        <v>2460</v>
      </c>
    </row>
    <row r="2506" spans="1:10" ht="12" customHeight="1" x14ac:dyDescent="0.2">
      <c r="A2506" s="96">
        <f t="shared" si="34"/>
        <v>2505</v>
      </c>
      <c r="B2506" s="106" t="s">
        <v>5470</v>
      </c>
      <c r="C2506" s="97" t="s">
        <v>3364</v>
      </c>
      <c r="D2506" s="97" t="s">
        <v>5451</v>
      </c>
      <c r="E2506" s="97" t="s">
        <v>2451</v>
      </c>
      <c r="F2506" s="97" t="s">
        <v>5471</v>
      </c>
      <c r="G2506" s="98" t="s">
        <v>2453</v>
      </c>
      <c r="H2506" s="98" t="s">
        <v>5442</v>
      </c>
      <c r="I2506" s="99">
        <v>26842000</v>
      </c>
      <c r="J2506" s="97" t="s">
        <v>2455</v>
      </c>
    </row>
    <row r="2507" spans="1:10" ht="12" customHeight="1" x14ac:dyDescent="0.2">
      <c r="A2507" s="96">
        <f t="shared" si="34"/>
        <v>2506</v>
      </c>
      <c r="B2507" s="97" t="s">
        <v>5450</v>
      </c>
      <c r="C2507" s="97" t="s">
        <v>3931</v>
      </c>
      <c r="D2507" s="97" t="s">
        <v>5451</v>
      </c>
      <c r="E2507" s="97" t="s">
        <v>2451</v>
      </c>
      <c r="F2507" s="97" t="s">
        <v>5472</v>
      </c>
      <c r="G2507" s="98" t="s">
        <v>2453</v>
      </c>
      <c r="H2507" s="98" t="s">
        <v>5442</v>
      </c>
      <c r="I2507" s="99">
        <v>31220000</v>
      </c>
      <c r="J2507" s="97" t="s">
        <v>2460</v>
      </c>
    </row>
    <row r="2508" spans="1:10" ht="12" customHeight="1" x14ac:dyDescent="0.2">
      <c r="A2508" s="96">
        <f t="shared" si="34"/>
        <v>2507</v>
      </c>
      <c r="B2508" s="97" t="s">
        <v>5473</v>
      </c>
      <c r="C2508" s="97" t="s">
        <v>5474</v>
      </c>
      <c r="D2508" s="97" t="s">
        <v>2484</v>
      </c>
      <c r="E2508" s="97" t="s">
        <v>2451</v>
      </c>
      <c r="F2508" s="97" t="s">
        <v>5475</v>
      </c>
      <c r="G2508" s="98" t="s">
        <v>2453</v>
      </c>
      <c r="H2508" s="98" t="s">
        <v>5442</v>
      </c>
      <c r="I2508" s="99">
        <v>327192000</v>
      </c>
      <c r="J2508" s="97" t="s">
        <v>2455</v>
      </c>
    </row>
    <row r="2509" spans="1:10" ht="12" customHeight="1" x14ac:dyDescent="0.2">
      <c r="A2509" s="96">
        <f t="shared" si="34"/>
        <v>2508</v>
      </c>
      <c r="B2509" s="97" t="s">
        <v>5448</v>
      </c>
      <c r="C2509" s="97" t="s">
        <v>5448</v>
      </c>
      <c r="D2509" s="97" t="s">
        <v>5442</v>
      </c>
      <c r="E2509" s="97" t="s">
        <v>2451</v>
      </c>
      <c r="F2509" s="97" t="s">
        <v>5476</v>
      </c>
      <c r="G2509" s="98" t="s">
        <v>2453</v>
      </c>
      <c r="H2509" s="98" t="s">
        <v>5442</v>
      </c>
      <c r="I2509" s="99">
        <v>69370000</v>
      </c>
      <c r="J2509" s="97" t="s">
        <v>2460</v>
      </c>
    </row>
    <row r="2510" spans="1:10" ht="12" customHeight="1" x14ac:dyDescent="0.2">
      <c r="A2510" s="96">
        <f t="shared" si="34"/>
        <v>2509</v>
      </c>
      <c r="B2510" s="97" t="s">
        <v>5477</v>
      </c>
      <c r="C2510" s="97" t="s">
        <v>5478</v>
      </c>
      <c r="D2510" s="97" t="s">
        <v>5442</v>
      </c>
      <c r="E2510" s="97" t="s">
        <v>2451</v>
      </c>
      <c r="F2510" s="97" t="s">
        <v>5479</v>
      </c>
      <c r="G2510" s="98" t="s">
        <v>2453</v>
      </c>
      <c r="H2510" s="98" t="s">
        <v>5442</v>
      </c>
      <c r="I2510" s="99">
        <v>68200000</v>
      </c>
      <c r="J2510" s="97" t="s">
        <v>2460</v>
      </c>
    </row>
    <row r="2511" spans="1:10" ht="12" customHeight="1" x14ac:dyDescent="0.2">
      <c r="A2511" s="96">
        <f t="shared" si="34"/>
        <v>2510</v>
      </c>
      <c r="B2511" s="97" t="s">
        <v>5477</v>
      </c>
      <c r="C2511" s="97" t="s">
        <v>5478</v>
      </c>
      <c r="D2511" s="97" t="s">
        <v>5442</v>
      </c>
      <c r="E2511" s="97" t="s">
        <v>2451</v>
      </c>
      <c r="F2511" s="97" t="s">
        <v>5480</v>
      </c>
      <c r="G2511" s="98" t="s">
        <v>2453</v>
      </c>
      <c r="H2511" s="98" t="s">
        <v>5442</v>
      </c>
      <c r="I2511" s="99">
        <v>79327000</v>
      </c>
      <c r="J2511" s="97" t="s">
        <v>2460</v>
      </c>
    </row>
    <row r="2512" spans="1:10" ht="12" customHeight="1" x14ac:dyDescent="0.2">
      <c r="A2512" s="96">
        <f t="shared" si="34"/>
        <v>2511</v>
      </c>
      <c r="B2512" s="97" t="s">
        <v>5474</v>
      </c>
      <c r="C2512" s="97" t="s">
        <v>5474</v>
      </c>
      <c r="D2512" s="97" t="s">
        <v>5442</v>
      </c>
      <c r="E2512" s="97" t="s">
        <v>2451</v>
      </c>
      <c r="F2512" s="97" t="s">
        <v>5481</v>
      </c>
      <c r="G2512" s="98" t="s">
        <v>2453</v>
      </c>
      <c r="H2512" s="98" t="s">
        <v>5442</v>
      </c>
      <c r="I2512" s="99">
        <v>47000000</v>
      </c>
      <c r="J2512" s="97" t="s">
        <v>2460</v>
      </c>
    </row>
    <row r="2513" spans="1:10" ht="12" customHeight="1" x14ac:dyDescent="0.2">
      <c r="A2513" s="96">
        <f t="shared" si="34"/>
        <v>2512</v>
      </c>
      <c r="B2513" s="97" t="s">
        <v>5474</v>
      </c>
      <c r="C2513" s="97" t="s">
        <v>5474</v>
      </c>
      <c r="D2513" s="97" t="s">
        <v>5442</v>
      </c>
      <c r="E2513" s="97" t="s">
        <v>2451</v>
      </c>
      <c r="F2513" s="97" t="s">
        <v>5482</v>
      </c>
      <c r="G2513" s="98" t="s">
        <v>2453</v>
      </c>
      <c r="H2513" s="98" t="s">
        <v>5442</v>
      </c>
      <c r="I2513" s="99">
        <v>76000000</v>
      </c>
      <c r="J2513" s="97" t="s">
        <v>2460</v>
      </c>
    </row>
    <row r="2514" spans="1:10" ht="12" customHeight="1" x14ac:dyDescent="0.2">
      <c r="A2514" s="96">
        <f t="shared" si="34"/>
        <v>2513</v>
      </c>
      <c r="B2514" s="97" t="s">
        <v>5483</v>
      </c>
      <c r="C2514" s="97" t="s">
        <v>3931</v>
      </c>
      <c r="D2514" s="97" t="s">
        <v>5442</v>
      </c>
      <c r="E2514" s="97" t="s">
        <v>2451</v>
      </c>
      <c r="F2514" s="97" t="s">
        <v>5484</v>
      </c>
      <c r="G2514" s="98" t="s">
        <v>2453</v>
      </c>
      <c r="H2514" s="98" t="s">
        <v>5442</v>
      </c>
      <c r="I2514" s="99">
        <v>235424000</v>
      </c>
      <c r="J2514" s="97" t="s">
        <v>2455</v>
      </c>
    </row>
    <row r="2515" spans="1:10" ht="12" customHeight="1" x14ac:dyDescent="0.2">
      <c r="A2515" s="96">
        <f t="shared" si="34"/>
        <v>2514</v>
      </c>
      <c r="B2515" s="97" t="s">
        <v>5485</v>
      </c>
      <c r="C2515" s="97" t="s">
        <v>5478</v>
      </c>
      <c r="D2515" s="97" t="s">
        <v>5451</v>
      </c>
      <c r="E2515" s="97" t="s">
        <v>2451</v>
      </c>
      <c r="F2515" s="97" t="s">
        <v>5486</v>
      </c>
      <c r="G2515" s="98" t="s">
        <v>2453</v>
      </c>
      <c r="H2515" s="98" t="s">
        <v>5442</v>
      </c>
      <c r="I2515" s="99">
        <v>42290000</v>
      </c>
      <c r="J2515" s="97" t="s">
        <v>2455</v>
      </c>
    </row>
    <row r="2516" spans="1:10" ht="12" customHeight="1" x14ac:dyDescent="0.2">
      <c r="A2516" s="96">
        <f t="shared" si="34"/>
        <v>2515</v>
      </c>
      <c r="B2516" s="97" t="s">
        <v>5487</v>
      </c>
      <c r="C2516" s="97" t="s">
        <v>5463</v>
      </c>
      <c r="D2516" s="97" t="s">
        <v>5451</v>
      </c>
      <c r="E2516" s="97" t="s">
        <v>2451</v>
      </c>
      <c r="F2516" s="97" t="s">
        <v>5488</v>
      </c>
      <c r="G2516" s="98" t="s">
        <v>2453</v>
      </c>
      <c r="H2516" s="98" t="s">
        <v>5442</v>
      </c>
      <c r="I2516" s="99">
        <v>30813000</v>
      </c>
      <c r="J2516" s="97" t="s">
        <v>2460</v>
      </c>
    </row>
    <row r="2517" spans="1:10" ht="12" customHeight="1" x14ac:dyDescent="0.2">
      <c r="A2517" s="96">
        <f t="shared" si="34"/>
        <v>2516</v>
      </c>
      <c r="B2517" s="97" t="s">
        <v>3896</v>
      </c>
      <c r="C2517" s="97" t="s">
        <v>3896</v>
      </c>
      <c r="D2517" s="97" t="s">
        <v>5442</v>
      </c>
      <c r="E2517" s="97" t="s">
        <v>2451</v>
      </c>
      <c r="F2517" s="97" t="s">
        <v>5489</v>
      </c>
      <c r="G2517" s="98" t="s">
        <v>2453</v>
      </c>
      <c r="H2517" s="98" t="s">
        <v>5442</v>
      </c>
      <c r="I2517" s="99">
        <v>43962000</v>
      </c>
      <c r="J2517" s="97" t="s">
        <v>2455</v>
      </c>
    </row>
    <row r="2518" spans="1:10" ht="12" customHeight="1" x14ac:dyDescent="0.2">
      <c r="A2518" s="96">
        <f t="shared" si="34"/>
        <v>2517</v>
      </c>
      <c r="B2518" s="97" t="s">
        <v>5456</v>
      </c>
      <c r="C2518" s="97" t="s">
        <v>5457</v>
      </c>
      <c r="D2518" s="97" t="s">
        <v>2484</v>
      </c>
      <c r="E2518" s="97" t="s">
        <v>2451</v>
      </c>
      <c r="F2518" s="97" t="s">
        <v>5490</v>
      </c>
      <c r="G2518" s="98" t="s">
        <v>2453</v>
      </c>
      <c r="H2518" s="98" t="s">
        <v>5442</v>
      </c>
      <c r="I2518" s="99">
        <v>59389000</v>
      </c>
      <c r="J2518" s="97" t="s">
        <v>2455</v>
      </c>
    </row>
    <row r="2519" spans="1:10" ht="12" customHeight="1" x14ac:dyDescent="0.2">
      <c r="A2519" s="96">
        <f t="shared" si="34"/>
        <v>2518</v>
      </c>
      <c r="B2519" s="97" t="s">
        <v>5491</v>
      </c>
      <c r="C2519" s="97" t="s">
        <v>5491</v>
      </c>
      <c r="D2519" s="97" t="s">
        <v>5442</v>
      </c>
      <c r="E2519" s="97" t="s">
        <v>2451</v>
      </c>
      <c r="F2519" s="97" t="s">
        <v>5492</v>
      </c>
      <c r="G2519" s="98" t="s">
        <v>2453</v>
      </c>
      <c r="H2519" s="98" t="s">
        <v>5442</v>
      </c>
      <c r="I2519" s="99">
        <v>72000000</v>
      </c>
      <c r="J2519" s="97" t="s">
        <v>2460</v>
      </c>
    </row>
    <row r="2520" spans="1:10" ht="12" customHeight="1" x14ac:dyDescent="0.2">
      <c r="A2520" s="96">
        <f t="shared" si="34"/>
        <v>2519</v>
      </c>
      <c r="B2520" s="97" t="s">
        <v>5491</v>
      </c>
      <c r="C2520" s="97" t="s">
        <v>5491</v>
      </c>
      <c r="D2520" s="97" t="s">
        <v>5442</v>
      </c>
      <c r="E2520" s="97" t="s">
        <v>2451</v>
      </c>
      <c r="F2520" s="97" t="s">
        <v>5493</v>
      </c>
      <c r="G2520" s="98" t="s">
        <v>2453</v>
      </c>
      <c r="H2520" s="98" t="s">
        <v>5442</v>
      </c>
      <c r="I2520" s="99">
        <v>72000000</v>
      </c>
      <c r="J2520" s="97" t="s">
        <v>2460</v>
      </c>
    </row>
    <row r="2521" spans="1:10" ht="12" customHeight="1" x14ac:dyDescent="0.2">
      <c r="A2521" s="96">
        <f t="shared" si="34"/>
        <v>2520</v>
      </c>
      <c r="B2521" s="97" t="s">
        <v>5494</v>
      </c>
      <c r="C2521" s="97" t="s">
        <v>5494</v>
      </c>
      <c r="D2521" s="97" t="s">
        <v>5442</v>
      </c>
      <c r="E2521" s="97" t="s">
        <v>2451</v>
      </c>
      <c r="F2521" s="97" t="s">
        <v>5495</v>
      </c>
      <c r="G2521" s="98" t="s">
        <v>2453</v>
      </c>
      <c r="H2521" s="98" t="s">
        <v>5442</v>
      </c>
      <c r="I2521" s="99">
        <v>79280000</v>
      </c>
      <c r="J2521" s="97" t="s">
        <v>2670</v>
      </c>
    </row>
    <row r="2522" spans="1:10" ht="12" customHeight="1" x14ac:dyDescent="0.2">
      <c r="A2522" s="96">
        <f t="shared" si="34"/>
        <v>2521</v>
      </c>
      <c r="B2522" s="97" t="s">
        <v>5494</v>
      </c>
      <c r="C2522" s="97" t="s">
        <v>5494</v>
      </c>
      <c r="D2522" s="97" t="s">
        <v>5442</v>
      </c>
      <c r="E2522" s="97" t="s">
        <v>2451</v>
      </c>
      <c r="F2522" s="97" t="s">
        <v>5496</v>
      </c>
      <c r="G2522" s="98" t="s">
        <v>2453</v>
      </c>
      <c r="H2522" s="98" t="s">
        <v>5442</v>
      </c>
      <c r="I2522" s="99">
        <v>49460000</v>
      </c>
      <c r="J2522" s="97" t="s">
        <v>2670</v>
      </c>
    </row>
    <row r="2523" spans="1:10" ht="12" customHeight="1" x14ac:dyDescent="0.2">
      <c r="A2523" s="96">
        <f t="shared" si="34"/>
        <v>2522</v>
      </c>
      <c r="B2523" s="97" t="s">
        <v>5494</v>
      </c>
      <c r="C2523" s="97" t="s">
        <v>5494</v>
      </c>
      <c r="D2523" s="97" t="s">
        <v>5442</v>
      </c>
      <c r="E2523" s="97" t="s">
        <v>2451</v>
      </c>
      <c r="F2523" s="97" t="s">
        <v>5497</v>
      </c>
      <c r="G2523" s="98" t="s">
        <v>2453</v>
      </c>
      <c r="H2523" s="98" t="s">
        <v>5442</v>
      </c>
      <c r="I2523" s="99">
        <v>24000000</v>
      </c>
      <c r="J2523" s="97" t="s">
        <v>2670</v>
      </c>
    </row>
    <row r="2524" spans="1:10" ht="12" customHeight="1" x14ac:dyDescent="0.2">
      <c r="A2524" s="96">
        <f t="shared" si="34"/>
        <v>2523</v>
      </c>
      <c r="B2524" s="97" t="s">
        <v>5494</v>
      </c>
      <c r="C2524" s="97" t="s">
        <v>5494</v>
      </c>
      <c r="D2524" s="97" t="s">
        <v>5442</v>
      </c>
      <c r="E2524" s="97" t="s">
        <v>2451</v>
      </c>
      <c r="F2524" s="97" t="s">
        <v>5498</v>
      </c>
      <c r="G2524" s="98" t="s">
        <v>2453</v>
      </c>
      <c r="H2524" s="98" t="s">
        <v>5442</v>
      </c>
      <c r="I2524" s="99">
        <v>49460000</v>
      </c>
      <c r="J2524" s="97" t="s">
        <v>2670</v>
      </c>
    </row>
    <row r="2525" spans="1:10" ht="12" customHeight="1" x14ac:dyDescent="0.2">
      <c r="A2525" s="96">
        <f t="shared" si="34"/>
        <v>2524</v>
      </c>
      <c r="B2525" s="97" t="s">
        <v>5494</v>
      </c>
      <c r="C2525" s="97" t="s">
        <v>5494</v>
      </c>
      <c r="D2525" s="97" t="s">
        <v>5442</v>
      </c>
      <c r="E2525" s="97" t="s">
        <v>2451</v>
      </c>
      <c r="F2525" s="97" t="s">
        <v>5499</v>
      </c>
      <c r="G2525" s="98" t="s">
        <v>2453</v>
      </c>
      <c r="H2525" s="98" t="s">
        <v>5442</v>
      </c>
      <c r="I2525" s="99">
        <v>99100000</v>
      </c>
      <c r="J2525" s="97" t="s">
        <v>2670</v>
      </c>
    </row>
    <row r="2526" spans="1:10" ht="12" customHeight="1" x14ac:dyDescent="0.2">
      <c r="A2526" s="96">
        <f t="shared" si="34"/>
        <v>2525</v>
      </c>
      <c r="B2526" s="97" t="s">
        <v>5494</v>
      </c>
      <c r="C2526" s="97" t="s">
        <v>5494</v>
      </c>
      <c r="D2526" s="97" t="s">
        <v>5442</v>
      </c>
      <c r="E2526" s="97" t="s">
        <v>2451</v>
      </c>
      <c r="F2526" s="97" t="s">
        <v>5500</v>
      </c>
      <c r="G2526" s="98" t="s">
        <v>2453</v>
      </c>
      <c r="H2526" s="98" t="s">
        <v>5442</v>
      </c>
      <c r="I2526" s="99">
        <v>30000000</v>
      </c>
      <c r="J2526" s="97" t="s">
        <v>2670</v>
      </c>
    </row>
    <row r="2527" spans="1:10" ht="12" customHeight="1" x14ac:dyDescent="0.2">
      <c r="A2527" s="96">
        <f t="shared" si="34"/>
        <v>2526</v>
      </c>
      <c r="B2527" s="97" t="s">
        <v>5494</v>
      </c>
      <c r="C2527" s="97" t="s">
        <v>5494</v>
      </c>
      <c r="D2527" s="97" t="s">
        <v>5442</v>
      </c>
      <c r="E2527" s="97" t="s">
        <v>2451</v>
      </c>
      <c r="F2527" s="97" t="s">
        <v>5501</v>
      </c>
      <c r="G2527" s="98" t="s">
        <v>2453</v>
      </c>
      <c r="H2527" s="98" t="s">
        <v>5442</v>
      </c>
      <c r="I2527" s="99">
        <v>39568000</v>
      </c>
      <c r="J2527" s="97" t="s">
        <v>2670</v>
      </c>
    </row>
    <row r="2528" spans="1:10" ht="12" customHeight="1" x14ac:dyDescent="0.2">
      <c r="A2528" s="96">
        <f t="shared" si="34"/>
        <v>2527</v>
      </c>
      <c r="B2528" s="97" t="s">
        <v>5494</v>
      </c>
      <c r="C2528" s="97" t="s">
        <v>5494</v>
      </c>
      <c r="D2528" s="97" t="s">
        <v>5442</v>
      </c>
      <c r="E2528" s="97" t="s">
        <v>2451</v>
      </c>
      <c r="F2528" s="97" t="s">
        <v>5502</v>
      </c>
      <c r="G2528" s="98" t="s">
        <v>2453</v>
      </c>
      <c r="H2528" s="98" t="s">
        <v>5442</v>
      </c>
      <c r="I2528" s="99">
        <v>50000000</v>
      </c>
      <c r="J2528" s="97" t="s">
        <v>2670</v>
      </c>
    </row>
    <row r="2529" spans="1:10" ht="12" customHeight="1" x14ac:dyDescent="0.2">
      <c r="A2529" s="96">
        <f t="shared" si="34"/>
        <v>2528</v>
      </c>
      <c r="B2529" s="97" t="s">
        <v>5503</v>
      </c>
      <c r="C2529" s="97" t="s">
        <v>5503</v>
      </c>
      <c r="D2529" s="97" t="s">
        <v>5442</v>
      </c>
      <c r="E2529" s="97" t="s">
        <v>2451</v>
      </c>
      <c r="F2529" s="97" t="s">
        <v>5504</v>
      </c>
      <c r="G2529" s="98" t="s">
        <v>2453</v>
      </c>
      <c r="H2529" s="98" t="s">
        <v>5442</v>
      </c>
      <c r="I2529" s="99">
        <v>60299000</v>
      </c>
      <c r="J2529" s="97" t="s">
        <v>2460</v>
      </c>
    </row>
    <row r="2530" spans="1:10" ht="12" customHeight="1" x14ac:dyDescent="0.2">
      <c r="A2530" s="96">
        <f t="shared" si="34"/>
        <v>2529</v>
      </c>
      <c r="B2530" s="97" t="s">
        <v>5491</v>
      </c>
      <c r="C2530" s="97" t="s">
        <v>5491</v>
      </c>
      <c r="D2530" s="97" t="s">
        <v>5442</v>
      </c>
      <c r="E2530" s="97" t="s">
        <v>2451</v>
      </c>
      <c r="F2530" s="97" t="s">
        <v>5505</v>
      </c>
      <c r="G2530" s="98" t="s">
        <v>2453</v>
      </c>
      <c r="H2530" s="98" t="s">
        <v>5442</v>
      </c>
      <c r="I2530" s="99">
        <v>72000000</v>
      </c>
      <c r="J2530" s="97" t="s">
        <v>2460</v>
      </c>
    </row>
    <row r="2531" spans="1:10" ht="12" customHeight="1" x14ac:dyDescent="0.2">
      <c r="A2531" s="96">
        <f t="shared" si="34"/>
        <v>2530</v>
      </c>
      <c r="B2531" s="97" t="s">
        <v>5485</v>
      </c>
      <c r="C2531" s="97" t="s">
        <v>5478</v>
      </c>
      <c r="D2531" s="97" t="s">
        <v>5451</v>
      </c>
      <c r="E2531" s="97" t="s">
        <v>2451</v>
      </c>
      <c r="F2531" s="97" t="s">
        <v>5506</v>
      </c>
      <c r="G2531" s="98" t="s">
        <v>2453</v>
      </c>
      <c r="H2531" s="98" t="s">
        <v>5442</v>
      </c>
      <c r="I2531" s="99">
        <v>29764000</v>
      </c>
      <c r="J2531" s="97" t="s">
        <v>2455</v>
      </c>
    </row>
    <row r="2532" spans="1:10" ht="12" customHeight="1" x14ac:dyDescent="0.2">
      <c r="A2532" s="96">
        <f t="shared" si="34"/>
        <v>2531</v>
      </c>
      <c r="B2532" s="97" t="s">
        <v>5507</v>
      </c>
      <c r="C2532" s="97" t="s">
        <v>5448</v>
      </c>
      <c r="D2532" s="97" t="s">
        <v>5508</v>
      </c>
      <c r="E2532" s="97" t="s">
        <v>2451</v>
      </c>
      <c r="F2532" s="97" t="s">
        <v>5509</v>
      </c>
      <c r="G2532" s="98" t="s">
        <v>2453</v>
      </c>
      <c r="H2532" s="98" t="s">
        <v>5442</v>
      </c>
      <c r="I2532" s="99">
        <v>621500000</v>
      </c>
      <c r="J2532" s="97" t="s">
        <v>2455</v>
      </c>
    </row>
    <row r="2533" spans="1:10" ht="12" customHeight="1" x14ac:dyDescent="0.2">
      <c r="A2533" s="96">
        <f t="shared" si="34"/>
        <v>2532</v>
      </c>
      <c r="B2533" s="97" t="s">
        <v>5510</v>
      </c>
      <c r="C2533" s="97" t="s">
        <v>3364</v>
      </c>
      <c r="D2533" s="97" t="s">
        <v>5451</v>
      </c>
      <c r="E2533" s="97" t="s">
        <v>2451</v>
      </c>
      <c r="F2533" s="97" t="s">
        <v>5511</v>
      </c>
      <c r="G2533" s="98" t="s">
        <v>2453</v>
      </c>
      <c r="H2533" s="98" t="s">
        <v>5442</v>
      </c>
      <c r="I2533" s="99">
        <v>1284030000</v>
      </c>
      <c r="J2533" s="97" t="s">
        <v>2455</v>
      </c>
    </row>
    <row r="2534" spans="1:10" ht="12" customHeight="1" x14ac:dyDescent="0.2">
      <c r="A2534" s="96">
        <f t="shared" si="34"/>
        <v>2533</v>
      </c>
      <c r="B2534" s="97" t="s">
        <v>5512</v>
      </c>
      <c r="C2534" s="97" t="s">
        <v>3931</v>
      </c>
      <c r="D2534" s="97" t="s">
        <v>2450</v>
      </c>
      <c r="E2534" s="97" t="s">
        <v>2451</v>
      </c>
      <c r="F2534" s="97" t="s">
        <v>5513</v>
      </c>
      <c r="G2534" s="98" t="s">
        <v>2453</v>
      </c>
      <c r="H2534" s="98" t="s">
        <v>5442</v>
      </c>
      <c r="I2534" s="99">
        <v>18090600</v>
      </c>
      <c r="J2534" s="97" t="s">
        <v>2455</v>
      </c>
    </row>
    <row r="2535" spans="1:10" ht="12" customHeight="1" x14ac:dyDescent="0.2">
      <c r="A2535" s="96">
        <f t="shared" si="34"/>
        <v>2534</v>
      </c>
      <c r="B2535" s="97" t="s">
        <v>5514</v>
      </c>
      <c r="C2535" s="97" t="s">
        <v>3931</v>
      </c>
      <c r="D2535" s="97" t="s">
        <v>5451</v>
      </c>
      <c r="E2535" s="97" t="s">
        <v>2451</v>
      </c>
      <c r="F2535" s="97" t="s">
        <v>5515</v>
      </c>
      <c r="G2535" s="98" t="s">
        <v>2453</v>
      </c>
      <c r="H2535" s="98" t="s">
        <v>5442</v>
      </c>
      <c r="I2535" s="99">
        <v>7263000</v>
      </c>
      <c r="J2535" s="97" t="s">
        <v>2460</v>
      </c>
    </row>
    <row r="2536" spans="1:10" ht="12" customHeight="1" x14ac:dyDescent="0.2">
      <c r="A2536" s="96">
        <f t="shared" si="34"/>
        <v>2535</v>
      </c>
      <c r="B2536" s="97" t="s">
        <v>5483</v>
      </c>
      <c r="C2536" s="97" t="s">
        <v>3931</v>
      </c>
      <c r="D2536" s="97" t="s">
        <v>5442</v>
      </c>
      <c r="E2536" s="97" t="s">
        <v>2451</v>
      </c>
      <c r="F2536" s="97" t="s">
        <v>5516</v>
      </c>
      <c r="G2536" s="98" t="s">
        <v>2453</v>
      </c>
      <c r="H2536" s="98" t="s">
        <v>5442</v>
      </c>
      <c r="I2536" s="99">
        <v>32176000</v>
      </c>
      <c r="J2536" s="97" t="s">
        <v>2460</v>
      </c>
    </row>
    <row r="2537" spans="1:10" ht="12" customHeight="1" x14ac:dyDescent="0.2">
      <c r="A2537" s="96">
        <f t="shared" si="34"/>
        <v>2536</v>
      </c>
      <c r="B2537" s="97" t="s">
        <v>5474</v>
      </c>
      <c r="C2537" s="97" t="s">
        <v>5474</v>
      </c>
      <c r="D2537" s="97" t="s">
        <v>5442</v>
      </c>
      <c r="E2537" s="97" t="s">
        <v>2451</v>
      </c>
      <c r="F2537" s="97" t="s">
        <v>5517</v>
      </c>
      <c r="G2537" s="98" t="s">
        <v>2453</v>
      </c>
      <c r="H2537" s="98" t="s">
        <v>5442</v>
      </c>
      <c r="I2537" s="99">
        <v>47000000</v>
      </c>
      <c r="J2537" s="97" t="s">
        <v>2460</v>
      </c>
    </row>
    <row r="2538" spans="1:10" ht="12" customHeight="1" x14ac:dyDescent="0.2">
      <c r="A2538" s="96">
        <f t="shared" si="34"/>
        <v>2537</v>
      </c>
      <c r="B2538" s="97" t="s">
        <v>5474</v>
      </c>
      <c r="C2538" s="97" t="s">
        <v>5474</v>
      </c>
      <c r="D2538" s="97" t="s">
        <v>5442</v>
      </c>
      <c r="E2538" s="97" t="s">
        <v>2451</v>
      </c>
      <c r="F2538" s="97" t="s">
        <v>5518</v>
      </c>
      <c r="G2538" s="98" t="s">
        <v>2453</v>
      </c>
      <c r="H2538" s="98" t="s">
        <v>5442</v>
      </c>
      <c r="I2538" s="99">
        <v>30000000</v>
      </c>
      <c r="J2538" s="97" t="s">
        <v>2460</v>
      </c>
    </row>
    <row r="2539" spans="1:10" ht="12" customHeight="1" x14ac:dyDescent="0.2">
      <c r="A2539" s="96">
        <f t="shared" si="34"/>
        <v>2538</v>
      </c>
      <c r="B2539" s="97" t="s">
        <v>5483</v>
      </c>
      <c r="C2539" s="97" t="s">
        <v>3931</v>
      </c>
      <c r="D2539" s="97" t="s">
        <v>5442</v>
      </c>
      <c r="E2539" s="97" t="s">
        <v>2451</v>
      </c>
      <c r="F2539" s="97" t="s">
        <v>5519</v>
      </c>
      <c r="G2539" s="98" t="s">
        <v>2453</v>
      </c>
      <c r="H2539" s="98" t="s">
        <v>5442</v>
      </c>
      <c r="I2539" s="99">
        <v>418340000</v>
      </c>
      <c r="J2539" s="97" t="s">
        <v>2455</v>
      </c>
    </row>
    <row r="2540" spans="1:10" ht="12" customHeight="1" x14ac:dyDescent="0.2">
      <c r="A2540" s="96">
        <f t="shared" si="34"/>
        <v>2539</v>
      </c>
      <c r="B2540" s="97" t="s">
        <v>3363</v>
      </c>
      <c r="C2540" s="97" t="s">
        <v>3364</v>
      </c>
      <c r="D2540" s="97" t="s">
        <v>3365</v>
      </c>
      <c r="E2540" s="97" t="s">
        <v>2451</v>
      </c>
      <c r="F2540" s="97" t="s">
        <v>5520</v>
      </c>
      <c r="G2540" s="98" t="s">
        <v>2453</v>
      </c>
      <c r="H2540" s="98" t="s">
        <v>5442</v>
      </c>
      <c r="I2540" s="99">
        <v>175780000</v>
      </c>
      <c r="J2540" s="97" t="s">
        <v>2486</v>
      </c>
    </row>
    <row r="2541" spans="1:10" ht="12" customHeight="1" x14ac:dyDescent="0.2">
      <c r="A2541" s="96">
        <f t="shared" si="34"/>
        <v>2540</v>
      </c>
      <c r="B2541" s="97" t="s">
        <v>5521</v>
      </c>
      <c r="C2541" s="97" t="s">
        <v>5522</v>
      </c>
      <c r="D2541" s="97" t="s">
        <v>5451</v>
      </c>
      <c r="E2541" s="97" t="s">
        <v>2451</v>
      </c>
      <c r="F2541" s="97" t="s">
        <v>5523</v>
      </c>
      <c r="G2541" s="98" t="s">
        <v>2453</v>
      </c>
      <c r="H2541" s="98" t="s">
        <v>5442</v>
      </c>
      <c r="I2541" s="99">
        <v>27918000</v>
      </c>
      <c r="J2541" s="97" t="s">
        <v>2460</v>
      </c>
    </row>
    <row r="2542" spans="1:10" ht="12" customHeight="1" x14ac:dyDescent="0.2">
      <c r="A2542" s="96">
        <f t="shared" si="34"/>
        <v>2541</v>
      </c>
      <c r="B2542" s="97" t="s">
        <v>5524</v>
      </c>
      <c r="C2542" s="97" t="s">
        <v>5494</v>
      </c>
      <c r="D2542" s="97" t="s">
        <v>5451</v>
      </c>
      <c r="E2542" s="97" t="s">
        <v>2451</v>
      </c>
      <c r="F2542" s="97" t="s">
        <v>5525</v>
      </c>
      <c r="G2542" s="98" t="s">
        <v>2453</v>
      </c>
      <c r="H2542" s="98" t="s">
        <v>5442</v>
      </c>
      <c r="I2542" s="99">
        <v>80570000</v>
      </c>
      <c r="J2542" s="97" t="s">
        <v>2486</v>
      </c>
    </row>
    <row r="2543" spans="1:10" ht="12" customHeight="1" x14ac:dyDescent="0.2">
      <c r="A2543" s="96">
        <f t="shared" si="34"/>
        <v>2542</v>
      </c>
      <c r="B2543" s="97" t="s">
        <v>5483</v>
      </c>
      <c r="C2543" s="97" t="s">
        <v>3931</v>
      </c>
      <c r="D2543" s="97" t="s">
        <v>5442</v>
      </c>
      <c r="E2543" s="97" t="s">
        <v>2451</v>
      </c>
      <c r="F2543" s="97" t="s">
        <v>5526</v>
      </c>
      <c r="G2543" s="98" t="s">
        <v>2453</v>
      </c>
      <c r="H2543" s="98" t="s">
        <v>5442</v>
      </c>
      <c r="I2543" s="99">
        <v>59042000</v>
      </c>
      <c r="J2543" s="97" t="s">
        <v>2460</v>
      </c>
    </row>
    <row r="2544" spans="1:10" ht="12" customHeight="1" x14ac:dyDescent="0.2">
      <c r="A2544" s="96">
        <f t="shared" si="34"/>
        <v>2543</v>
      </c>
      <c r="B2544" s="97" t="s">
        <v>5450</v>
      </c>
      <c r="C2544" s="97" t="s">
        <v>3931</v>
      </c>
      <c r="D2544" s="97" t="s">
        <v>5451</v>
      </c>
      <c r="E2544" s="97" t="s">
        <v>2451</v>
      </c>
      <c r="F2544" s="97" t="s">
        <v>5527</v>
      </c>
      <c r="G2544" s="98" t="s">
        <v>2453</v>
      </c>
      <c r="H2544" s="98" t="s">
        <v>5442</v>
      </c>
      <c r="I2544" s="99">
        <v>715933000</v>
      </c>
      <c r="J2544" s="97" t="s">
        <v>2486</v>
      </c>
    </row>
    <row r="2545" spans="1:10" ht="12" customHeight="1" x14ac:dyDescent="0.2">
      <c r="A2545" s="96">
        <f t="shared" si="34"/>
        <v>2544</v>
      </c>
      <c r="B2545" s="97" t="s">
        <v>5450</v>
      </c>
      <c r="C2545" s="97" t="s">
        <v>3931</v>
      </c>
      <c r="D2545" s="97" t="s">
        <v>5451</v>
      </c>
      <c r="E2545" s="97" t="s">
        <v>2451</v>
      </c>
      <c r="F2545" s="97" t="s">
        <v>5528</v>
      </c>
      <c r="G2545" s="98" t="s">
        <v>2453</v>
      </c>
      <c r="H2545" s="98" t="s">
        <v>5442</v>
      </c>
      <c r="I2545" s="99">
        <v>90888000</v>
      </c>
      <c r="J2545" s="97" t="s">
        <v>2455</v>
      </c>
    </row>
    <row r="2546" spans="1:10" ht="12" customHeight="1" x14ac:dyDescent="0.2">
      <c r="A2546" s="96">
        <f t="shared" si="34"/>
        <v>2545</v>
      </c>
      <c r="B2546" s="97" t="s">
        <v>3896</v>
      </c>
      <c r="C2546" s="97" t="s">
        <v>3896</v>
      </c>
      <c r="D2546" s="97" t="s">
        <v>5442</v>
      </c>
      <c r="E2546" s="97" t="s">
        <v>2451</v>
      </c>
      <c r="F2546" s="97" t="s">
        <v>5529</v>
      </c>
      <c r="G2546" s="98" t="s">
        <v>2453</v>
      </c>
      <c r="H2546" s="98" t="s">
        <v>5442</v>
      </c>
      <c r="I2546" s="99">
        <v>207032000</v>
      </c>
      <c r="J2546" s="97" t="s">
        <v>2455</v>
      </c>
    </row>
    <row r="2547" spans="1:10" ht="12" customHeight="1" x14ac:dyDescent="0.2">
      <c r="A2547" s="96">
        <f t="shared" si="34"/>
        <v>2546</v>
      </c>
      <c r="B2547" s="97" t="s">
        <v>5483</v>
      </c>
      <c r="C2547" s="97" t="s">
        <v>3931</v>
      </c>
      <c r="D2547" s="97" t="s">
        <v>5442</v>
      </c>
      <c r="E2547" s="97" t="s">
        <v>2451</v>
      </c>
      <c r="F2547" s="97" t="s">
        <v>5530</v>
      </c>
      <c r="G2547" s="98" t="s">
        <v>2453</v>
      </c>
      <c r="H2547" s="98" t="s">
        <v>5442</v>
      </c>
      <c r="I2547" s="99">
        <v>668069000</v>
      </c>
      <c r="J2547" s="97" t="s">
        <v>2455</v>
      </c>
    </row>
    <row r="2548" spans="1:10" ht="12" customHeight="1" x14ac:dyDescent="0.2">
      <c r="A2548" s="96">
        <f t="shared" si="34"/>
        <v>2547</v>
      </c>
      <c r="B2548" s="97" t="s">
        <v>5531</v>
      </c>
      <c r="C2548" s="97" t="s">
        <v>5478</v>
      </c>
      <c r="D2548" s="97" t="s">
        <v>2484</v>
      </c>
      <c r="E2548" s="97" t="s">
        <v>2451</v>
      </c>
      <c r="F2548" s="97" t="s">
        <v>5532</v>
      </c>
      <c r="G2548" s="98" t="s">
        <v>2453</v>
      </c>
      <c r="H2548" s="98" t="s">
        <v>5442</v>
      </c>
      <c r="I2548" s="99">
        <v>17501000</v>
      </c>
      <c r="J2548" s="97" t="s">
        <v>2460</v>
      </c>
    </row>
    <row r="2549" spans="1:10" ht="12" customHeight="1" x14ac:dyDescent="0.2">
      <c r="A2549" s="96">
        <f t="shared" si="34"/>
        <v>2548</v>
      </c>
      <c r="B2549" s="97" t="s">
        <v>5474</v>
      </c>
      <c r="C2549" s="97" t="s">
        <v>5474</v>
      </c>
      <c r="D2549" s="97" t="s">
        <v>5442</v>
      </c>
      <c r="E2549" s="97" t="s">
        <v>2451</v>
      </c>
      <c r="F2549" s="97" t="s">
        <v>5481</v>
      </c>
      <c r="G2549" s="98" t="s">
        <v>2453</v>
      </c>
      <c r="H2549" s="98" t="s">
        <v>5442</v>
      </c>
      <c r="I2549" s="99">
        <v>47000000</v>
      </c>
      <c r="J2549" s="97" t="s">
        <v>2460</v>
      </c>
    </row>
    <row r="2550" spans="1:10" ht="12" customHeight="1" x14ac:dyDescent="0.2">
      <c r="A2550" s="96">
        <f t="shared" si="34"/>
        <v>2549</v>
      </c>
      <c r="B2550" s="106" t="s">
        <v>5533</v>
      </c>
      <c r="C2550" s="97" t="s">
        <v>3364</v>
      </c>
      <c r="D2550" s="97" t="s">
        <v>5451</v>
      </c>
      <c r="E2550" s="97" t="s">
        <v>2451</v>
      </c>
      <c r="F2550" s="97" t="s">
        <v>5534</v>
      </c>
      <c r="G2550" s="98" t="s">
        <v>2453</v>
      </c>
      <c r="H2550" s="98" t="s">
        <v>5442</v>
      </c>
      <c r="I2550" s="99">
        <v>59070000</v>
      </c>
      <c r="J2550" s="97" t="s">
        <v>2486</v>
      </c>
    </row>
    <row r="2551" spans="1:10" ht="12" customHeight="1" x14ac:dyDescent="0.2">
      <c r="A2551" s="96">
        <f t="shared" si="34"/>
        <v>2550</v>
      </c>
      <c r="B2551" s="97" t="s">
        <v>5494</v>
      </c>
      <c r="C2551" s="97" t="s">
        <v>5494</v>
      </c>
      <c r="D2551" s="97" t="s">
        <v>5442</v>
      </c>
      <c r="E2551" s="97" t="s">
        <v>2451</v>
      </c>
      <c r="F2551" s="97" t="s">
        <v>5535</v>
      </c>
      <c r="G2551" s="98" t="s">
        <v>2453</v>
      </c>
      <c r="H2551" s="98" t="s">
        <v>5442</v>
      </c>
      <c r="I2551" s="99">
        <v>43974000</v>
      </c>
      <c r="J2551" s="97" t="s">
        <v>2460</v>
      </c>
    </row>
    <row r="2552" spans="1:10" ht="12" customHeight="1" x14ac:dyDescent="0.2">
      <c r="A2552" s="96">
        <f t="shared" si="34"/>
        <v>2551</v>
      </c>
      <c r="B2552" s="97" t="s">
        <v>5536</v>
      </c>
      <c r="C2552" s="97" t="s">
        <v>3364</v>
      </c>
      <c r="D2552" s="97" t="s">
        <v>5451</v>
      </c>
      <c r="E2552" s="97" t="s">
        <v>2451</v>
      </c>
      <c r="F2552" s="97" t="s">
        <v>5537</v>
      </c>
      <c r="G2552" s="98" t="s">
        <v>2453</v>
      </c>
      <c r="H2552" s="98" t="s">
        <v>5442</v>
      </c>
      <c r="I2552" s="99">
        <v>4172000</v>
      </c>
      <c r="J2552" s="97" t="s">
        <v>2460</v>
      </c>
    </row>
    <row r="2553" spans="1:10" ht="12" customHeight="1" x14ac:dyDescent="0.2">
      <c r="A2553" s="96">
        <f t="shared" si="34"/>
        <v>2552</v>
      </c>
      <c r="B2553" s="97" t="s">
        <v>5521</v>
      </c>
      <c r="C2553" s="97" t="s">
        <v>5522</v>
      </c>
      <c r="D2553" s="97" t="s">
        <v>5451</v>
      </c>
      <c r="E2553" s="97" t="s">
        <v>2451</v>
      </c>
      <c r="F2553" s="97" t="s">
        <v>5538</v>
      </c>
      <c r="G2553" s="98" t="s">
        <v>2453</v>
      </c>
      <c r="H2553" s="98" t="s">
        <v>5442</v>
      </c>
      <c r="I2553" s="99">
        <v>27839000</v>
      </c>
      <c r="J2553" s="97" t="s">
        <v>2455</v>
      </c>
    </row>
    <row r="2554" spans="1:10" ht="12" customHeight="1" x14ac:dyDescent="0.2">
      <c r="A2554" s="96">
        <f t="shared" si="34"/>
        <v>2553</v>
      </c>
      <c r="B2554" s="97" t="s">
        <v>5522</v>
      </c>
      <c r="C2554" s="97" t="s">
        <v>5522</v>
      </c>
      <c r="D2554" s="97" t="s">
        <v>5442</v>
      </c>
      <c r="E2554" s="97" t="s">
        <v>2451</v>
      </c>
      <c r="F2554" s="97" t="s">
        <v>5539</v>
      </c>
      <c r="G2554" s="98" t="s">
        <v>2453</v>
      </c>
      <c r="H2554" s="98" t="s">
        <v>5442</v>
      </c>
      <c r="I2554" s="99">
        <v>91889000</v>
      </c>
      <c r="J2554" s="97" t="s">
        <v>2460</v>
      </c>
    </row>
    <row r="2555" spans="1:10" ht="12" customHeight="1" x14ac:dyDescent="0.2">
      <c r="A2555" s="96">
        <f t="shared" si="34"/>
        <v>2554</v>
      </c>
      <c r="B2555" s="97" t="s">
        <v>5540</v>
      </c>
      <c r="C2555" s="97" t="s">
        <v>5491</v>
      </c>
      <c r="D2555" s="97" t="s">
        <v>5451</v>
      </c>
      <c r="E2555" s="97" t="s">
        <v>2451</v>
      </c>
      <c r="F2555" s="97" t="s">
        <v>5541</v>
      </c>
      <c r="G2555" s="98" t="s">
        <v>2453</v>
      </c>
      <c r="H2555" s="98" t="s">
        <v>5442</v>
      </c>
      <c r="I2555" s="99">
        <v>114081000</v>
      </c>
      <c r="J2555" s="97" t="s">
        <v>2455</v>
      </c>
    </row>
    <row r="2556" spans="1:10" ht="12" customHeight="1" x14ac:dyDescent="0.2">
      <c r="A2556" s="96">
        <f t="shared" si="34"/>
        <v>2555</v>
      </c>
      <c r="B2556" s="97" t="s">
        <v>5512</v>
      </c>
      <c r="C2556" s="97" t="s">
        <v>3931</v>
      </c>
      <c r="D2556" s="97" t="s">
        <v>2450</v>
      </c>
      <c r="E2556" s="97" t="s">
        <v>2451</v>
      </c>
      <c r="F2556" s="97" t="s">
        <v>5542</v>
      </c>
      <c r="G2556" s="98" t="s">
        <v>2453</v>
      </c>
      <c r="H2556" s="98" t="s">
        <v>5442</v>
      </c>
      <c r="I2556" s="99">
        <v>11270600</v>
      </c>
      <c r="J2556" s="97" t="s">
        <v>2455</v>
      </c>
    </row>
    <row r="2557" spans="1:10" ht="12" customHeight="1" x14ac:dyDescent="0.2">
      <c r="A2557" s="96">
        <f t="shared" si="34"/>
        <v>2556</v>
      </c>
      <c r="B2557" s="97" t="s">
        <v>5521</v>
      </c>
      <c r="C2557" s="97" t="s">
        <v>5522</v>
      </c>
      <c r="D2557" s="97" t="s">
        <v>5451</v>
      </c>
      <c r="E2557" s="97" t="s">
        <v>2451</v>
      </c>
      <c r="F2557" s="97" t="s">
        <v>5543</v>
      </c>
      <c r="G2557" s="98" t="s">
        <v>2453</v>
      </c>
      <c r="H2557" s="98" t="s">
        <v>5442</v>
      </c>
      <c r="I2557" s="99">
        <v>27316000</v>
      </c>
      <c r="J2557" s="97" t="s">
        <v>2460</v>
      </c>
    </row>
    <row r="2558" spans="1:10" ht="12" customHeight="1" x14ac:dyDescent="0.2">
      <c r="A2558" s="96">
        <f t="shared" ref="A2558:A2621" si="35">ROW()-1</f>
        <v>2557</v>
      </c>
      <c r="B2558" s="97" t="s">
        <v>5468</v>
      </c>
      <c r="C2558" s="97" t="s">
        <v>5468</v>
      </c>
      <c r="D2558" s="97" t="s">
        <v>5442</v>
      </c>
      <c r="E2558" s="97" t="s">
        <v>2451</v>
      </c>
      <c r="F2558" s="97" t="s">
        <v>5544</v>
      </c>
      <c r="G2558" s="98" t="s">
        <v>2453</v>
      </c>
      <c r="H2558" s="98" t="s">
        <v>5442</v>
      </c>
      <c r="I2558" s="99">
        <v>79065000</v>
      </c>
      <c r="J2558" s="97" t="s">
        <v>2460</v>
      </c>
    </row>
    <row r="2559" spans="1:10" ht="12" customHeight="1" x14ac:dyDescent="0.2">
      <c r="A2559" s="96">
        <f t="shared" si="35"/>
        <v>2558</v>
      </c>
      <c r="B2559" s="97" t="s">
        <v>5540</v>
      </c>
      <c r="C2559" s="97" t="s">
        <v>5491</v>
      </c>
      <c r="D2559" s="97" t="s">
        <v>5451</v>
      </c>
      <c r="E2559" s="97" t="s">
        <v>2451</v>
      </c>
      <c r="F2559" s="97" t="s">
        <v>5545</v>
      </c>
      <c r="G2559" s="98" t="s">
        <v>2453</v>
      </c>
      <c r="H2559" s="98" t="s">
        <v>5442</v>
      </c>
      <c r="I2559" s="99">
        <v>119724000</v>
      </c>
      <c r="J2559" s="97" t="s">
        <v>2455</v>
      </c>
    </row>
    <row r="2560" spans="1:10" ht="12" customHeight="1" x14ac:dyDescent="0.2">
      <c r="A2560" s="96">
        <f t="shared" si="35"/>
        <v>2559</v>
      </c>
      <c r="B2560" s="97" t="s">
        <v>5494</v>
      </c>
      <c r="C2560" s="97" t="s">
        <v>5494</v>
      </c>
      <c r="D2560" s="97" t="s">
        <v>5442</v>
      </c>
      <c r="E2560" s="97" t="s">
        <v>2451</v>
      </c>
      <c r="F2560" s="97" t="s">
        <v>5546</v>
      </c>
      <c r="G2560" s="98" t="s">
        <v>2453</v>
      </c>
      <c r="H2560" s="98" t="s">
        <v>5442</v>
      </c>
      <c r="I2560" s="99">
        <v>201200000</v>
      </c>
      <c r="J2560" s="97" t="s">
        <v>2455</v>
      </c>
    </row>
    <row r="2561" spans="1:10" ht="12" customHeight="1" x14ac:dyDescent="0.2">
      <c r="A2561" s="96">
        <f t="shared" si="35"/>
        <v>2560</v>
      </c>
      <c r="B2561" s="97" t="s">
        <v>5447</v>
      </c>
      <c r="C2561" s="97" t="s">
        <v>5448</v>
      </c>
      <c r="D2561" s="97" t="s">
        <v>2791</v>
      </c>
      <c r="E2561" s="97" t="s">
        <v>2451</v>
      </c>
      <c r="F2561" s="97" t="s">
        <v>5547</v>
      </c>
      <c r="G2561" s="98" t="s">
        <v>2453</v>
      </c>
      <c r="H2561" s="98" t="s">
        <v>5442</v>
      </c>
      <c r="I2561" s="99">
        <v>360000000</v>
      </c>
      <c r="J2561" s="97" t="s">
        <v>2460</v>
      </c>
    </row>
    <row r="2562" spans="1:10" ht="12" customHeight="1" x14ac:dyDescent="0.2">
      <c r="A2562" s="96">
        <f t="shared" si="35"/>
        <v>2561</v>
      </c>
      <c r="B2562" s="97" t="s">
        <v>5447</v>
      </c>
      <c r="C2562" s="97" t="s">
        <v>5448</v>
      </c>
      <c r="D2562" s="97" t="s">
        <v>2791</v>
      </c>
      <c r="E2562" s="97" t="s">
        <v>2451</v>
      </c>
      <c r="F2562" s="97" t="s">
        <v>5548</v>
      </c>
      <c r="G2562" s="98" t="s">
        <v>2453</v>
      </c>
      <c r="H2562" s="98" t="s">
        <v>5442</v>
      </c>
      <c r="I2562" s="99">
        <v>60000000</v>
      </c>
      <c r="J2562" s="97" t="s">
        <v>2455</v>
      </c>
    </row>
    <row r="2563" spans="1:10" ht="12" customHeight="1" x14ac:dyDescent="0.2">
      <c r="A2563" s="96">
        <f t="shared" si="35"/>
        <v>2562</v>
      </c>
      <c r="B2563" s="97" t="s">
        <v>5447</v>
      </c>
      <c r="C2563" s="97" t="s">
        <v>5448</v>
      </c>
      <c r="D2563" s="97" t="s">
        <v>2791</v>
      </c>
      <c r="E2563" s="97" t="s">
        <v>2451</v>
      </c>
      <c r="F2563" s="97" t="s">
        <v>5549</v>
      </c>
      <c r="G2563" s="98" t="s">
        <v>2453</v>
      </c>
      <c r="H2563" s="98" t="s">
        <v>5442</v>
      </c>
      <c r="I2563" s="99">
        <v>298000000</v>
      </c>
      <c r="J2563" s="97" t="s">
        <v>2460</v>
      </c>
    </row>
    <row r="2564" spans="1:10" ht="12" customHeight="1" x14ac:dyDescent="0.2">
      <c r="A2564" s="96">
        <f t="shared" si="35"/>
        <v>2563</v>
      </c>
      <c r="B2564" s="97" t="s">
        <v>5521</v>
      </c>
      <c r="C2564" s="97" t="s">
        <v>5522</v>
      </c>
      <c r="D2564" s="97" t="s">
        <v>5451</v>
      </c>
      <c r="E2564" s="97" t="s">
        <v>2451</v>
      </c>
      <c r="F2564" s="97" t="s">
        <v>5550</v>
      </c>
      <c r="G2564" s="98" t="s">
        <v>2453</v>
      </c>
      <c r="H2564" s="98" t="s">
        <v>5442</v>
      </c>
      <c r="I2564" s="99">
        <v>124395000</v>
      </c>
      <c r="J2564" s="97" t="s">
        <v>2455</v>
      </c>
    </row>
    <row r="2565" spans="1:10" ht="12" customHeight="1" x14ac:dyDescent="0.2">
      <c r="A2565" s="96">
        <f t="shared" si="35"/>
        <v>2564</v>
      </c>
      <c r="B2565" s="97" t="s">
        <v>5474</v>
      </c>
      <c r="C2565" s="97" t="s">
        <v>5474</v>
      </c>
      <c r="D2565" s="97" t="s">
        <v>5442</v>
      </c>
      <c r="E2565" s="97" t="s">
        <v>2451</v>
      </c>
      <c r="F2565" s="97" t="s">
        <v>5551</v>
      </c>
      <c r="G2565" s="98" t="s">
        <v>2453</v>
      </c>
      <c r="H2565" s="98" t="s">
        <v>5442</v>
      </c>
      <c r="I2565" s="99">
        <v>74730000</v>
      </c>
      <c r="J2565" s="97" t="s">
        <v>2455</v>
      </c>
    </row>
    <row r="2566" spans="1:10" ht="12" customHeight="1" x14ac:dyDescent="0.2">
      <c r="A2566" s="96">
        <f t="shared" si="35"/>
        <v>2565</v>
      </c>
      <c r="B2566" s="97" t="s">
        <v>5448</v>
      </c>
      <c r="C2566" s="97" t="s">
        <v>5448</v>
      </c>
      <c r="D2566" s="97" t="s">
        <v>5442</v>
      </c>
      <c r="E2566" s="97" t="s">
        <v>2451</v>
      </c>
      <c r="F2566" s="97" t="s">
        <v>5552</v>
      </c>
      <c r="G2566" s="98" t="s">
        <v>2453</v>
      </c>
      <c r="H2566" s="98" t="s">
        <v>5442</v>
      </c>
      <c r="I2566" s="99">
        <v>554362000</v>
      </c>
      <c r="J2566" s="97" t="s">
        <v>2455</v>
      </c>
    </row>
    <row r="2567" spans="1:10" ht="12" customHeight="1" x14ac:dyDescent="0.2">
      <c r="A2567" s="96">
        <f t="shared" si="35"/>
        <v>2566</v>
      </c>
      <c r="B2567" s="97" t="s">
        <v>5521</v>
      </c>
      <c r="C2567" s="97" t="s">
        <v>5522</v>
      </c>
      <c r="D2567" s="97" t="s">
        <v>5451</v>
      </c>
      <c r="E2567" s="97" t="s">
        <v>2451</v>
      </c>
      <c r="F2567" s="97" t="s">
        <v>5553</v>
      </c>
      <c r="G2567" s="98" t="s">
        <v>2453</v>
      </c>
      <c r="H2567" s="98" t="s">
        <v>5442</v>
      </c>
      <c r="I2567" s="99">
        <v>128598000</v>
      </c>
      <c r="J2567" s="97" t="s">
        <v>2455</v>
      </c>
    </row>
    <row r="2568" spans="1:10" ht="12" customHeight="1" x14ac:dyDescent="0.2">
      <c r="A2568" s="96">
        <f t="shared" si="35"/>
        <v>2567</v>
      </c>
      <c r="B2568" s="97" t="s">
        <v>5494</v>
      </c>
      <c r="C2568" s="97" t="s">
        <v>5494</v>
      </c>
      <c r="D2568" s="97" t="s">
        <v>5442</v>
      </c>
      <c r="E2568" s="97" t="s">
        <v>2451</v>
      </c>
      <c r="F2568" s="97" t="s">
        <v>5554</v>
      </c>
      <c r="G2568" s="98" t="s">
        <v>2453</v>
      </c>
      <c r="H2568" s="98" t="s">
        <v>5442</v>
      </c>
      <c r="I2568" s="99">
        <v>46480000</v>
      </c>
      <c r="J2568" s="97" t="s">
        <v>2460</v>
      </c>
    </row>
    <row r="2569" spans="1:10" ht="12" customHeight="1" x14ac:dyDescent="0.2">
      <c r="A2569" s="96">
        <f t="shared" si="35"/>
        <v>2568</v>
      </c>
      <c r="B2569" s="97" t="s">
        <v>5521</v>
      </c>
      <c r="C2569" s="97" t="s">
        <v>5522</v>
      </c>
      <c r="D2569" s="97" t="s">
        <v>5451</v>
      </c>
      <c r="E2569" s="97" t="s">
        <v>2451</v>
      </c>
      <c r="F2569" s="97" t="s">
        <v>5555</v>
      </c>
      <c r="G2569" s="98" t="s">
        <v>2453</v>
      </c>
      <c r="H2569" s="98" t="s">
        <v>5442</v>
      </c>
      <c r="I2569" s="99">
        <v>125350000</v>
      </c>
      <c r="J2569" s="97" t="s">
        <v>2455</v>
      </c>
    </row>
    <row r="2570" spans="1:10" ht="12" customHeight="1" x14ac:dyDescent="0.2">
      <c r="A2570" s="96">
        <f t="shared" si="35"/>
        <v>2569</v>
      </c>
      <c r="B2570" s="97" t="s">
        <v>5521</v>
      </c>
      <c r="C2570" s="97" t="s">
        <v>5522</v>
      </c>
      <c r="D2570" s="97" t="s">
        <v>5451</v>
      </c>
      <c r="E2570" s="97" t="s">
        <v>2451</v>
      </c>
      <c r="F2570" s="97" t="s">
        <v>5556</v>
      </c>
      <c r="G2570" s="98" t="s">
        <v>2453</v>
      </c>
      <c r="H2570" s="98" t="s">
        <v>5442</v>
      </c>
      <c r="I2570" s="99">
        <v>62483000</v>
      </c>
      <c r="J2570" s="97" t="s">
        <v>2460</v>
      </c>
    </row>
    <row r="2571" spans="1:10" ht="12" customHeight="1" x14ac:dyDescent="0.2">
      <c r="A2571" s="96">
        <f t="shared" si="35"/>
        <v>2570</v>
      </c>
      <c r="B2571" s="97" t="s">
        <v>5557</v>
      </c>
      <c r="C2571" s="97" t="s">
        <v>5558</v>
      </c>
      <c r="D2571" s="97" t="s">
        <v>5559</v>
      </c>
      <c r="E2571" s="97" t="s">
        <v>2451</v>
      </c>
      <c r="F2571" s="97" t="s">
        <v>5560</v>
      </c>
      <c r="G2571" s="98" t="s">
        <v>2453</v>
      </c>
      <c r="H2571" s="98" t="s">
        <v>5442</v>
      </c>
      <c r="I2571" s="99">
        <v>73753000</v>
      </c>
      <c r="J2571" s="97" t="s">
        <v>2455</v>
      </c>
    </row>
    <row r="2572" spans="1:10" ht="12" customHeight="1" x14ac:dyDescent="0.2">
      <c r="A2572" s="96">
        <f t="shared" si="35"/>
        <v>2571</v>
      </c>
      <c r="B2572" s="97" t="s">
        <v>5440</v>
      </c>
      <c r="C2572" s="97" t="s">
        <v>5440</v>
      </c>
      <c r="D2572" s="97" t="s">
        <v>5442</v>
      </c>
      <c r="E2572" s="97" t="s">
        <v>2451</v>
      </c>
      <c r="F2572" s="97" t="s">
        <v>5561</v>
      </c>
      <c r="G2572" s="98" t="s">
        <v>2453</v>
      </c>
      <c r="H2572" s="98" t="s">
        <v>5442</v>
      </c>
      <c r="I2572" s="99">
        <v>77104000</v>
      </c>
      <c r="J2572" s="97" t="s">
        <v>2460</v>
      </c>
    </row>
    <row r="2573" spans="1:10" ht="12" customHeight="1" x14ac:dyDescent="0.2">
      <c r="A2573" s="96">
        <f t="shared" si="35"/>
        <v>2572</v>
      </c>
      <c r="B2573" s="97" t="s">
        <v>5457</v>
      </c>
      <c r="C2573" s="97" t="s">
        <v>5457</v>
      </c>
      <c r="D2573" s="97" t="s">
        <v>5442</v>
      </c>
      <c r="E2573" s="97" t="s">
        <v>2451</v>
      </c>
      <c r="F2573" s="97" t="s">
        <v>5562</v>
      </c>
      <c r="G2573" s="98" t="s">
        <v>2453</v>
      </c>
      <c r="H2573" s="98" t="s">
        <v>5442</v>
      </c>
      <c r="I2573" s="99">
        <v>315603200</v>
      </c>
      <c r="J2573" s="97" t="s">
        <v>2455</v>
      </c>
    </row>
    <row r="2574" spans="1:10" ht="12" customHeight="1" x14ac:dyDescent="0.2">
      <c r="A2574" s="96">
        <f t="shared" si="35"/>
        <v>2573</v>
      </c>
      <c r="B2574" s="97" t="s">
        <v>5450</v>
      </c>
      <c r="C2574" s="97" t="s">
        <v>3931</v>
      </c>
      <c r="D2574" s="97" t="s">
        <v>5451</v>
      </c>
      <c r="E2574" s="97" t="s">
        <v>2451</v>
      </c>
      <c r="F2574" s="97" t="s">
        <v>5563</v>
      </c>
      <c r="G2574" s="98" t="s">
        <v>2453</v>
      </c>
      <c r="H2574" s="98" t="s">
        <v>5442</v>
      </c>
      <c r="I2574" s="99">
        <v>77022000</v>
      </c>
      <c r="J2574" s="97" t="s">
        <v>2460</v>
      </c>
    </row>
    <row r="2575" spans="1:10" ht="12" customHeight="1" x14ac:dyDescent="0.2">
      <c r="A2575" s="96">
        <f t="shared" si="35"/>
        <v>2574</v>
      </c>
      <c r="B2575" s="97" t="s">
        <v>5522</v>
      </c>
      <c r="C2575" s="97" t="s">
        <v>5522</v>
      </c>
      <c r="D2575" s="97" t="s">
        <v>5442</v>
      </c>
      <c r="E2575" s="97" t="s">
        <v>2451</v>
      </c>
      <c r="F2575" s="97" t="s">
        <v>5564</v>
      </c>
      <c r="G2575" s="98" t="s">
        <v>2453</v>
      </c>
      <c r="H2575" s="98" t="s">
        <v>5442</v>
      </c>
      <c r="I2575" s="99">
        <v>1649244000</v>
      </c>
      <c r="J2575" s="97" t="s">
        <v>2455</v>
      </c>
    </row>
    <row r="2576" spans="1:10" ht="12" customHeight="1" x14ac:dyDescent="0.2">
      <c r="A2576" s="96">
        <f t="shared" si="35"/>
        <v>2575</v>
      </c>
      <c r="B2576" s="97" t="s">
        <v>5491</v>
      </c>
      <c r="C2576" s="97" t="s">
        <v>5491</v>
      </c>
      <c r="D2576" s="97" t="s">
        <v>5442</v>
      </c>
      <c r="E2576" s="97" t="s">
        <v>2451</v>
      </c>
      <c r="F2576" s="97" t="s">
        <v>5565</v>
      </c>
      <c r="G2576" s="98" t="s">
        <v>2453</v>
      </c>
      <c r="H2576" s="98" t="s">
        <v>5442</v>
      </c>
      <c r="I2576" s="99">
        <v>72000000</v>
      </c>
      <c r="J2576" s="97" t="s">
        <v>2460</v>
      </c>
    </row>
    <row r="2577" spans="1:10" ht="12" customHeight="1" x14ac:dyDescent="0.2">
      <c r="A2577" s="96">
        <f t="shared" si="35"/>
        <v>2576</v>
      </c>
      <c r="B2577" s="97" t="s">
        <v>5503</v>
      </c>
      <c r="C2577" s="97" t="s">
        <v>5503</v>
      </c>
      <c r="D2577" s="97" t="s">
        <v>5442</v>
      </c>
      <c r="E2577" s="97" t="s">
        <v>2451</v>
      </c>
      <c r="F2577" s="97" t="s">
        <v>5566</v>
      </c>
      <c r="G2577" s="98" t="s">
        <v>2453</v>
      </c>
      <c r="H2577" s="98" t="s">
        <v>5442</v>
      </c>
      <c r="I2577" s="99">
        <v>559780000</v>
      </c>
      <c r="J2577" s="97" t="s">
        <v>2455</v>
      </c>
    </row>
    <row r="2578" spans="1:10" ht="12" customHeight="1" x14ac:dyDescent="0.2">
      <c r="A2578" s="96">
        <f t="shared" si="35"/>
        <v>2577</v>
      </c>
      <c r="B2578" s="97" t="s">
        <v>5567</v>
      </c>
      <c r="C2578" s="97" t="s">
        <v>5494</v>
      </c>
      <c r="D2578" s="97" t="s">
        <v>5451</v>
      </c>
      <c r="E2578" s="97" t="s">
        <v>2451</v>
      </c>
      <c r="F2578" s="97" t="s">
        <v>5568</v>
      </c>
      <c r="G2578" s="98" t="s">
        <v>2453</v>
      </c>
      <c r="H2578" s="98" t="s">
        <v>5442</v>
      </c>
      <c r="I2578" s="99">
        <v>38500000</v>
      </c>
      <c r="J2578" s="97" t="s">
        <v>2460</v>
      </c>
    </row>
    <row r="2579" spans="1:10" ht="12" customHeight="1" x14ac:dyDescent="0.2">
      <c r="A2579" s="96">
        <f t="shared" si="35"/>
        <v>2578</v>
      </c>
      <c r="B2579" s="97" t="s">
        <v>3896</v>
      </c>
      <c r="C2579" s="97" t="s">
        <v>3896</v>
      </c>
      <c r="D2579" s="97" t="s">
        <v>5442</v>
      </c>
      <c r="E2579" s="97" t="s">
        <v>2451</v>
      </c>
      <c r="F2579" s="97" t="s">
        <v>5569</v>
      </c>
      <c r="G2579" s="98" t="s">
        <v>2453</v>
      </c>
      <c r="H2579" s="98" t="s">
        <v>5442</v>
      </c>
      <c r="I2579" s="99">
        <v>221937000</v>
      </c>
      <c r="J2579" s="97" t="s">
        <v>2455</v>
      </c>
    </row>
    <row r="2580" spans="1:10" ht="12" customHeight="1" x14ac:dyDescent="0.2">
      <c r="A2580" s="96">
        <f t="shared" si="35"/>
        <v>2579</v>
      </c>
      <c r="B2580" s="97" t="s">
        <v>5450</v>
      </c>
      <c r="C2580" s="97" t="s">
        <v>3931</v>
      </c>
      <c r="D2580" s="97" t="s">
        <v>5451</v>
      </c>
      <c r="E2580" s="97" t="s">
        <v>2451</v>
      </c>
      <c r="F2580" s="97" t="s">
        <v>5570</v>
      </c>
      <c r="G2580" s="98" t="s">
        <v>2453</v>
      </c>
      <c r="H2580" s="98" t="s">
        <v>5442</v>
      </c>
      <c r="I2580" s="99">
        <v>60236000</v>
      </c>
      <c r="J2580" s="97" t="s">
        <v>2460</v>
      </c>
    </row>
    <row r="2581" spans="1:10" ht="12" customHeight="1" x14ac:dyDescent="0.2">
      <c r="A2581" s="96">
        <f t="shared" si="35"/>
        <v>2580</v>
      </c>
      <c r="B2581" s="97" t="s">
        <v>5491</v>
      </c>
      <c r="C2581" s="97" t="s">
        <v>5491</v>
      </c>
      <c r="D2581" s="97" t="s">
        <v>5442</v>
      </c>
      <c r="E2581" s="97" t="s">
        <v>2451</v>
      </c>
      <c r="F2581" s="97" t="s">
        <v>5571</v>
      </c>
      <c r="G2581" s="98" t="s">
        <v>2453</v>
      </c>
      <c r="H2581" s="98" t="s">
        <v>5442</v>
      </c>
      <c r="I2581" s="99">
        <v>80000000</v>
      </c>
      <c r="J2581" s="97" t="s">
        <v>2460</v>
      </c>
    </row>
    <row r="2582" spans="1:10" ht="12" customHeight="1" x14ac:dyDescent="0.2">
      <c r="A2582" s="96">
        <f t="shared" si="35"/>
        <v>2581</v>
      </c>
      <c r="B2582" s="97" t="s">
        <v>5491</v>
      </c>
      <c r="C2582" s="97" t="s">
        <v>5491</v>
      </c>
      <c r="D2582" s="97" t="s">
        <v>5442</v>
      </c>
      <c r="E2582" s="97" t="s">
        <v>2451</v>
      </c>
      <c r="F2582" s="97" t="s">
        <v>5572</v>
      </c>
      <c r="G2582" s="98" t="s">
        <v>2453</v>
      </c>
      <c r="H2582" s="98" t="s">
        <v>5442</v>
      </c>
      <c r="I2582" s="99">
        <v>72000000</v>
      </c>
      <c r="J2582" s="97" t="s">
        <v>2460</v>
      </c>
    </row>
    <row r="2583" spans="1:10" ht="12" customHeight="1" x14ac:dyDescent="0.2">
      <c r="A2583" s="96">
        <f t="shared" si="35"/>
        <v>2582</v>
      </c>
      <c r="B2583" s="97" t="s">
        <v>5491</v>
      </c>
      <c r="C2583" s="97" t="s">
        <v>5491</v>
      </c>
      <c r="D2583" s="97" t="s">
        <v>5442</v>
      </c>
      <c r="E2583" s="97" t="s">
        <v>2451</v>
      </c>
      <c r="F2583" s="97" t="s">
        <v>5573</v>
      </c>
      <c r="G2583" s="98" t="s">
        <v>2453</v>
      </c>
      <c r="H2583" s="98" t="s">
        <v>5442</v>
      </c>
      <c r="I2583" s="99">
        <v>155184000</v>
      </c>
      <c r="J2583" s="97" t="s">
        <v>2455</v>
      </c>
    </row>
    <row r="2584" spans="1:10" ht="12" customHeight="1" x14ac:dyDescent="0.2">
      <c r="A2584" s="96">
        <f t="shared" si="35"/>
        <v>2583</v>
      </c>
      <c r="B2584" s="97" t="s">
        <v>5574</v>
      </c>
      <c r="C2584" s="97" t="s">
        <v>3896</v>
      </c>
      <c r="D2584" s="97" t="s">
        <v>5451</v>
      </c>
      <c r="E2584" s="97" t="s">
        <v>2451</v>
      </c>
      <c r="F2584" s="97" t="s">
        <v>5575</v>
      </c>
      <c r="G2584" s="98" t="s">
        <v>2453</v>
      </c>
      <c r="H2584" s="98" t="s">
        <v>5442</v>
      </c>
      <c r="I2584" s="99">
        <v>59157000</v>
      </c>
      <c r="J2584" s="97" t="s">
        <v>2455</v>
      </c>
    </row>
    <row r="2585" spans="1:10" ht="12" customHeight="1" x14ac:dyDescent="0.2">
      <c r="A2585" s="96">
        <f t="shared" si="35"/>
        <v>2584</v>
      </c>
      <c r="B2585" s="97" t="s">
        <v>5576</v>
      </c>
      <c r="C2585" s="97" t="s">
        <v>5494</v>
      </c>
      <c r="D2585" s="97" t="s">
        <v>2450</v>
      </c>
      <c r="E2585" s="97" t="s">
        <v>2451</v>
      </c>
      <c r="F2585" s="97" t="s">
        <v>5577</v>
      </c>
      <c r="G2585" s="98" t="s">
        <v>2453</v>
      </c>
      <c r="H2585" s="98" t="s">
        <v>5442</v>
      </c>
      <c r="I2585" s="99">
        <v>30</v>
      </c>
      <c r="J2585" s="97" t="s">
        <v>2486</v>
      </c>
    </row>
    <row r="2586" spans="1:10" ht="12" customHeight="1" x14ac:dyDescent="0.2">
      <c r="A2586" s="96">
        <f t="shared" si="35"/>
        <v>2585</v>
      </c>
      <c r="B2586" s="97" t="s">
        <v>5462</v>
      </c>
      <c r="C2586" s="97" t="s">
        <v>5463</v>
      </c>
      <c r="D2586" s="97" t="s">
        <v>2484</v>
      </c>
      <c r="E2586" s="97" t="s">
        <v>2451</v>
      </c>
      <c r="F2586" s="97" t="s">
        <v>5578</v>
      </c>
      <c r="G2586" s="98" t="s">
        <v>2453</v>
      </c>
      <c r="H2586" s="98" t="s">
        <v>5442</v>
      </c>
      <c r="I2586" s="99">
        <v>357244600</v>
      </c>
      <c r="J2586" s="97" t="s">
        <v>2455</v>
      </c>
    </row>
    <row r="2587" spans="1:10" ht="12" customHeight="1" x14ac:dyDescent="0.2">
      <c r="A2587" s="96">
        <f t="shared" si="35"/>
        <v>2586</v>
      </c>
      <c r="B2587" s="97" t="s">
        <v>5450</v>
      </c>
      <c r="C2587" s="97" t="s">
        <v>3931</v>
      </c>
      <c r="D2587" s="97" t="s">
        <v>5451</v>
      </c>
      <c r="E2587" s="97" t="s">
        <v>2451</v>
      </c>
      <c r="F2587" s="97" t="s">
        <v>5579</v>
      </c>
      <c r="G2587" s="98" t="s">
        <v>2453</v>
      </c>
      <c r="H2587" s="98" t="s">
        <v>5442</v>
      </c>
      <c r="I2587" s="99">
        <v>28425000</v>
      </c>
      <c r="J2587" s="97" t="s">
        <v>2460</v>
      </c>
    </row>
    <row r="2588" spans="1:10" ht="12" customHeight="1" x14ac:dyDescent="0.2">
      <c r="A2588" s="96">
        <f t="shared" si="35"/>
        <v>2587</v>
      </c>
      <c r="B2588" s="97" t="s">
        <v>5465</v>
      </c>
      <c r="C2588" s="97" t="s">
        <v>5440</v>
      </c>
      <c r="D2588" s="97" t="s">
        <v>5451</v>
      </c>
      <c r="E2588" s="97" t="s">
        <v>2451</v>
      </c>
      <c r="F2588" s="97" t="s">
        <v>5580</v>
      </c>
      <c r="G2588" s="98" t="s">
        <v>2453</v>
      </c>
      <c r="H2588" s="98" t="s">
        <v>5442</v>
      </c>
      <c r="I2588" s="99">
        <v>106863000</v>
      </c>
      <c r="J2588" s="97" t="s">
        <v>2460</v>
      </c>
    </row>
    <row r="2589" spans="1:10" ht="12" customHeight="1" x14ac:dyDescent="0.2">
      <c r="A2589" s="96">
        <f t="shared" si="35"/>
        <v>2588</v>
      </c>
      <c r="B2589" s="97" t="s">
        <v>5483</v>
      </c>
      <c r="C2589" s="97" t="s">
        <v>3931</v>
      </c>
      <c r="D2589" s="97" t="s">
        <v>5442</v>
      </c>
      <c r="E2589" s="97" t="s">
        <v>2451</v>
      </c>
      <c r="F2589" s="97" t="s">
        <v>5581</v>
      </c>
      <c r="G2589" s="98" t="s">
        <v>2453</v>
      </c>
      <c r="H2589" s="98" t="s">
        <v>5442</v>
      </c>
      <c r="I2589" s="99">
        <v>306669000</v>
      </c>
      <c r="J2589" s="97" t="s">
        <v>2455</v>
      </c>
    </row>
    <row r="2590" spans="1:10" ht="12" customHeight="1" x14ac:dyDescent="0.2">
      <c r="A2590" s="96">
        <f t="shared" si="35"/>
        <v>2589</v>
      </c>
      <c r="B2590" s="97" t="s">
        <v>5477</v>
      </c>
      <c r="C2590" s="97" t="s">
        <v>5478</v>
      </c>
      <c r="D2590" s="97" t="s">
        <v>5442</v>
      </c>
      <c r="E2590" s="97" t="s">
        <v>2451</v>
      </c>
      <c r="F2590" s="97" t="s">
        <v>5582</v>
      </c>
      <c r="G2590" s="98" t="s">
        <v>2453</v>
      </c>
      <c r="H2590" s="98" t="s">
        <v>5442</v>
      </c>
      <c r="I2590" s="99">
        <v>68242000</v>
      </c>
      <c r="J2590" s="97" t="s">
        <v>2460</v>
      </c>
    </row>
    <row r="2591" spans="1:10" ht="12" customHeight="1" x14ac:dyDescent="0.2">
      <c r="A2591" s="96">
        <f t="shared" si="35"/>
        <v>2590</v>
      </c>
      <c r="B2591" s="97" t="s">
        <v>5583</v>
      </c>
      <c r="C2591" s="97" t="s">
        <v>5457</v>
      </c>
      <c r="D2591" s="97" t="s">
        <v>5451</v>
      </c>
      <c r="E2591" s="97" t="s">
        <v>2451</v>
      </c>
      <c r="F2591" s="97" t="s">
        <v>5584</v>
      </c>
      <c r="G2591" s="98" t="s">
        <v>2453</v>
      </c>
      <c r="H2591" s="98" t="s">
        <v>5442</v>
      </c>
      <c r="I2591" s="99">
        <v>37672800</v>
      </c>
      <c r="J2591" s="97" t="s">
        <v>2460</v>
      </c>
    </row>
    <row r="2592" spans="1:10" ht="12" customHeight="1" x14ac:dyDescent="0.2">
      <c r="A2592" s="96">
        <f t="shared" si="35"/>
        <v>2591</v>
      </c>
      <c r="B2592" s="97" t="s">
        <v>5485</v>
      </c>
      <c r="C2592" s="97" t="s">
        <v>5478</v>
      </c>
      <c r="D2592" s="97" t="s">
        <v>5451</v>
      </c>
      <c r="E2592" s="97" t="s">
        <v>2451</v>
      </c>
      <c r="F2592" s="97" t="s">
        <v>5585</v>
      </c>
      <c r="G2592" s="98" t="s">
        <v>2453</v>
      </c>
      <c r="H2592" s="98" t="s">
        <v>5442</v>
      </c>
      <c r="I2592" s="99">
        <v>29530000</v>
      </c>
      <c r="J2592" s="97" t="s">
        <v>3473</v>
      </c>
    </row>
    <row r="2593" spans="1:10" ht="12" customHeight="1" x14ac:dyDescent="0.2">
      <c r="A2593" s="96">
        <f t="shared" si="35"/>
        <v>2592</v>
      </c>
      <c r="B2593" s="97" t="s">
        <v>5586</v>
      </c>
      <c r="C2593" s="97" t="s">
        <v>3896</v>
      </c>
      <c r="D2593" s="97" t="s">
        <v>5442</v>
      </c>
      <c r="E2593" s="97" t="s">
        <v>2451</v>
      </c>
      <c r="F2593" s="97" t="s">
        <v>5587</v>
      </c>
      <c r="G2593" s="98" t="s">
        <v>2453</v>
      </c>
      <c r="H2593" s="98" t="s">
        <v>5442</v>
      </c>
      <c r="I2593" s="99">
        <v>543870000</v>
      </c>
      <c r="J2593" s="97" t="s">
        <v>2455</v>
      </c>
    </row>
    <row r="2594" spans="1:10" ht="12" customHeight="1" x14ac:dyDescent="0.2">
      <c r="A2594" s="96">
        <f t="shared" si="35"/>
        <v>2593</v>
      </c>
      <c r="B2594" s="97" t="s">
        <v>5586</v>
      </c>
      <c r="C2594" s="97" t="s">
        <v>3896</v>
      </c>
      <c r="D2594" s="97" t="s">
        <v>5442</v>
      </c>
      <c r="E2594" s="97" t="s">
        <v>2451</v>
      </c>
      <c r="F2594" s="97" t="s">
        <v>5588</v>
      </c>
      <c r="G2594" s="98" t="s">
        <v>2453</v>
      </c>
      <c r="H2594" s="98" t="s">
        <v>5442</v>
      </c>
      <c r="I2594" s="99">
        <v>766354000</v>
      </c>
      <c r="J2594" s="97" t="s">
        <v>2455</v>
      </c>
    </row>
    <row r="2595" spans="1:10" ht="12" customHeight="1" x14ac:dyDescent="0.2">
      <c r="A2595" s="96">
        <f t="shared" si="35"/>
        <v>2594</v>
      </c>
      <c r="B2595" s="97" t="s">
        <v>5589</v>
      </c>
      <c r="C2595" s="97" t="s">
        <v>5463</v>
      </c>
      <c r="D2595" s="97" t="s">
        <v>5590</v>
      </c>
      <c r="E2595" s="97" t="s">
        <v>2451</v>
      </c>
      <c r="F2595" s="97" t="s">
        <v>5591</v>
      </c>
      <c r="G2595" s="98" t="s">
        <v>2453</v>
      </c>
      <c r="H2595" s="98" t="s">
        <v>5442</v>
      </c>
      <c r="I2595" s="99">
        <v>109549000</v>
      </c>
      <c r="J2595" s="97" t="s">
        <v>2455</v>
      </c>
    </row>
    <row r="2596" spans="1:10" ht="12" customHeight="1" x14ac:dyDescent="0.2">
      <c r="A2596" s="96">
        <f t="shared" si="35"/>
        <v>2595</v>
      </c>
      <c r="B2596" s="97" t="s">
        <v>5487</v>
      </c>
      <c r="C2596" s="97" t="s">
        <v>5463</v>
      </c>
      <c r="D2596" s="97" t="s">
        <v>5451</v>
      </c>
      <c r="E2596" s="97" t="s">
        <v>2451</v>
      </c>
      <c r="F2596" s="97" t="s">
        <v>5592</v>
      </c>
      <c r="G2596" s="98" t="s">
        <v>2453</v>
      </c>
      <c r="H2596" s="98" t="s">
        <v>5442</v>
      </c>
      <c r="I2596" s="99">
        <v>87524000</v>
      </c>
      <c r="J2596" s="97" t="s">
        <v>2460</v>
      </c>
    </row>
    <row r="2597" spans="1:10" ht="12" customHeight="1" x14ac:dyDescent="0.2">
      <c r="A2597" s="96">
        <f t="shared" si="35"/>
        <v>2596</v>
      </c>
      <c r="B2597" s="97" t="s">
        <v>5477</v>
      </c>
      <c r="C2597" s="97" t="s">
        <v>5478</v>
      </c>
      <c r="D2597" s="97" t="s">
        <v>5442</v>
      </c>
      <c r="E2597" s="97" t="s">
        <v>2451</v>
      </c>
      <c r="F2597" s="97" t="s">
        <v>5593</v>
      </c>
      <c r="G2597" s="98" t="s">
        <v>2453</v>
      </c>
      <c r="H2597" s="98" t="s">
        <v>5442</v>
      </c>
      <c r="I2597" s="99">
        <v>87796000</v>
      </c>
      <c r="J2597" s="97" t="s">
        <v>2460</v>
      </c>
    </row>
    <row r="2598" spans="1:10" ht="12" customHeight="1" x14ac:dyDescent="0.2">
      <c r="A2598" s="96">
        <f t="shared" si="35"/>
        <v>2597</v>
      </c>
      <c r="B2598" s="97" t="s">
        <v>3896</v>
      </c>
      <c r="C2598" s="97" t="s">
        <v>3896</v>
      </c>
      <c r="D2598" s="97" t="s">
        <v>5442</v>
      </c>
      <c r="E2598" s="97" t="s">
        <v>2451</v>
      </c>
      <c r="F2598" s="97" t="s">
        <v>5594</v>
      </c>
      <c r="G2598" s="98" t="s">
        <v>2453</v>
      </c>
      <c r="H2598" s="98" t="s">
        <v>5442</v>
      </c>
      <c r="I2598" s="99">
        <v>294434000</v>
      </c>
      <c r="J2598" s="97" t="s">
        <v>2455</v>
      </c>
    </row>
    <row r="2599" spans="1:10" ht="12" customHeight="1" x14ac:dyDescent="0.2">
      <c r="A2599" s="96">
        <f t="shared" si="35"/>
        <v>2598</v>
      </c>
      <c r="B2599" s="97" t="s">
        <v>5522</v>
      </c>
      <c r="C2599" s="97" t="s">
        <v>5522</v>
      </c>
      <c r="D2599" s="97" t="s">
        <v>5442</v>
      </c>
      <c r="E2599" s="97" t="s">
        <v>2451</v>
      </c>
      <c r="F2599" s="97" t="s">
        <v>5595</v>
      </c>
      <c r="G2599" s="98" t="s">
        <v>2453</v>
      </c>
      <c r="H2599" s="98" t="s">
        <v>5442</v>
      </c>
      <c r="I2599" s="99">
        <v>55450000</v>
      </c>
      <c r="J2599" s="97" t="s">
        <v>2460</v>
      </c>
    </row>
    <row r="2600" spans="1:10" ht="12" customHeight="1" x14ac:dyDescent="0.2">
      <c r="A2600" s="96">
        <f t="shared" si="35"/>
        <v>2599</v>
      </c>
      <c r="B2600" s="97" t="s">
        <v>5567</v>
      </c>
      <c r="C2600" s="97" t="s">
        <v>5494</v>
      </c>
      <c r="D2600" s="97" t="s">
        <v>5451</v>
      </c>
      <c r="E2600" s="97" t="s">
        <v>2451</v>
      </c>
      <c r="F2600" s="97" t="s">
        <v>5596</v>
      </c>
      <c r="G2600" s="98" t="s">
        <v>2453</v>
      </c>
      <c r="H2600" s="98" t="s">
        <v>5442</v>
      </c>
      <c r="I2600" s="99">
        <v>55858000</v>
      </c>
      <c r="J2600" s="97" t="s">
        <v>2460</v>
      </c>
    </row>
    <row r="2601" spans="1:10" ht="12" customHeight="1" x14ac:dyDescent="0.2">
      <c r="A2601" s="96">
        <f t="shared" si="35"/>
        <v>2600</v>
      </c>
      <c r="B2601" s="97" t="s">
        <v>5460</v>
      </c>
      <c r="C2601" s="97" t="s">
        <v>5460</v>
      </c>
      <c r="D2601" s="97" t="s">
        <v>5442</v>
      </c>
      <c r="E2601" s="97" t="s">
        <v>2451</v>
      </c>
      <c r="F2601" s="97" t="s">
        <v>5597</v>
      </c>
      <c r="G2601" s="98" t="s">
        <v>2453</v>
      </c>
      <c r="H2601" s="98" t="s">
        <v>5442</v>
      </c>
      <c r="I2601" s="99">
        <v>237250000</v>
      </c>
      <c r="J2601" s="100" t="s">
        <v>2455</v>
      </c>
    </row>
    <row r="2602" spans="1:10" ht="12" customHeight="1" x14ac:dyDescent="0.3">
      <c r="A2602" s="96">
        <f t="shared" si="35"/>
        <v>2601</v>
      </c>
      <c r="B2602" s="97" t="s">
        <v>2810</v>
      </c>
      <c r="C2602" s="103" t="s">
        <v>5598</v>
      </c>
      <c r="D2602" s="97" t="s">
        <v>2810</v>
      </c>
      <c r="E2602" s="97" t="s">
        <v>2451</v>
      </c>
      <c r="F2602" s="103" t="s">
        <v>5599</v>
      </c>
      <c r="G2602" s="104" t="s">
        <v>2453</v>
      </c>
      <c r="H2602" s="97" t="s">
        <v>5600</v>
      </c>
      <c r="I2602" s="105">
        <v>60000000</v>
      </c>
      <c r="J2602" s="103" t="s">
        <v>2455</v>
      </c>
    </row>
    <row r="2603" spans="1:10" ht="12" customHeight="1" x14ac:dyDescent="0.2">
      <c r="A2603" s="96">
        <f t="shared" si="35"/>
        <v>2602</v>
      </c>
      <c r="B2603" s="97" t="s">
        <v>2775</v>
      </c>
      <c r="C2603" s="97" t="s">
        <v>3351</v>
      </c>
      <c r="D2603" s="97" t="s">
        <v>2484</v>
      </c>
      <c r="E2603" s="97" t="s">
        <v>2678</v>
      </c>
      <c r="F2603" s="97" t="s">
        <v>5601</v>
      </c>
      <c r="G2603" s="98" t="s">
        <v>2453</v>
      </c>
      <c r="H2603" s="98" t="s">
        <v>5442</v>
      </c>
      <c r="I2603" s="99">
        <v>208275000</v>
      </c>
      <c r="J2603" s="97" t="s">
        <v>2486</v>
      </c>
    </row>
    <row r="2604" spans="1:10" ht="12" customHeight="1" x14ac:dyDescent="0.2">
      <c r="A2604" s="96">
        <f t="shared" si="35"/>
        <v>2603</v>
      </c>
      <c r="B2604" s="97" t="s">
        <v>2775</v>
      </c>
      <c r="C2604" s="97" t="s">
        <v>3351</v>
      </c>
      <c r="D2604" s="97" t="s">
        <v>2484</v>
      </c>
      <c r="E2604" s="97" t="s">
        <v>2678</v>
      </c>
      <c r="F2604" s="97" t="s">
        <v>5602</v>
      </c>
      <c r="G2604" s="98" t="s">
        <v>2453</v>
      </c>
      <c r="H2604" s="98" t="s">
        <v>5442</v>
      </c>
      <c r="I2604" s="99">
        <v>5461529000</v>
      </c>
      <c r="J2604" s="97" t="s">
        <v>2486</v>
      </c>
    </row>
    <row r="2605" spans="1:10" ht="12" customHeight="1" x14ac:dyDescent="0.2">
      <c r="A2605" s="96">
        <f t="shared" si="35"/>
        <v>2604</v>
      </c>
      <c r="B2605" s="97" t="s">
        <v>5494</v>
      </c>
      <c r="C2605" s="97" t="s">
        <v>5494</v>
      </c>
      <c r="D2605" s="97" t="s">
        <v>5442</v>
      </c>
      <c r="E2605" s="97" t="s">
        <v>2678</v>
      </c>
      <c r="F2605" s="97" t="s">
        <v>5603</v>
      </c>
      <c r="G2605" s="98" t="s">
        <v>2453</v>
      </c>
      <c r="H2605" s="98" t="s">
        <v>5442</v>
      </c>
      <c r="I2605" s="99">
        <v>19265000</v>
      </c>
      <c r="J2605" s="97" t="s">
        <v>2670</v>
      </c>
    </row>
    <row r="2606" spans="1:10" ht="12" customHeight="1" x14ac:dyDescent="0.2">
      <c r="A2606" s="96">
        <f t="shared" si="35"/>
        <v>2605</v>
      </c>
      <c r="B2606" s="97" t="s">
        <v>5447</v>
      </c>
      <c r="C2606" s="97" t="s">
        <v>5448</v>
      </c>
      <c r="D2606" s="97" t="s">
        <v>2791</v>
      </c>
      <c r="E2606" s="97" t="s">
        <v>2678</v>
      </c>
      <c r="F2606" s="97" t="s">
        <v>5604</v>
      </c>
      <c r="G2606" s="98" t="s">
        <v>2453</v>
      </c>
      <c r="H2606" s="98" t="s">
        <v>5442</v>
      </c>
      <c r="I2606" s="99">
        <v>215237000</v>
      </c>
      <c r="J2606" s="97" t="s">
        <v>2486</v>
      </c>
    </row>
    <row r="2607" spans="1:10" ht="12" customHeight="1" x14ac:dyDescent="0.2">
      <c r="A2607" s="96">
        <f t="shared" si="35"/>
        <v>2606</v>
      </c>
      <c r="B2607" s="97" t="s">
        <v>5448</v>
      </c>
      <c r="C2607" s="97" t="s">
        <v>5448</v>
      </c>
      <c r="D2607" s="97" t="s">
        <v>5442</v>
      </c>
      <c r="E2607" s="97" t="s">
        <v>2678</v>
      </c>
      <c r="F2607" s="97" t="s">
        <v>5605</v>
      </c>
      <c r="G2607" s="98" t="s">
        <v>2453</v>
      </c>
      <c r="H2607" s="98" t="s">
        <v>5442</v>
      </c>
      <c r="I2607" s="99">
        <v>198560000</v>
      </c>
      <c r="J2607" s="97" t="s">
        <v>2455</v>
      </c>
    </row>
    <row r="2608" spans="1:10" ht="12" customHeight="1" x14ac:dyDescent="0.2">
      <c r="A2608" s="96">
        <f t="shared" si="35"/>
        <v>2607</v>
      </c>
      <c r="B2608" s="97" t="s">
        <v>5606</v>
      </c>
      <c r="C2608" s="97" t="s">
        <v>3931</v>
      </c>
      <c r="D2608" s="97" t="s">
        <v>5451</v>
      </c>
      <c r="E2608" s="97" t="s">
        <v>2678</v>
      </c>
      <c r="F2608" s="97" t="s">
        <v>5607</v>
      </c>
      <c r="G2608" s="98" t="s">
        <v>2453</v>
      </c>
      <c r="H2608" s="98" t="s">
        <v>5442</v>
      </c>
      <c r="I2608" s="99">
        <v>1896000</v>
      </c>
      <c r="J2608" s="97" t="s">
        <v>2460</v>
      </c>
    </row>
    <row r="2609" spans="1:10" ht="12" customHeight="1" x14ac:dyDescent="0.2">
      <c r="A2609" s="96">
        <f t="shared" si="35"/>
        <v>2608</v>
      </c>
      <c r="B2609" s="97" t="s">
        <v>5478</v>
      </c>
      <c r="C2609" s="97" t="s">
        <v>5478</v>
      </c>
      <c r="D2609" s="97" t="s">
        <v>5442</v>
      </c>
      <c r="E2609" s="97" t="s">
        <v>2678</v>
      </c>
      <c r="F2609" s="97" t="s">
        <v>5608</v>
      </c>
      <c r="G2609" s="98" t="s">
        <v>2453</v>
      </c>
      <c r="H2609" s="98" t="s">
        <v>5442</v>
      </c>
      <c r="I2609" s="99">
        <v>145523000</v>
      </c>
      <c r="J2609" s="97" t="s">
        <v>2455</v>
      </c>
    </row>
    <row r="2610" spans="1:10" ht="12" customHeight="1" x14ac:dyDescent="0.2">
      <c r="A2610" s="96">
        <f t="shared" si="35"/>
        <v>2609</v>
      </c>
      <c r="B2610" s="97" t="s">
        <v>5474</v>
      </c>
      <c r="C2610" s="97" t="s">
        <v>5474</v>
      </c>
      <c r="D2610" s="97" t="s">
        <v>5442</v>
      </c>
      <c r="E2610" s="97" t="s">
        <v>2678</v>
      </c>
      <c r="F2610" s="97" t="s">
        <v>5609</v>
      </c>
      <c r="G2610" s="98" t="s">
        <v>2453</v>
      </c>
      <c r="H2610" s="98" t="s">
        <v>5442</v>
      </c>
      <c r="I2610" s="99">
        <v>499310000</v>
      </c>
      <c r="J2610" s="97" t="s">
        <v>2455</v>
      </c>
    </row>
    <row r="2611" spans="1:10" ht="12" customHeight="1" x14ac:dyDescent="0.2">
      <c r="A2611" s="96">
        <f t="shared" si="35"/>
        <v>2610</v>
      </c>
      <c r="B2611" s="97" t="s">
        <v>5522</v>
      </c>
      <c r="C2611" s="97" t="s">
        <v>5522</v>
      </c>
      <c r="D2611" s="97" t="s">
        <v>5442</v>
      </c>
      <c r="E2611" s="97" t="s">
        <v>2678</v>
      </c>
      <c r="F2611" s="97" t="s">
        <v>5610</v>
      </c>
      <c r="G2611" s="98" t="s">
        <v>2453</v>
      </c>
      <c r="H2611" s="98" t="s">
        <v>5442</v>
      </c>
      <c r="I2611" s="99">
        <v>734949000</v>
      </c>
      <c r="J2611" s="97" t="s">
        <v>2455</v>
      </c>
    </row>
    <row r="2612" spans="1:10" ht="12" customHeight="1" x14ac:dyDescent="0.2">
      <c r="A2612" s="96">
        <f t="shared" si="35"/>
        <v>2611</v>
      </c>
      <c r="B2612" s="97" t="s">
        <v>5611</v>
      </c>
      <c r="C2612" s="97" t="s">
        <v>3364</v>
      </c>
      <c r="D2612" s="97" t="s">
        <v>2450</v>
      </c>
      <c r="E2612" s="97" t="s">
        <v>2678</v>
      </c>
      <c r="F2612" s="97" t="s">
        <v>5612</v>
      </c>
      <c r="G2612" s="98" t="s">
        <v>2453</v>
      </c>
      <c r="H2612" s="98" t="s">
        <v>5442</v>
      </c>
      <c r="I2612" s="99">
        <v>183660389</v>
      </c>
      <c r="J2612" s="97" t="s">
        <v>2455</v>
      </c>
    </row>
    <row r="2613" spans="1:10" ht="12" customHeight="1" x14ac:dyDescent="0.2">
      <c r="A2613" s="96">
        <f t="shared" si="35"/>
        <v>2612</v>
      </c>
      <c r="B2613" s="97" t="s">
        <v>5613</v>
      </c>
      <c r="C2613" s="97" t="s">
        <v>5474</v>
      </c>
      <c r="D2613" s="97" t="s">
        <v>5442</v>
      </c>
      <c r="E2613" s="97" t="s">
        <v>2678</v>
      </c>
      <c r="F2613" s="97" t="s">
        <v>5614</v>
      </c>
      <c r="G2613" s="98" t="s">
        <v>2453</v>
      </c>
      <c r="H2613" s="98" t="s">
        <v>5442</v>
      </c>
      <c r="I2613" s="99">
        <v>1786402000</v>
      </c>
      <c r="J2613" s="97" t="s">
        <v>2486</v>
      </c>
    </row>
    <row r="2614" spans="1:10" ht="12" customHeight="1" x14ac:dyDescent="0.2">
      <c r="A2614" s="96">
        <f t="shared" si="35"/>
        <v>2613</v>
      </c>
      <c r="B2614" s="97" t="s">
        <v>5447</v>
      </c>
      <c r="C2614" s="97" t="s">
        <v>5448</v>
      </c>
      <c r="D2614" s="97" t="s">
        <v>2791</v>
      </c>
      <c r="E2614" s="97" t="s">
        <v>2678</v>
      </c>
      <c r="F2614" s="97" t="s">
        <v>5615</v>
      </c>
      <c r="G2614" s="98" t="s">
        <v>2453</v>
      </c>
      <c r="H2614" s="98" t="s">
        <v>5442</v>
      </c>
      <c r="I2614" s="99">
        <v>60000000</v>
      </c>
      <c r="J2614" s="97" t="s">
        <v>2460</v>
      </c>
    </row>
    <row r="2615" spans="1:10" ht="12" customHeight="1" x14ac:dyDescent="0.2">
      <c r="A2615" s="96">
        <f t="shared" si="35"/>
        <v>2614</v>
      </c>
      <c r="B2615" s="97" t="s">
        <v>5503</v>
      </c>
      <c r="C2615" s="97" t="s">
        <v>5503</v>
      </c>
      <c r="D2615" s="97" t="s">
        <v>5442</v>
      </c>
      <c r="E2615" s="97" t="s">
        <v>2678</v>
      </c>
      <c r="F2615" s="97" t="s">
        <v>5616</v>
      </c>
      <c r="G2615" s="98" t="s">
        <v>2453</v>
      </c>
      <c r="H2615" s="98" t="s">
        <v>5442</v>
      </c>
      <c r="I2615" s="99">
        <v>232135000</v>
      </c>
      <c r="J2615" s="97" t="s">
        <v>2460</v>
      </c>
    </row>
    <row r="2616" spans="1:10" ht="12" customHeight="1" x14ac:dyDescent="0.2">
      <c r="A2616" s="96">
        <f t="shared" si="35"/>
        <v>2615</v>
      </c>
      <c r="B2616" s="97" t="s">
        <v>5491</v>
      </c>
      <c r="C2616" s="97" t="s">
        <v>5491</v>
      </c>
      <c r="D2616" s="97" t="s">
        <v>5442</v>
      </c>
      <c r="E2616" s="97" t="s">
        <v>2678</v>
      </c>
      <c r="F2616" s="97" t="s">
        <v>5617</v>
      </c>
      <c r="G2616" s="98" t="s">
        <v>2453</v>
      </c>
      <c r="H2616" s="98" t="s">
        <v>5442</v>
      </c>
      <c r="I2616" s="99">
        <v>241068000</v>
      </c>
      <c r="J2616" s="97" t="s">
        <v>2455</v>
      </c>
    </row>
    <row r="2617" spans="1:10" ht="12" customHeight="1" x14ac:dyDescent="0.2">
      <c r="A2617" s="96">
        <f t="shared" si="35"/>
        <v>2616</v>
      </c>
      <c r="B2617" s="97" t="s">
        <v>5483</v>
      </c>
      <c r="C2617" s="97" t="s">
        <v>3931</v>
      </c>
      <c r="D2617" s="97" t="s">
        <v>5442</v>
      </c>
      <c r="E2617" s="97" t="s">
        <v>2678</v>
      </c>
      <c r="F2617" s="97" t="s">
        <v>5618</v>
      </c>
      <c r="G2617" s="98" t="s">
        <v>2453</v>
      </c>
      <c r="H2617" s="98" t="s">
        <v>5442</v>
      </c>
      <c r="I2617" s="99">
        <v>169890000</v>
      </c>
      <c r="J2617" s="97" t="s">
        <v>2455</v>
      </c>
    </row>
    <row r="2618" spans="1:10" ht="12" customHeight="1" x14ac:dyDescent="0.2">
      <c r="A2618" s="96">
        <f t="shared" si="35"/>
        <v>2617</v>
      </c>
      <c r="B2618" s="97" t="s">
        <v>5521</v>
      </c>
      <c r="C2618" s="97" t="s">
        <v>5522</v>
      </c>
      <c r="D2618" s="97" t="s">
        <v>5451</v>
      </c>
      <c r="E2618" s="97" t="s">
        <v>2678</v>
      </c>
      <c r="F2618" s="97" t="s">
        <v>5619</v>
      </c>
      <c r="G2618" s="98" t="s">
        <v>2453</v>
      </c>
      <c r="H2618" s="98" t="s">
        <v>5442</v>
      </c>
      <c r="I2618" s="99">
        <v>146295000</v>
      </c>
      <c r="J2618" s="97" t="s">
        <v>2455</v>
      </c>
    </row>
    <row r="2619" spans="1:10" ht="12" customHeight="1" x14ac:dyDescent="0.2">
      <c r="A2619" s="96">
        <f t="shared" si="35"/>
        <v>2618</v>
      </c>
      <c r="B2619" s="97" t="s">
        <v>4214</v>
      </c>
      <c r="C2619" s="97" t="s">
        <v>4136</v>
      </c>
      <c r="D2619" s="97" t="s">
        <v>3806</v>
      </c>
      <c r="E2619" s="97" t="s">
        <v>2678</v>
      </c>
      <c r="F2619" s="97" t="s">
        <v>5620</v>
      </c>
      <c r="G2619" s="98" t="s">
        <v>2453</v>
      </c>
      <c r="H2619" s="98" t="s">
        <v>5442</v>
      </c>
      <c r="I2619" s="99">
        <v>650875000</v>
      </c>
      <c r="J2619" s="97" t="s">
        <v>2486</v>
      </c>
    </row>
    <row r="2620" spans="1:10" ht="12" customHeight="1" x14ac:dyDescent="0.2">
      <c r="A2620" s="96">
        <f t="shared" si="35"/>
        <v>2619</v>
      </c>
      <c r="B2620" s="97" t="s">
        <v>5448</v>
      </c>
      <c r="C2620" s="97" t="s">
        <v>5448</v>
      </c>
      <c r="D2620" s="97" t="s">
        <v>5442</v>
      </c>
      <c r="E2620" s="97" t="s">
        <v>2678</v>
      </c>
      <c r="F2620" s="97" t="s">
        <v>5621</v>
      </c>
      <c r="G2620" s="98" t="s">
        <v>2453</v>
      </c>
      <c r="H2620" s="98" t="s">
        <v>5442</v>
      </c>
      <c r="I2620" s="99">
        <v>198560000</v>
      </c>
      <c r="J2620" s="97" t="s">
        <v>2455</v>
      </c>
    </row>
    <row r="2621" spans="1:10" ht="12" customHeight="1" x14ac:dyDescent="0.2">
      <c r="A2621" s="96">
        <f t="shared" si="35"/>
        <v>2620</v>
      </c>
      <c r="B2621" s="97" t="s">
        <v>5440</v>
      </c>
      <c r="C2621" s="97" t="s">
        <v>5440</v>
      </c>
      <c r="D2621" s="97" t="s">
        <v>5442</v>
      </c>
      <c r="E2621" s="97" t="s">
        <v>2678</v>
      </c>
      <c r="F2621" s="97" t="s">
        <v>5622</v>
      </c>
      <c r="G2621" s="98" t="s">
        <v>2453</v>
      </c>
      <c r="H2621" s="98" t="s">
        <v>5442</v>
      </c>
      <c r="I2621" s="99">
        <v>95393000</v>
      </c>
      <c r="J2621" s="97" t="s">
        <v>2460</v>
      </c>
    </row>
    <row r="2622" spans="1:10" ht="12" customHeight="1" x14ac:dyDescent="0.2">
      <c r="A2622" s="96">
        <f t="shared" ref="A2622:A2685" si="36">ROW()-1</f>
        <v>2621</v>
      </c>
      <c r="B2622" s="97" t="s">
        <v>5623</v>
      </c>
      <c r="C2622" s="97" t="s">
        <v>5457</v>
      </c>
      <c r="D2622" s="97" t="s">
        <v>5451</v>
      </c>
      <c r="E2622" s="97" t="s">
        <v>2678</v>
      </c>
      <c r="F2622" s="97" t="s">
        <v>5624</v>
      </c>
      <c r="G2622" s="98" t="s">
        <v>2453</v>
      </c>
      <c r="H2622" s="98" t="s">
        <v>5442</v>
      </c>
      <c r="I2622" s="99">
        <v>36923000</v>
      </c>
      <c r="J2622" s="97" t="s">
        <v>2460</v>
      </c>
    </row>
    <row r="2623" spans="1:10" ht="12" customHeight="1" x14ac:dyDescent="0.2">
      <c r="A2623" s="96">
        <f t="shared" si="36"/>
        <v>2622</v>
      </c>
      <c r="B2623" s="97" t="s">
        <v>5440</v>
      </c>
      <c r="C2623" s="97" t="s">
        <v>5440</v>
      </c>
      <c r="D2623" s="97" t="s">
        <v>5442</v>
      </c>
      <c r="E2623" s="97" t="s">
        <v>2678</v>
      </c>
      <c r="F2623" s="97" t="s">
        <v>5625</v>
      </c>
      <c r="G2623" s="98" t="s">
        <v>2453</v>
      </c>
      <c r="H2623" s="98" t="s">
        <v>5442</v>
      </c>
      <c r="I2623" s="99">
        <v>48263000</v>
      </c>
      <c r="J2623" s="97" t="s">
        <v>2460</v>
      </c>
    </row>
    <row r="2624" spans="1:10" ht="12" customHeight="1" x14ac:dyDescent="0.2">
      <c r="A2624" s="96">
        <f t="shared" si="36"/>
        <v>2623</v>
      </c>
      <c r="B2624" s="97" t="s">
        <v>5448</v>
      </c>
      <c r="C2624" s="97" t="s">
        <v>5448</v>
      </c>
      <c r="D2624" s="97" t="s">
        <v>5442</v>
      </c>
      <c r="E2624" s="97" t="s">
        <v>2678</v>
      </c>
      <c r="F2624" s="97" t="s">
        <v>5626</v>
      </c>
      <c r="G2624" s="98" t="s">
        <v>2453</v>
      </c>
      <c r="H2624" s="98" t="s">
        <v>5442</v>
      </c>
      <c r="I2624" s="99">
        <v>195000000</v>
      </c>
      <c r="J2624" s="97" t="s">
        <v>2455</v>
      </c>
    </row>
    <row r="2625" spans="1:10" ht="12" customHeight="1" x14ac:dyDescent="0.2">
      <c r="A2625" s="96">
        <f t="shared" si="36"/>
        <v>2624</v>
      </c>
      <c r="B2625" s="97" t="s">
        <v>5627</v>
      </c>
      <c r="C2625" s="97" t="s">
        <v>5491</v>
      </c>
      <c r="D2625" s="97" t="s">
        <v>5451</v>
      </c>
      <c r="E2625" s="97" t="s">
        <v>2678</v>
      </c>
      <c r="F2625" s="97" t="s">
        <v>5628</v>
      </c>
      <c r="G2625" s="98" t="s">
        <v>2453</v>
      </c>
      <c r="H2625" s="98" t="s">
        <v>5442</v>
      </c>
      <c r="I2625" s="99">
        <v>164879000</v>
      </c>
      <c r="J2625" s="97" t="s">
        <v>2455</v>
      </c>
    </row>
    <row r="2626" spans="1:10" ht="12" customHeight="1" x14ac:dyDescent="0.2">
      <c r="A2626" s="96">
        <f t="shared" si="36"/>
        <v>2625</v>
      </c>
      <c r="B2626" s="97" t="s">
        <v>5629</v>
      </c>
      <c r="C2626" s="97" t="s">
        <v>3931</v>
      </c>
      <c r="D2626" s="97" t="s">
        <v>5483</v>
      </c>
      <c r="E2626" s="97" t="s">
        <v>2678</v>
      </c>
      <c r="F2626" s="97" t="s">
        <v>5630</v>
      </c>
      <c r="G2626" s="98" t="s">
        <v>2453</v>
      </c>
      <c r="H2626" s="98" t="s">
        <v>5442</v>
      </c>
      <c r="I2626" s="99">
        <v>10804200</v>
      </c>
      <c r="J2626" s="97" t="s">
        <v>2460</v>
      </c>
    </row>
    <row r="2627" spans="1:10" ht="12" customHeight="1" x14ac:dyDescent="0.2">
      <c r="A2627" s="96">
        <f t="shared" si="36"/>
        <v>2626</v>
      </c>
      <c r="B2627" s="97" t="s">
        <v>3896</v>
      </c>
      <c r="C2627" s="97" t="s">
        <v>3896</v>
      </c>
      <c r="D2627" s="97" t="s">
        <v>5442</v>
      </c>
      <c r="E2627" s="97" t="s">
        <v>2678</v>
      </c>
      <c r="F2627" s="97" t="s">
        <v>5631</v>
      </c>
      <c r="G2627" s="98" t="s">
        <v>2453</v>
      </c>
      <c r="H2627" s="98" t="s">
        <v>5442</v>
      </c>
      <c r="I2627" s="99">
        <v>1451000000</v>
      </c>
      <c r="J2627" s="97" t="s">
        <v>2486</v>
      </c>
    </row>
    <row r="2628" spans="1:10" ht="12" customHeight="1" x14ac:dyDescent="0.2">
      <c r="A2628" s="96">
        <f t="shared" si="36"/>
        <v>2627</v>
      </c>
      <c r="B2628" s="97" t="s">
        <v>5451</v>
      </c>
      <c r="C2628" s="97" t="s">
        <v>5474</v>
      </c>
      <c r="D2628" s="97" t="s">
        <v>5451</v>
      </c>
      <c r="E2628" s="97" t="s">
        <v>2678</v>
      </c>
      <c r="F2628" s="97" t="s">
        <v>5632</v>
      </c>
      <c r="G2628" s="98" t="s">
        <v>2453</v>
      </c>
      <c r="H2628" s="98" t="s">
        <v>5442</v>
      </c>
      <c r="I2628" s="99">
        <v>6239000</v>
      </c>
      <c r="J2628" s="97" t="s">
        <v>2460</v>
      </c>
    </row>
    <row r="2629" spans="1:10" ht="12" customHeight="1" x14ac:dyDescent="0.2">
      <c r="A2629" s="96">
        <f t="shared" si="36"/>
        <v>2628</v>
      </c>
      <c r="B2629" s="97" t="s">
        <v>5567</v>
      </c>
      <c r="C2629" s="97" t="s">
        <v>5494</v>
      </c>
      <c r="D2629" s="97" t="s">
        <v>5451</v>
      </c>
      <c r="E2629" s="97" t="s">
        <v>2678</v>
      </c>
      <c r="F2629" s="97" t="s">
        <v>5633</v>
      </c>
      <c r="G2629" s="98" t="s">
        <v>2453</v>
      </c>
      <c r="H2629" s="98" t="s">
        <v>5442</v>
      </c>
      <c r="I2629" s="99">
        <v>44198000</v>
      </c>
      <c r="J2629" s="97" t="s">
        <v>2460</v>
      </c>
    </row>
    <row r="2630" spans="1:10" ht="12" customHeight="1" x14ac:dyDescent="0.2">
      <c r="A2630" s="96">
        <f t="shared" si="36"/>
        <v>2629</v>
      </c>
      <c r="B2630" s="97" t="s">
        <v>5521</v>
      </c>
      <c r="C2630" s="97" t="s">
        <v>5522</v>
      </c>
      <c r="D2630" s="97" t="s">
        <v>5451</v>
      </c>
      <c r="E2630" s="97" t="s">
        <v>2678</v>
      </c>
      <c r="F2630" s="97" t="s">
        <v>5634</v>
      </c>
      <c r="G2630" s="98" t="s">
        <v>2453</v>
      </c>
      <c r="H2630" s="98" t="s">
        <v>5442</v>
      </c>
      <c r="I2630" s="99">
        <v>24068000</v>
      </c>
      <c r="J2630" s="97" t="s">
        <v>2460</v>
      </c>
    </row>
    <row r="2631" spans="1:10" ht="12" customHeight="1" x14ac:dyDescent="0.2">
      <c r="A2631" s="96">
        <f t="shared" si="36"/>
        <v>2630</v>
      </c>
      <c r="B2631" s="97" t="s">
        <v>5635</v>
      </c>
      <c r="C2631" s="97" t="s">
        <v>5636</v>
      </c>
      <c r="D2631" s="97" t="s">
        <v>5451</v>
      </c>
      <c r="E2631" s="97" t="s">
        <v>2678</v>
      </c>
      <c r="F2631" s="97" t="s">
        <v>5637</v>
      </c>
      <c r="G2631" s="98" t="s">
        <v>2453</v>
      </c>
      <c r="H2631" s="98" t="s">
        <v>5442</v>
      </c>
      <c r="I2631" s="99">
        <v>22220000</v>
      </c>
      <c r="J2631" s="97" t="s">
        <v>2460</v>
      </c>
    </row>
    <row r="2632" spans="1:10" ht="12" customHeight="1" x14ac:dyDescent="0.2">
      <c r="A2632" s="96">
        <f t="shared" si="36"/>
        <v>2631</v>
      </c>
      <c r="B2632" s="97" t="s">
        <v>5440</v>
      </c>
      <c r="C2632" s="97" t="s">
        <v>5440</v>
      </c>
      <c r="D2632" s="97" t="s">
        <v>5442</v>
      </c>
      <c r="E2632" s="97" t="s">
        <v>2678</v>
      </c>
      <c r="F2632" s="97" t="s">
        <v>5638</v>
      </c>
      <c r="G2632" s="98" t="s">
        <v>2453</v>
      </c>
      <c r="H2632" s="98" t="s">
        <v>5442</v>
      </c>
      <c r="I2632" s="99">
        <v>109098000</v>
      </c>
      <c r="J2632" s="97" t="s">
        <v>2460</v>
      </c>
    </row>
    <row r="2633" spans="1:10" ht="12" customHeight="1" x14ac:dyDescent="0.2">
      <c r="A2633" s="96">
        <f t="shared" si="36"/>
        <v>2632</v>
      </c>
      <c r="B2633" s="97" t="s">
        <v>5440</v>
      </c>
      <c r="C2633" s="97" t="s">
        <v>5440</v>
      </c>
      <c r="D2633" s="97" t="s">
        <v>5442</v>
      </c>
      <c r="E2633" s="97" t="s">
        <v>2678</v>
      </c>
      <c r="F2633" s="97" t="s">
        <v>5639</v>
      </c>
      <c r="G2633" s="98" t="s">
        <v>2453</v>
      </c>
      <c r="H2633" s="98" t="s">
        <v>5442</v>
      </c>
      <c r="I2633" s="99">
        <v>38669000</v>
      </c>
      <c r="J2633" s="97" t="s">
        <v>2460</v>
      </c>
    </row>
    <row r="2634" spans="1:10" ht="12" customHeight="1" x14ac:dyDescent="0.2">
      <c r="A2634" s="96">
        <f t="shared" si="36"/>
        <v>2633</v>
      </c>
      <c r="B2634" s="97" t="s">
        <v>5463</v>
      </c>
      <c r="C2634" s="97" t="s">
        <v>5463</v>
      </c>
      <c r="D2634" s="97" t="s">
        <v>5442</v>
      </c>
      <c r="E2634" s="97" t="s">
        <v>2678</v>
      </c>
      <c r="F2634" s="97" t="s">
        <v>5640</v>
      </c>
      <c r="G2634" s="98" t="s">
        <v>2453</v>
      </c>
      <c r="H2634" s="98" t="s">
        <v>5442</v>
      </c>
      <c r="I2634" s="99">
        <v>160809300</v>
      </c>
      <c r="J2634" s="97" t="s">
        <v>2455</v>
      </c>
    </row>
    <row r="2635" spans="1:10" ht="12" customHeight="1" x14ac:dyDescent="0.2">
      <c r="A2635" s="96">
        <f t="shared" si="36"/>
        <v>2634</v>
      </c>
      <c r="B2635" s="97" t="s">
        <v>5463</v>
      </c>
      <c r="C2635" s="97" t="s">
        <v>5463</v>
      </c>
      <c r="D2635" s="97" t="s">
        <v>5442</v>
      </c>
      <c r="E2635" s="97" t="s">
        <v>2678</v>
      </c>
      <c r="F2635" s="97" t="s">
        <v>5641</v>
      </c>
      <c r="G2635" s="98" t="s">
        <v>2453</v>
      </c>
      <c r="H2635" s="98" t="s">
        <v>5442</v>
      </c>
      <c r="I2635" s="99">
        <v>96447000</v>
      </c>
      <c r="J2635" s="97" t="s">
        <v>2460</v>
      </c>
    </row>
    <row r="2636" spans="1:10" ht="12" customHeight="1" x14ac:dyDescent="0.2">
      <c r="A2636" s="96">
        <f t="shared" si="36"/>
        <v>2635</v>
      </c>
      <c r="B2636" s="97" t="s">
        <v>5447</v>
      </c>
      <c r="C2636" s="97" t="s">
        <v>5448</v>
      </c>
      <c r="D2636" s="97" t="s">
        <v>2791</v>
      </c>
      <c r="E2636" s="97" t="s">
        <v>2678</v>
      </c>
      <c r="F2636" s="97" t="s">
        <v>5642</v>
      </c>
      <c r="G2636" s="98" t="s">
        <v>2453</v>
      </c>
      <c r="H2636" s="98" t="s">
        <v>5442</v>
      </c>
      <c r="I2636" s="99">
        <v>9887000</v>
      </c>
      <c r="J2636" s="100" t="s">
        <v>2460</v>
      </c>
    </row>
    <row r="2637" spans="1:10" ht="12" customHeight="1" x14ac:dyDescent="0.2">
      <c r="A2637" s="96">
        <f t="shared" si="36"/>
        <v>2636</v>
      </c>
      <c r="B2637" s="97" t="s">
        <v>5643</v>
      </c>
      <c r="C2637" s="97" t="s">
        <v>5491</v>
      </c>
      <c r="D2637" s="97" t="s">
        <v>5442</v>
      </c>
      <c r="E2637" s="97" t="s">
        <v>2678</v>
      </c>
      <c r="F2637" s="97" t="s">
        <v>5644</v>
      </c>
      <c r="G2637" s="98" t="s">
        <v>2453</v>
      </c>
      <c r="H2637" s="98" t="s">
        <v>5442</v>
      </c>
      <c r="I2637" s="99">
        <v>62689000</v>
      </c>
      <c r="J2637" s="100" t="s">
        <v>2460</v>
      </c>
    </row>
    <row r="2638" spans="1:10" ht="12" customHeight="1" x14ac:dyDescent="0.2">
      <c r="A2638" s="96">
        <f t="shared" si="36"/>
        <v>2637</v>
      </c>
      <c r="B2638" s="97" t="s">
        <v>5645</v>
      </c>
      <c r="C2638" s="97" t="s">
        <v>5503</v>
      </c>
      <c r="D2638" s="97" t="s">
        <v>5451</v>
      </c>
      <c r="E2638" s="97" t="s">
        <v>2678</v>
      </c>
      <c r="F2638" s="97" t="s">
        <v>5646</v>
      </c>
      <c r="G2638" s="98" t="s">
        <v>2453</v>
      </c>
      <c r="H2638" s="98" t="s">
        <v>5442</v>
      </c>
      <c r="I2638" s="99">
        <v>51823000</v>
      </c>
      <c r="J2638" s="100" t="s">
        <v>2455</v>
      </c>
    </row>
    <row r="2639" spans="1:10" ht="12" customHeight="1" x14ac:dyDescent="0.2">
      <c r="A2639" s="96">
        <f t="shared" si="36"/>
        <v>2638</v>
      </c>
      <c r="B2639" s="97" t="s">
        <v>5645</v>
      </c>
      <c r="C2639" s="97" t="s">
        <v>5503</v>
      </c>
      <c r="D2639" s="97" t="s">
        <v>5451</v>
      </c>
      <c r="E2639" s="97" t="s">
        <v>2678</v>
      </c>
      <c r="F2639" s="97" t="s">
        <v>5647</v>
      </c>
      <c r="G2639" s="98" t="s">
        <v>2453</v>
      </c>
      <c r="H2639" s="98" t="s">
        <v>5442</v>
      </c>
      <c r="I2639" s="99">
        <v>27809000</v>
      </c>
      <c r="J2639" s="100" t="s">
        <v>2460</v>
      </c>
    </row>
    <row r="2640" spans="1:10" ht="12" customHeight="1" x14ac:dyDescent="0.2">
      <c r="A2640" s="96">
        <f t="shared" si="36"/>
        <v>2639</v>
      </c>
      <c r="B2640" s="97" t="s">
        <v>5645</v>
      </c>
      <c r="C2640" s="97" t="s">
        <v>5503</v>
      </c>
      <c r="D2640" s="97" t="s">
        <v>5451</v>
      </c>
      <c r="E2640" s="97" t="s">
        <v>2678</v>
      </c>
      <c r="F2640" s="97" t="s">
        <v>5648</v>
      </c>
      <c r="G2640" s="98" t="s">
        <v>2453</v>
      </c>
      <c r="H2640" s="98" t="s">
        <v>5442</v>
      </c>
      <c r="I2640" s="99">
        <v>29663000</v>
      </c>
      <c r="J2640" s="100" t="s">
        <v>2460</v>
      </c>
    </row>
    <row r="2641" spans="1:10" ht="12" customHeight="1" x14ac:dyDescent="0.2">
      <c r="A2641" s="96">
        <f t="shared" si="36"/>
        <v>2640</v>
      </c>
      <c r="B2641" s="97" t="s">
        <v>2494</v>
      </c>
      <c r="C2641" s="97" t="s">
        <v>2495</v>
      </c>
      <c r="D2641" s="97" t="s">
        <v>2494</v>
      </c>
      <c r="E2641" s="97" t="s">
        <v>2678</v>
      </c>
      <c r="F2641" s="97" t="s">
        <v>5649</v>
      </c>
      <c r="G2641" s="98" t="s">
        <v>2453</v>
      </c>
      <c r="H2641" s="98" t="s">
        <v>5442</v>
      </c>
      <c r="I2641" s="99">
        <v>210000000</v>
      </c>
      <c r="J2641" s="100" t="s">
        <v>2455</v>
      </c>
    </row>
    <row r="2642" spans="1:10" ht="12" customHeight="1" x14ac:dyDescent="0.3">
      <c r="A2642" s="96">
        <f t="shared" si="36"/>
        <v>2641</v>
      </c>
      <c r="B2642" s="97" t="s">
        <v>2810</v>
      </c>
      <c r="C2642" s="103" t="s">
        <v>5598</v>
      </c>
      <c r="D2642" s="97" t="s">
        <v>2810</v>
      </c>
      <c r="E2642" s="97" t="s">
        <v>2678</v>
      </c>
      <c r="F2642" s="103" t="s">
        <v>5650</v>
      </c>
      <c r="G2642" s="104" t="s">
        <v>2453</v>
      </c>
      <c r="H2642" s="97" t="s">
        <v>5600</v>
      </c>
      <c r="I2642" s="105">
        <v>250000000</v>
      </c>
      <c r="J2642" s="103" t="s">
        <v>2455</v>
      </c>
    </row>
    <row r="2643" spans="1:10" ht="12" customHeight="1" x14ac:dyDescent="0.3">
      <c r="A2643" s="96">
        <f t="shared" si="36"/>
        <v>2642</v>
      </c>
      <c r="B2643" s="97" t="s">
        <v>2810</v>
      </c>
      <c r="C2643" s="103" t="s">
        <v>5651</v>
      </c>
      <c r="D2643" s="97" t="s">
        <v>2810</v>
      </c>
      <c r="E2643" s="97" t="s">
        <v>2678</v>
      </c>
      <c r="F2643" s="103" t="s">
        <v>5652</v>
      </c>
      <c r="G2643" s="104" t="s">
        <v>2453</v>
      </c>
      <c r="H2643" s="97" t="s">
        <v>5600</v>
      </c>
      <c r="I2643" s="105">
        <v>70000000</v>
      </c>
      <c r="J2643" s="103" t="s">
        <v>2455</v>
      </c>
    </row>
    <row r="2644" spans="1:10" ht="12" customHeight="1" x14ac:dyDescent="0.2">
      <c r="A2644" s="96">
        <f t="shared" si="36"/>
        <v>2643</v>
      </c>
      <c r="B2644" s="97" t="s">
        <v>2494</v>
      </c>
      <c r="C2644" s="97" t="s">
        <v>2495</v>
      </c>
      <c r="D2644" s="97" t="s">
        <v>2494</v>
      </c>
      <c r="E2644" s="97" t="s">
        <v>2786</v>
      </c>
      <c r="F2644" s="97" t="s">
        <v>5653</v>
      </c>
      <c r="G2644" s="98" t="s">
        <v>2453</v>
      </c>
      <c r="H2644" s="98" t="s">
        <v>5442</v>
      </c>
      <c r="I2644" s="99">
        <v>20000000</v>
      </c>
      <c r="J2644" s="97" t="s">
        <v>2460</v>
      </c>
    </row>
    <row r="2645" spans="1:10" ht="12" customHeight="1" x14ac:dyDescent="0.2">
      <c r="A2645" s="96">
        <f t="shared" si="36"/>
        <v>2644</v>
      </c>
      <c r="B2645" s="106" t="s">
        <v>3895</v>
      </c>
      <c r="C2645" s="97" t="s">
        <v>3896</v>
      </c>
      <c r="D2645" s="97" t="s">
        <v>2945</v>
      </c>
      <c r="E2645" s="97" t="s">
        <v>2786</v>
      </c>
      <c r="F2645" s="97" t="s">
        <v>5654</v>
      </c>
      <c r="G2645" s="98" t="s">
        <v>2453</v>
      </c>
      <c r="H2645" s="98" t="s">
        <v>5442</v>
      </c>
      <c r="I2645" s="99">
        <v>300000000</v>
      </c>
      <c r="J2645" s="97" t="s">
        <v>2486</v>
      </c>
    </row>
    <row r="2646" spans="1:10" ht="12" customHeight="1" x14ac:dyDescent="0.2">
      <c r="A2646" s="96">
        <f t="shared" si="36"/>
        <v>2645</v>
      </c>
      <c r="B2646" s="106" t="s">
        <v>3895</v>
      </c>
      <c r="C2646" s="97" t="s">
        <v>3896</v>
      </c>
      <c r="D2646" s="97" t="s">
        <v>2945</v>
      </c>
      <c r="E2646" s="97" t="s">
        <v>2786</v>
      </c>
      <c r="F2646" s="97" t="s">
        <v>5655</v>
      </c>
      <c r="G2646" s="98" t="s">
        <v>2453</v>
      </c>
      <c r="H2646" s="98" t="s">
        <v>5442</v>
      </c>
      <c r="I2646" s="99">
        <v>3897000000</v>
      </c>
      <c r="J2646" s="97" t="s">
        <v>2486</v>
      </c>
    </row>
    <row r="2647" spans="1:10" ht="12" customHeight="1" x14ac:dyDescent="0.2">
      <c r="A2647" s="96">
        <f t="shared" si="36"/>
        <v>2646</v>
      </c>
      <c r="B2647" s="106" t="s">
        <v>3895</v>
      </c>
      <c r="C2647" s="97" t="s">
        <v>3896</v>
      </c>
      <c r="D2647" s="97" t="s">
        <v>2945</v>
      </c>
      <c r="E2647" s="97" t="s">
        <v>2786</v>
      </c>
      <c r="F2647" s="97" t="s">
        <v>5656</v>
      </c>
      <c r="G2647" s="98" t="s">
        <v>2453</v>
      </c>
      <c r="H2647" s="98" t="s">
        <v>5442</v>
      </c>
      <c r="I2647" s="99">
        <v>3963000000</v>
      </c>
      <c r="J2647" s="97" t="s">
        <v>2486</v>
      </c>
    </row>
    <row r="2648" spans="1:10" ht="12" customHeight="1" x14ac:dyDescent="0.2">
      <c r="A2648" s="96">
        <f t="shared" si="36"/>
        <v>2647</v>
      </c>
      <c r="B2648" s="106" t="s">
        <v>3895</v>
      </c>
      <c r="C2648" s="97" t="s">
        <v>3896</v>
      </c>
      <c r="D2648" s="97" t="s">
        <v>2945</v>
      </c>
      <c r="E2648" s="97" t="s">
        <v>2786</v>
      </c>
      <c r="F2648" s="97" t="s">
        <v>5657</v>
      </c>
      <c r="G2648" s="98" t="s">
        <v>2453</v>
      </c>
      <c r="H2648" s="98" t="s">
        <v>5442</v>
      </c>
      <c r="I2648" s="99">
        <v>606000000</v>
      </c>
      <c r="J2648" s="97" t="s">
        <v>2486</v>
      </c>
    </row>
    <row r="2649" spans="1:10" ht="12" customHeight="1" x14ac:dyDescent="0.2">
      <c r="A2649" s="96">
        <f t="shared" si="36"/>
        <v>2648</v>
      </c>
      <c r="B2649" s="97" t="s">
        <v>5613</v>
      </c>
      <c r="C2649" s="97" t="s">
        <v>5474</v>
      </c>
      <c r="D2649" s="97" t="s">
        <v>5442</v>
      </c>
      <c r="E2649" s="97" t="s">
        <v>2786</v>
      </c>
      <c r="F2649" s="97" t="s">
        <v>5614</v>
      </c>
      <c r="G2649" s="98" t="s">
        <v>2453</v>
      </c>
      <c r="H2649" s="98" t="s">
        <v>5442</v>
      </c>
      <c r="I2649" s="99">
        <v>1741448000</v>
      </c>
      <c r="J2649" s="97" t="s">
        <v>2486</v>
      </c>
    </row>
    <row r="2650" spans="1:10" ht="12" customHeight="1" x14ac:dyDescent="0.2">
      <c r="A2650" s="96">
        <f t="shared" si="36"/>
        <v>2649</v>
      </c>
      <c r="B2650" s="97" t="s">
        <v>5494</v>
      </c>
      <c r="C2650" s="97" t="s">
        <v>5494</v>
      </c>
      <c r="D2650" s="97" t="s">
        <v>5442</v>
      </c>
      <c r="E2650" s="97" t="s">
        <v>2786</v>
      </c>
      <c r="F2650" s="97" t="s">
        <v>5658</v>
      </c>
      <c r="G2650" s="98" t="s">
        <v>2453</v>
      </c>
      <c r="H2650" s="98" t="s">
        <v>5442</v>
      </c>
      <c r="I2650" s="99">
        <v>100000000</v>
      </c>
      <c r="J2650" s="97" t="s">
        <v>2670</v>
      </c>
    </row>
    <row r="2651" spans="1:10" ht="12" customHeight="1" x14ac:dyDescent="0.2">
      <c r="A2651" s="96">
        <f t="shared" si="36"/>
        <v>2650</v>
      </c>
      <c r="B2651" s="97" t="s">
        <v>5494</v>
      </c>
      <c r="C2651" s="97" t="s">
        <v>5494</v>
      </c>
      <c r="D2651" s="97" t="s">
        <v>5442</v>
      </c>
      <c r="E2651" s="97" t="s">
        <v>2786</v>
      </c>
      <c r="F2651" s="97" t="s">
        <v>5659</v>
      </c>
      <c r="G2651" s="98" t="s">
        <v>2453</v>
      </c>
      <c r="H2651" s="98" t="s">
        <v>5442</v>
      </c>
      <c r="I2651" s="99">
        <v>50000000</v>
      </c>
      <c r="J2651" s="97" t="s">
        <v>2670</v>
      </c>
    </row>
    <row r="2652" spans="1:10" ht="12" customHeight="1" x14ac:dyDescent="0.2">
      <c r="A2652" s="96">
        <f t="shared" si="36"/>
        <v>2651</v>
      </c>
      <c r="B2652" s="97" t="s">
        <v>5494</v>
      </c>
      <c r="C2652" s="97" t="s">
        <v>5494</v>
      </c>
      <c r="D2652" s="97" t="s">
        <v>5442</v>
      </c>
      <c r="E2652" s="97" t="s">
        <v>2786</v>
      </c>
      <c r="F2652" s="97" t="s">
        <v>5660</v>
      </c>
      <c r="G2652" s="98" t="s">
        <v>2453</v>
      </c>
      <c r="H2652" s="98" t="s">
        <v>5442</v>
      </c>
      <c r="I2652" s="99">
        <v>150000000</v>
      </c>
      <c r="J2652" s="97" t="s">
        <v>2670</v>
      </c>
    </row>
    <row r="2653" spans="1:10" ht="12" customHeight="1" x14ac:dyDescent="0.2">
      <c r="A2653" s="96">
        <f t="shared" si="36"/>
        <v>2652</v>
      </c>
      <c r="B2653" s="97" t="s">
        <v>5494</v>
      </c>
      <c r="C2653" s="97" t="s">
        <v>5494</v>
      </c>
      <c r="D2653" s="97" t="s">
        <v>5442</v>
      </c>
      <c r="E2653" s="97" t="s">
        <v>2786</v>
      </c>
      <c r="F2653" s="97" t="s">
        <v>5661</v>
      </c>
      <c r="G2653" s="98" t="s">
        <v>2453</v>
      </c>
      <c r="H2653" s="98" t="s">
        <v>5442</v>
      </c>
      <c r="I2653" s="99">
        <v>150000000</v>
      </c>
      <c r="J2653" s="97" t="s">
        <v>2670</v>
      </c>
    </row>
    <row r="2654" spans="1:10" ht="12" customHeight="1" x14ac:dyDescent="0.2">
      <c r="A2654" s="96">
        <f t="shared" si="36"/>
        <v>2653</v>
      </c>
      <c r="B2654" s="97" t="s">
        <v>5662</v>
      </c>
      <c r="C2654" s="97" t="s">
        <v>3788</v>
      </c>
      <c r="D2654" s="97" t="s">
        <v>5442</v>
      </c>
      <c r="E2654" s="97" t="s">
        <v>2786</v>
      </c>
      <c r="F2654" s="97" t="s">
        <v>5663</v>
      </c>
      <c r="G2654" s="98" t="s">
        <v>2453</v>
      </c>
      <c r="H2654" s="98" t="s">
        <v>5442</v>
      </c>
      <c r="I2654" s="99">
        <v>70000000</v>
      </c>
      <c r="J2654" s="97" t="s">
        <v>2460</v>
      </c>
    </row>
    <row r="2655" spans="1:10" ht="12" customHeight="1" x14ac:dyDescent="0.2">
      <c r="A2655" s="96">
        <f t="shared" si="36"/>
        <v>2654</v>
      </c>
      <c r="B2655" s="97" t="s">
        <v>5664</v>
      </c>
      <c r="C2655" s="97" t="s">
        <v>5457</v>
      </c>
      <c r="D2655" s="97" t="s">
        <v>2450</v>
      </c>
      <c r="E2655" s="97" t="s">
        <v>2786</v>
      </c>
      <c r="F2655" s="97" t="s">
        <v>5665</v>
      </c>
      <c r="G2655" s="98" t="s">
        <v>2453</v>
      </c>
      <c r="H2655" s="98" t="s">
        <v>5442</v>
      </c>
      <c r="I2655" s="99">
        <v>30000000</v>
      </c>
      <c r="J2655" s="97" t="s">
        <v>2486</v>
      </c>
    </row>
    <row r="2656" spans="1:10" ht="12" customHeight="1" x14ac:dyDescent="0.2">
      <c r="A2656" s="96">
        <f t="shared" si="36"/>
        <v>2655</v>
      </c>
      <c r="B2656" s="97" t="s">
        <v>5447</v>
      </c>
      <c r="C2656" s="97" t="s">
        <v>5448</v>
      </c>
      <c r="D2656" s="97" t="s">
        <v>2791</v>
      </c>
      <c r="E2656" s="97" t="s">
        <v>2786</v>
      </c>
      <c r="F2656" s="97" t="s">
        <v>5666</v>
      </c>
      <c r="G2656" s="98" t="s">
        <v>2453</v>
      </c>
      <c r="H2656" s="98" t="s">
        <v>5442</v>
      </c>
      <c r="I2656" s="99">
        <v>50000000</v>
      </c>
      <c r="J2656" s="97" t="s">
        <v>2486</v>
      </c>
    </row>
    <row r="2657" spans="1:10" ht="12" customHeight="1" x14ac:dyDescent="0.2">
      <c r="A2657" s="96">
        <f t="shared" si="36"/>
        <v>2656</v>
      </c>
      <c r="B2657" s="97" t="s">
        <v>5447</v>
      </c>
      <c r="C2657" s="97" t="s">
        <v>5448</v>
      </c>
      <c r="D2657" s="97" t="s">
        <v>2791</v>
      </c>
      <c r="E2657" s="97" t="s">
        <v>2786</v>
      </c>
      <c r="F2657" s="97" t="s">
        <v>5667</v>
      </c>
      <c r="G2657" s="98" t="s">
        <v>2453</v>
      </c>
      <c r="H2657" s="98" t="s">
        <v>5442</v>
      </c>
      <c r="I2657" s="99">
        <v>270000000</v>
      </c>
      <c r="J2657" s="97" t="s">
        <v>2460</v>
      </c>
    </row>
    <row r="2658" spans="1:10" ht="12" customHeight="1" x14ac:dyDescent="0.2">
      <c r="A2658" s="96">
        <f t="shared" si="36"/>
        <v>2657</v>
      </c>
      <c r="B2658" s="97" t="s">
        <v>3896</v>
      </c>
      <c r="C2658" s="97" t="s">
        <v>3896</v>
      </c>
      <c r="D2658" s="97" t="s">
        <v>5442</v>
      </c>
      <c r="E2658" s="97" t="s">
        <v>2786</v>
      </c>
      <c r="F2658" s="97" t="s">
        <v>5668</v>
      </c>
      <c r="G2658" s="98" t="s">
        <v>2453</v>
      </c>
      <c r="H2658" s="98" t="s">
        <v>5442</v>
      </c>
      <c r="I2658" s="99">
        <v>1800000000</v>
      </c>
      <c r="J2658" s="97" t="s">
        <v>2486</v>
      </c>
    </row>
    <row r="2659" spans="1:10" ht="12" customHeight="1" x14ac:dyDescent="0.3">
      <c r="A2659" s="96">
        <f t="shared" si="36"/>
        <v>2658</v>
      </c>
      <c r="B2659" s="97" t="s">
        <v>2810</v>
      </c>
      <c r="C2659" s="103" t="s">
        <v>5651</v>
      </c>
      <c r="D2659" s="97" t="s">
        <v>2810</v>
      </c>
      <c r="E2659" s="97" t="s">
        <v>2786</v>
      </c>
      <c r="F2659" s="103" t="s">
        <v>5669</v>
      </c>
      <c r="G2659" s="104" t="s">
        <v>2453</v>
      </c>
      <c r="H2659" s="97" t="s">
        <v>5600</v>
      </c>
      <c r="I2659" s="105">
        <v>63000000</v>
      </c>
      <c r="J2659" s="103" t="s">
        <v>2455</v>
      </c>
    </row>
    <row r="2660" spans="1:10" ht="12" customHeight="1" x14ac:dyDescent="0.3">
      <c r="A2660" s="96">
        <f t="shared" si="36"/>
        <v>2659</v>
      </c>
      <c r="B2660" s="97" t="s">
        <v>2810</v>
      </c>
      <c r="C2660" s="103" t="s">
        <v>5598</v>
      </c>
      <c r="D2660" s="97" t="s">
        <v>2810</v>
      </c>
      <c r="E2660" s="97" t="s">
        <v>2786</v>
      </c>
      <c r="F2660" s="103" t="s">
        <v>5670</v>
      </c>
      <c r="G2660" s="104" t="s">
        <v>2453</v>
      </c>
      <c r="H2660" s="97" t="s">
        <v>5600</v>
      </c>
      <c r="I2660" s="105">
        <v>75000000</v>
      </c>
      <c r="J2660" s="103" t="s">
        <v>2455</v>
      </c>
    </row>
    <row r="2661" spans="1:10" ht="12" customHeight="1" x14ac:dyDescent="0.3">
      <c r="A2661" s="96">
        <f t="shared" si="36"/>
        <v>2660</v>
      </c>
      <c r="B2661" s="97" t="s">
        <v>2810</v>
      </c>
      <c r="C2661" s="103" t="s">
        <v>5598</v>
      </c>
      <c r="D2661" s="97" t="s">
        <v>2810</v>
      </c>
      <c r="E2661" s="97" t="s">
        <v>2786</v>
      </c>
      <c r="F2661" s="103" t="s">
        <v>5671</v>
      </c>
      <c r="G2661" s="104" t="s">
        <v>2453</v>
      </c>
      <c r="H2661" s="97" t="s">
        <v>5600</v>
      </c>
      <c r="I2661" s="105">
        <v>300000000</v>
      </c>
      <c r="J2661" s="103" t="s">
        <v>2455</v>
      </c>
    </row>
    <row r="2662" spans="1:10" ht="12" customHeight="1" x14ac:dyDescent="0.3">
      <c r="A2662" s="96">
        <f t="shared" si="36"/>
        <v>2661</v>
      </c>
      <c r="B2662" s="97" t="s">
        <v>2810</v>
      </c>
      <c r="C2662" s="103" t="s">
        <v>5598</v>
      </c>
      <c r="D2662" s="97" t="s">
        <v>2810</v>
      </c>
      <c r="E2662" s="97" t="s">
        <v>2786</v>
      </c>
      <c r="F2662" s="103" t="s">
        <v>5672</v>
      </c>
      <c r="G2662" s="104" t="s">
        <v>2453</v>
      </c>
      <c r="H2662" s="97" t="s">
        <v>5600</v>
      </c>
      <c r="I2662" s="105">
        <v>20000000</v>
      </c>
      <c r="J2662" s="103" t="s">
        <v>5673</v>
      </c>
    </row>
    <row r="2663" spans="1:10" ht="12" customHeight="1" x14ac:dyDescent="0.2">
      <c r="A2663" s="96">
        <f t="shared" si="36"/>
        <v>2662</v>
      </c>
      <c r="B2663" s="97" t="s">
        <v>5494</v>
      </c>
      <c r="C2663" s="97" t="s">
        <v>5494</v>
      </c>
      <c r="D2663" s="97" t="s">
        <v>5442</v>
      </c>
      <c r="E2663" s="97" t="s">
        <v>2793</v>
      </c>
      <c r="F2663" s="97" t="s">
        <v>5674</v>
      </c>
      <c r="G2663" s="98" t="s">
        <v>2453</v>
      </c>
      <c r="H2663" s="98" t="s">
        <v>5442</v>
      </c>
      <c r="I2663" s="99">
        <v>40000000</v>
      </c>
      <c r="J2663" s="97" t="s">
        <v>2670</v>
      </c>
    </row>
    <row r="2664" spans="1:10" ht="12" customHeight="1" x14ac:dyDescent="0.2">
      <c r="A2664" s="96">
        <f t="shared" si="36"/>
        <v>2663</v>
      </c>
      <c r="B2664" s="97" t="s">
        <v>5494</v>
      </c>
      <c r="C2664" s="97" t="s">
        <v>5494</v>
      </c>
      <c r="D2664" s="97" t="s">
        <v>5442</v>
      </c>
      <c r="E2664" s="97" t="s">
        <v>2793</v>
      </c>
      <c r="F2664" s="97" t="s">
        <v>5675</v>
      </c>
      <c r="G2664" s="98" t="s">
        <v>2453</v>
      </c>
      <c r="H2664" s="98" t="s">
        <v>5442</v>
      </c>
      <c r="I2664" s="99">
        <v>100000000</v>
      </c>
      <c r="J2664" s="97" t="s">
        <v>2670</v>
      </c>
    </row>
    <row r="2665" spans="1:10" ht="12" customHeight="1" x14ac:dyDescent="0.2">
      <c r="A2665" s="96">
        <f t="shared" si="36"/>
        <v>2664</v>
      </c>
      <c r="B2665" s="97" t="s">
        <v>5613</v>
      </c>
      <c r="C2665" s="97" t="s">
        <v>5474</v>
      </c>
      <c r="D2665" s="97" t="s">
        <v>5442</v>
      </c>
      <c r="E2665" s="97" t="s">
        <v>2793</v>
      </c>
      <c r="F2665" s="97" t="s">
        <v>5676</v>
      </c>
      <c r="G2665" s="98" t="s">
        <v>2453</v>
      </c>
      <c r="H2665" s="98" t="s">
        <v>5442</v>
      </c>
      <c r="I2665" s="99">
        <v>465000000</v>
      </c>
      <c r="J2665" s="97" t="s">
        <v>2455</v>
      </c>
    </row>
    <row r="2666" spans="1:10" ht="12" customHeight="1" x14ac:dyDescent="0.2">
      <c r="A2666" s="96">
        <f t="shared" si="36"/>
        <v>2665</v>
      </c>
      <c r="B2666" s="97" t="s">
        <v>5439</v>
      </c>
      <c r="C2666" s="97" t="s">
        <v>5440</v>
      </c>
      <c r="D2666" s="97" t="s">
        <v>2450</v>
      </c>
      <c r="E2666" s="97" t="s">
        <v>2793</v>
      </c>
      <c r="F2666" s="97" t="s">
        <v>5677</v>
      </c>
      <c r="G2666" s="98" t="s">
        <v>2453</v>
      </c>
      <c r="H2666" s="98" t="s">
        <v>5442</v>
      </c>
      <c r="I2666" s="99">
        <v>330000000</v>
      </c>
      <c r="J2666" s="97" t="s">
        <v>2486</v>
      </c>
    </row>
    <row r="2667" spans="1:10" ht="12" customHeight="1" x14ac:dyDescent="0.2">
      <c r="A2667" s="96">
        <f t="shared" si="36"/>
        <v>2666</v>
      </c>
      <c r="B2667" s="97" t="s">
        <v>5439</v>
      </c>
      <c r="C2667" s="97" t="s">
        <v>5440</v>
      </c>
      <c r="D2667" s="97" t="s">
        <v>2450</v>
      </c>
      <c r="E2667" s="97" t="s">
        <v>2793</v>
      </c>
      <c r="F2667" s="97" t="s">
        <v>5678</v>
      </c>
      <c r="G2667" s="98" t="s">
        <v>2453</v>
      </c>
      <c r="H2667" s="98" t="s">
        <v>5442</v>
      </c>
      <c r="I2667" s="99">
        <v>309263000</v>
      </c>
      <c r="J2667" s="97" t="s">
        <v>2486</v>
      </c>
    </row>
    <row r="2668" spans="1:10" ht="12" customHeight="1" x14ac:dyDescent="0.2">
      <c r="A2668" s="96">
        <f t="shared" si="36"/>
        <v>2667</v>
      </c>
      <c r="B2668" s="97" t="s">
        <v>2494</v>
      </c>
      <c r="C2668" s="97" t="s">
        <v>2495</v>
      </c>
      <c r="D2668" s="97" t="s">
        <v>2494</v>
      </c>
      <c r="E2668" s="97" t="s">
        <v>2802</v>
      </c>
      <c r="F2668" s="97" t="s">
        <v>5679</v>
      </c>
      <c r="G2668" s="98" t="s">
        <v>2453</v>
      </c>
      <c r="H2668" s="98" t="s">
        <v>5442</v>
      </c>
      <c r="I2668" s="99">
        <v>90000000</v>
      </c>
      <c r="J2668" s="97" t="s">
        <v>3473</v>
      </c>
    </row>
    <row r="2669" spans="1:10" ht="12" customHeight="1" x14ac:dyDescent="0.2">
      <c r="A2669" s="96">
        <f t="shared" si="36"/>
        <v>2668</v>
      </c>
      <c r="B2669" s="97" t="s">
        <v>5680</v>
      </c>
      <c r="C2669" s="97" t="s">
        <v>5478</v>
      </c>
      <c r="D2669" s="97" t="s">
        <v>5680</v>
      </c>
      <c r="E2669" s="97" t="s">
        <v>2802</v>
      </c>
      <c r="F2669" s="97" t="s">
        <v>5681</v>
      </c>
      <c r="G2669" s="98" t="s">
        <v>2453</v>
      </c>
      <c r="H2669" s="98" t="s">
        <v>5442</v>
      </c>
      <c r="I2669" s="99">
        <v>20000000</v>
      </c>
      <c r="J2669" s="97" t="s">
        <v>2486</v>
      </c>
    </row>
    <row r="2670" spans="1:10" ht="12" customHeight="1" x14ac:dyDescent="0.2">
      <c r="A2670" s="96">
        <f t="shared" si="36"/>
        <v>2669</v>
      </c>
      <c r="B2670" s="97" t="s">
        <v>5613</v>
      </c>
      <c r="C2670" s="97" t="s">
        <v>5474</v>
      </c>
      <c r="D2670" s="97" t="s">
        <v>5442</v>
      </c>
      <c r="E2670" s="97" t="s">
        <v>2802</v>
      </c>
      <c r="F2670" s="97" t="s">
        <v>5682</v>
      </c>
      <c r="G2670" s="98" t="s">
        <v>2453</v>
      </c>
      <c r="H2670" s="98" t="s">
        <v>5442</v>
      </c>
      <c r="I2670" s="99">
        <v>1750000000</v>
      </c>
      <c r="J2670" s="97" t="s">
        <v>2455</v>
      </c>
    </row>
    <row r="2671" spans="1:10" ht="12" customHeight="1" x14ac:dyDescent="0.2">
      <c r="A2671" s="96">
        <f t="shared" si="36"/>
        <v>2670</v>
      </c>
      <c r="B2671" s="97" t="s">
        <v>5439</v>
      </c>
      <c r="C2671" s="97" t="s">
        <v>5440</v>
      </c>
      <c r="D2671" s="97" t="s">
        <v>2450</v>
      </c>
      <c r="E2671" s="97" t="s">
        <v>2802</v>
      </c>
      <c r="F2671" s="97" t="s">
        <v>5683</v>
      </c>
      <c r="G2671" s="98" t="s">
        <v>2453</v>
      </c>
      <c r="H2671" s="98" t="s">
        <v>5442</v>
      </c>
      <c r="I2671" s="99">
        <v>213500000</v>
      </c>
      <c r="J2671" s="97" t="s">
        <v>2486</v>
      </c>
    </row>
    <row r="2672" spans="1:10" ht="12" customHeight="1" x14ac:dyDescent="0.2">
      <c r="A2672" s="96">
        <f t="shared" si="36"/>
        <v>2671</v>
      </c>
      <c r="B2672" s="97" t="s">
        <v>5684</v>
      </c>
      <c r="C2672" s="97" t="s">
        <v>5457</v>
      </c>
      <c r="D2672" s="97" t="s">
        <v>3004</v>
      </c>
      <c r="E2672" s="97" t="s">
        <v>2802</v>
      </c>
      <c r="F2672" s="97" t="s">
        <v>5685</v>
      </c>
      <c r="G2672" s="98" t="s">
        <v>2453</v>
      </c>
      <c r="H2672" s="98" t="s">
        <v>5442</v>
      </c>
      <c r="I2672" s="99">
        <v>103456000</v>
      </c>
      <c r="J2672" s="97" t="s">
        <v>2486</v>
      </c>
    </row>
    <row r="2673" spans="1:11" ht="12" customHeight="1" x14ac:dyDescent="0.2">
      <c r="A2673" s="96">
        <f t="shared" si="36"/>
        <v>2672</v>
      </c>
      <c r="B2673" s="97" t="s">
        <v>3896</v>
      </c>
      <c r="C2673" s="97" t="s">
        <v>3896</v>
      </c>
      <c r="D2673" s="97" t="s">
        <v>5442</v>
      </c>
      <c r="E2673" s="97" t="s">
        <v>2802</v>
      </c>
      <c r="F2673" s="97" t="s">
        <v>5686</v>
      </c>
      <c r="G2673" s="98" t="s">
        <v>2453</v>
      </c>
      <c r="H2673" s="98" t="s">
        <v>5442</v>
      </c>
      <c r="I2673" s="99">
        <v>25000000</v>
      </c>
      <c r="J2673" s="97" t="s">
        <v>2486</v>
      </c>
    </row>
    <row r="2674" spans="1:11" ht="12" customHeight="1" x14ac:dyDescent="0.2">
      <c r="A2674" s="96">
        <f t="shared" si="36"/>
        <v>2673</v>
      </c>
      <c r="B2674" s="97" t="s">
        <v>5611</v>
      </c>
      <c r="C2674" s="97" t="s">
        <v>3364</v>
      </c>
      <c r="D2674" s="97" t="s">
        <v>2450</v>
      </c>
      <c r="E2674" s="97" t="s">
        <v>2819</v>
      </c>
      <c r="F2674" s="97" t="s">
        <v>5687</v>
      </c>
      <c r="G2674" s="98" t="s">
        <v>2453</v>
      </c>
      <c r="H2674" s="98" t="s">
        <v>5442</v>
      </c>
      <c r="I2674" s="99">
        <v>400000000</v>
      </c>
      <c r="J2674" s="97" t="s">
        <v>2455</v>
      </c>
    </row>
    <row r="2675" spans="1:11" ht="12" customHeight="1" x14ac:dyDescent="0.2">
      <c r="A2675" s="96">
        <f t="shared" si="36"/>
        <v>2674</v>
      </c>
      <c r="B2675" s="97" t="s">
        <v>5611</v>
      </c>
      <c r="C2675" s="97" t="s">
        <v>3364</v>
      </c>
      <c r="D2675" s="97" t="s">
        <v>2450</v>
      </c>
      <c r="E2675" s="97" t="s">
        <v>2819</v>
      </c>
      <c r="F2675" s="97" t="s">
        <v>5688</v>
      </c>
      <c r="G2675" s="98" t="s">
        <v>2453</v>
      </c>
      <c r="H2675" s="98" t="s">
        <v>5442</v>
      </c>
      <c r="I2675" s="99">
        <v>1256000000</v>
      </c>
      <c r="J2675" s="97" t="s">
        <v>2486</v>
      </c>
    </row>
    <row r="2676" spans="1:11" ht="12" customHeight="1" x14ac:dyDescent="0.2">
      <c r="A2676" s="96">
        <f t="shared" si="36"/>
        <v>2675</v>
      </c>
      <c r="B2676" s="97" t="s">
        <v>5447</v>
      </c>
      <c r="C2676" s="97" t="s">
        <v>5448</v>
      </c>
      <c r="D2676" s="97" t="s">
        <v>2791</v>
      </c>
      <c r="E2676" s="97" t="s">
        <v>2819</v>
      </c>
      <c r="F2676" s="97" t="s">
        <v>5689</v>
      </c>
      <c r="G2676" s="98" t="s">
        <v>2453</v>
      </c>
      <c r="H2676" s="98" t="s">
        <v>5442</v>
      </c>
      <c r="I2676" s="99">
        <v>39061000</v>
      </c>
      <c r="J2676" s="97" t="s">
        <v>2486</v>
      </c>
    </row>
    <row r="2677" spans="1:11" ht="12" customHeight="1" x14ac:dyDescent="0.2">
      <c r="A2677" s="96">
        <f t="shared" si="36"/>
        <v>2676</v>
      </c>
      <c r="B2677" s="97" t="s">
        <v>2494</v>
      </c>
      <c r="C2677" s="97" t="s">
        <v>2495</v>
      </c>
      <c r="D2677" s="97" t="s">
        <v>2494</v>
      </c>
      <c r="E2677" s="97" t="s">
        <v>2819</v>
      </c>
      <c r="F2677" s="97" t="s">
        <v>5690</v>
      </c>
      <c r="G2677" s="98" t="s">
        <v>2453</v>
      </c>
      <c r="H2677" s="98" t="s">
        <v>5442</v>
      </c>
      <c r="I2677" s="99">
        <v>190000000</v>
      </c>
      <c r="J2677" s="100" t="s">
        <v>2455</v>
      </c>
    </row>
    <row r="2678" spans="1:11" ht="12" customHeight="1" x14ac:dyDescent="0.2">
      <c r="A2678" s="96">
        <f t="shared" si="36"/>
        <v>2677</v>
      </c>
      <c r="B2678" s="97" t="s">
        <v>5512</v>
      </c>
      <c r="C2678" s="97" t="s">
        <v>3931</v>
      </c>
      <c r="D2678" s="97" t="s">
        <v>2450</v>
      </c>
      <c r="E2678" s="97" t="s">
        <v>2823</v>
      </c>
      <c r="F2678" s="97" t="s">
        <v>5691</v>
      </c>
      <c r="G2678" s="98" t="s">
        <v>2453</v>
      </c>
      <c r="H2678" s="98" t="s">
        <v>5442</v>
      </c>
      <c r="I2678" s="99">
        <v>19400000</v>
      </c>
      <c r="J2678" s="97" t="s">
        <v>2486</v>
      </c>
    </row>
    <row r="2679" spans="1:11" customFormat="1" ht="12" customHeight="1" x14ac:dyDescent="0.2">
      <c r="A2679" s="96">
        <f t="shared" si="36"/>
        <v>2678</v>
      </c>
      <c r="B2679" s="97" t="s">
        <v>5447</v>
      </c>
      <c r="C2679" s="97" t="s">
        <v>5448</v>
      </c>
      <c r="D2679" s="97" t="s">
        <v>2791</v>
      </c>
      <c r="E2679" s="97" t="s">
        <v>2827</v>
      </c>
      <c r="F2679" s="97" t="s">
        <v>5692</v>
      </c>
      <c r="G2679" s="98" t="s">
        <v>2453</v>
      </c>
      <c r="H2679" s="98" t="s">
        <v>5442</v>
      </c>
      <c r="I2679" s="99">
        <v>300000000</v>
      </c>
      <c r="J2679" s="97" t="s">
        <v>2486</v>
      </c>
      <c r="K2679" s="108"/>
    </row>
    <row r="2680" spans="1:11" customFormat="1" ht="12" customHeight="1" x14ac:dyDescent="0.2">
      <c r="A2680" s="96">
        <f t="shared" si="36"/>
        <v>2679</v>
      </c>
      <c r="B2680" s="97" t="s">
        <v>3896</v>
      </c>
      <c r="C2680" s="97" t="s">
        <v>3896</v>
      </c>
      <c r="D2680" s="97" t="s">
        <v>5442</v>
      </c>
      <c r="E2680" s="97" t="s">
        <v>2827</v>
      </c>
      <c r="F2680" s="97" t="s">
        <v>5693</v>
      </c>
      <c r="G2680" s="98" t="s">
        <v>2453</v>
      </c>
      <c r="H2680" s="98" t="s">
        <v>5442</v>
      </c>
      <c r="I2680" s="99">
        <v>15000000</v>
      </c>
      <c r="J2680" s="97" t="s">
        <v>2486</v>
      </c>
      <c r="K2680" s="108"/>
    </row>
    <row r="2681" spans="1:11" customFormat="1" ht="12" customHeight="1" x14ac:dyDescent="0.2">
      <c r="A2681" s="96">
        <f t="shared" si="36"/>
        <v>2680</v>
      </c>
      <c r="B2681" s="97" t="s">
        <v>5613</v>
      </c>
      <c r="C2681" s="97" t="s">
        <v>5474</v>
      </c>
      <c r="D2681" s="97" t="s">
        <v>5442</v>
      </c>
      <c r="E2681" s="97" t="s">
        <v>2833</v>
      </c>
      <c r="F2681" s="97" t="s">
        <v>5694</v>
      </c>
      <c r="G2681" s="98" t="s">
        <v>2453</v>
      </c>
      <c r="H2681" s="98" t="s">
        <v>5442</v>
      </c>
      <c r="I2681" s="99">
        <v>3200000000</v>
      </c>
      <c r="J2681" s="97" t="s">
        <v>2486</v>
      </c>
      <c r="K2681" s="108"/>
    </row>
    <row r="2682" spans="1:11" customFormat="1" ht="12" customHeight="1" x14ac:dyDescent="0.2">
      <c r="A2682" s="96">
        <f t="shared" si="36"/>
        <v>2681</v>
      </c>
      <c r="B2682" s="97" t="s">
        <v>5611</v>
      </c>
      <c r="C2682" s="97" t="s">
        <v>3364</v>
      </c>
      <c r="D2682" s="97" t="s">
        <v>2450</v>
      </c>
      <c r="E2682" s="97" t="s">
        <v>3126</v>
      </c>
      <c r="F2682" s="97" t="s">
        <v>5695</v>
      </c>
      <c r="G2682" s="98" t="s">
        <v>2453</v>
      </c>
      <c r="H2682" s="98" t="s">
        <v>5442</v>
      </c>
      <c r="I2682" s="99">
        <v>180000000</v>
      </c>
      <c r="J2682" s="97" t="s">
        <v>2455</v>
      </c>
      <c r="K2682" s="108"/>
    </row>
    <row r="2683" spans="1:11" customFormat="1" ht="12" customHeight="1" x14ac:dyDescent="0.2">
      <c r="A2683" s="96">
        <f t="shared" si="36"/>
        <v>2682</v>
      </c>
      <c r="B2683" s="97" t="s">
        <v>4462</v>
      </c>
      <c r="C2683" s="97" t="s">
        <v>3423</v>
      </c>
      <c r="D2683" s="97" t="s">
        <v>4462</v>
      </c>
      <c r="E2683" s="97" t="s">
        <v>3126</v>
      </c>
      <c r="F2683" s="97" t="s">
        <v>5696</v>
      </c>
      <c r="G2683" s="98" t="s">
        <v>2453</v>
      </c>
      <c r="H2683" s="98" t="s">
        <v>5442</v>
      </c>
      <c r="I2683" s="99">
        <v>2850000000</v>
      </c>
      <c r="J2683" s="97" t="s">
        <v>2486</v>
      </c>
      <c r="K2683" s="108"/>
    </row>
    <row r="2684" spans="1:11" customFormat="1" ht="12" customHeight="1" x14ac:dyDescent="0.2">
      <c r="A2684" s="96">
        <f t="shared" si="36"/>
        <v>2683</v>
      </c>
      <c r="B2684" s="97" t="s">
        <v>3654</v>
      </c>
      <c r="C2684" s="97" t="s">
        <v>2806</v>
      </c>
      <c r="D2684" s="97" t="s">
        <v>2484</v>
      </c>
      <c r="E2684" s="97" t="s">
        <v>3126</v>
      </c>
      <c r="F2684" s="97" t="s">
        <v>5697</v>
      </c>
      <c r="G2684" s="98" t="s">
        <v>2453</v>
      </c>
      <c r="H2684" s="98" t="s">
        <v>5442</v>
      </c>
      <c r="I2684" s="99">
        <v>2584800000</v>
      </c>
      <c r="J2684" s="97" t="s">
        <v>2486</v>
      </c>
      <c r="K2684" s="108"/>
    </row>
    <row r="2685" spans="1:11" customFormat="1" ht="12" customHeight="1" x14ac:dyDescent="0.2">
      <c r="A2685" s="96">
        <f t="shared" si="36"/>
        <v>2684</v>
      </c>
      <c r="B2685" s="97" t="s">
        <v>5613</v>
      </c>
      <c r="C2685" s="97" t="s">
        <v>5474</v>
      </c>
      <c r="D2685" s="97" t="s">
        <v>5442</v>
      </c>
      <c r="E2685" s="97" t="s">
        <v>2840</v>
      </c>
      <c r="F2685" s="97" t="s">
        <v>5698</v>
      </c>
      <c r="G2685" s="98" t="s">
        <v>2453</v>
      </c>
      <c r="H2685" s="98" t="s">
        <v>5442</v>
      </c>
      <c r="I2685" s="99">
        <v>2000000000</v>
      </c>
      <c r="J2685" s="97" t="s">
        <v>2486</v>
      </c>
      <c r="K2685" s="108"/>
    </row>
    <row r="2686" spans="1:11" ht="12" customHeight="1" x14ac:dyDescent="0.2">
      <c r="A2686" s="96">
        <f>ROW()-1</f>
        <v>2685</v>
      </c>
      <c r="B2686" s="97" t="s">
        <v>5699</v>
      </c>
      <c r="C2686" s="97" t="s">
        <v>5699</v>
      </c>
      <c r="D2686" s="97" t="s">
        <v>5700</v>
      </c>
      <c r="E2686" s="97" t="s">
        <v>2451</v>
      </c>
      <c r="F2686" s="97" t="s">
        <v>5701</v>
      </c>
      <c r="G2686" s="98" t="s">
        <v>2453</v>
      </c>
      <c r="H2686" s="98" t="s">
        <v>5700</v>
      </c>
      <c r="I2686" s="99">
        <v>184090000</v>
      </c>
      <c r="J2686" s="97" t="s">
        <v>2455</v>
      </c>
    </row>
    <row r="2687" spans="1:11" ht="12" customHeight="1" x14ac:dyDescent="0.2">
      <c r="A2687" s="96">
        <f t="shared" ref="A2687:A2750" si="37">ROW()-1</f>
        <v>2686</v>
      </c>
      <c r="B2687" s="97" t="s">
        <v>5702</v>
      </c>
      <c r="C2687" s="97" t="s">
        <v>5702</v>
      </c>
      <c r="D2687" s="97" t="s">
        <v>5700</v>
      </c>
      <c r="E2687" s="97" t="s">
        <v>2451</v>
      </c>
      <c r="F2687" s="97" t="s">
        <v>5703</v>
      </c>
      <c r="G2687" s="98" t="s">
        <v>2453</v>
      </c>
      <c r="H2687" s="98" t="s">
        <v>5700</v>
      </c>
      <c r="I2687" s="99">
        <v>41290000</v>
      </c>
      <c r="J2687" s="97" t="s">
        <v>2460</v>
      </c>
    </row>
    <row r="2688" spans="1:11" ht="12" customHeight="1" x14ac:dyDescent="0.2">
      <c r="A2688" s="96">
        <f t="shared" si="37"/>
        <v>2687</v>
      </c>
      <c r="B2688" s="97" t="s">
        <v>5704</v>
      </c>
      <c r="C2688" s="97" t="s">
        <v>5705</v>
      </c>
      <c r="D2688" s="97" t="s">
        <v>5700</v>
      </c>
      <c r="E2688" s="97" t="s">
        <v>2451</v>
      </c>
      <c r="F2688" s="97" t="s">
        <v>5706</v>
      </c>
      <c r="G2688" s="98" t="s">
        <v>2453</v>
      </c>
      <c r="H2688" s="98" t="s">
        <v>5700</v>
      </c>
      <c r="I2688" s="99">
        <v>88000000</v>
      </c>
      <c r="J2688" s="97" t="s">
        <v>2460</v>
      </c>
    </row>
    <row r="2689" spans="1:10" ht="12" customHeight="1" x14ac:dyDescent="0.2">
      <c r="A2689" s="96">
        <f t="shared" si="37"/>
        <v>2688</v>
      </c>
      <c r="B2689" s="97" t="s">
        <v>5707</v>
      </c>
      <c r="C2689" s="97" t="s">
        <v>5707</v>
      </c>
      <c r="D2689" s="97" t="s">
        <v>5700</v>
      </c>
      <c r="E2689" s="97" t="s">
        <v>2451</v>
      </c>
      <c r="F2689" s="97" t="s">
        <v>5708</v>
      </c>
      <c r="G2689" s="98" t="s">
        <v>2453</v>
      </c>
      <c r="H2689" s="98" t="s">
        <v>5700</v>
      </c>
      <c r="I2689" s="99">
        <v>640000000</v>
      </c>
      <c r="J2689" s="97" t="s">
        <v>2455</v>
      </c>
    </row>
    <row r="2690" spans="1:10" ht="12" customHeight="1" x14ac:dyDescent="0.2">
      <c r="A2690" s="96">
        <f t="shared" si="37"/>
        <v>2689</v>
      </c>
      <c r="B2690" s="97" t="s">
        <v>5707</v>
      </c>
      <c r="C2690" s="97" t="s">
        <v>5707</v>
      </c>
      <c r="D2690" s="97" t="s">
        <v>5700</v>
      </c>
      <c r="E2690" s="97" t="s">
        <v>2451</v>
      </c>
      <c r="F2690" s="97" t="s">
        <v>5709</v>
      </c>
      <c r="G2690" s="98" t="s">
        <v>2453</v>
      </c>
      <c r="H2690" s="98" t="s">
        <v>5700</v>
      </c>
      <c r="I2690" s="99">
        <v>87000000</v>
      </c>
      <c r="J2690" s="97" t="s">
        <v>2460</v>
      </c>
    </row>
    <row r="2691" spans="1:10" ht="12" customHeight="1" x14ac:dyDescent="0.2">
      <c r="A2691" s="96">
        <f t="shared" si="37"/>
        <v>2690</v>
      </c>
      <c r="B2691" s="97" t="s">
        <v>5699</v>
      </c>
      <c r="C2691" s="97" t="s">
        <v>5699</v>
      </c>
      <c r="D2691" s="97" t="s">
        <v>5700</v>
      </c>
      <c r="E2691" s="97" t="s">
        <v>2451</v>
      </c>
      <c r="F2691" s="97" t="s">
        <v>5710</v>
      </c>
      <c r="G2691" s="98" t="s">
        <v>2453</v>
      </c>
      <c r="H2691" s="98" t="s">
        <v>5700</v>
      </c>
      <c r="I2691" s="99">
        <v>1179870000</v>
      </c>
      <c r="J2691" s="97" t="s">
        <v>2455</v>
      </c>
    </row>
    <row r="2692" spans="1:10" ht="12" customHeight="1" x14ac:dyDescent="0.2">
      <c r="A2692" s="96">
        <f t="shared" si="37"/>
        <v>2691</v>
      </c>
      <c r="B2692" s="97" t="s">
        <v>5704</v>
      </c>
      <c r="C2692" s="97" t="s">
        <v>5705</v>
      </c>
      <c r="D2692" s="97" t="s">
        <v>5700</v>
      </c>
      <c r="E2692" s="97" t="s">
        <v>2451</v>
      </c>
      <c r="F2692" s="97" t="s">
        <v>5711</v>
      </c>
      <c r="G2692" s="98" t="s">
        <v>2453</v>
      </c>
      <c r="H2692" s="98" t="s">
        <v>5700</v>
      </c>
      <c r="I2692" s="99">
        <v>193849000</v>
      </c>
      <c r="J2692" s="97" t="s">
        <v>2455</v>
      </c>
    </row>
    <row r="2693" spans="1:10" ht="12" customHeight="1" x14ac:dyDescent="0.2">
      <c r="A2693" s="96">
        <f t="shared" si="37"/>
        <v>2692</v>
      </c>
      <c r="B2693" s="97" t="s">
        <v>5702</v>
      </c>
      <c r="C2693" s="97" t="s">
        <v>5702</v>
      </c>
      <c r="D2693" s="97" t="s">
        <v>5700</v>
      </c>
      <c r="E2693" s="97" t="s">
        <v>2451</v>
      </c>
      <c r="F2693" s="97" t="s">
        <v>5712</v>
      </c>
      <c r="G2693" s="98" t="s">
        <v>2453</v>
      </c>
      <c r="H2693" s="98" t="s">
        <v>5700</v>
      </c>
      <c r="I2693" s="99">
        <v>57197000</v>
      </c>
      <c r="J2693" s="97" t="s">
        <v>2460</v>
      </c>
    </row>
    <row r="2694" spans="1:10" ht="12" customHeight="1" x14ac:dyDescent="0.2">
      <c r="A2694" s="96">
        <f t="shared" si="37"/>
        <v>2693</v>
      </c>
      <c r="B2694" s="97" t="s">
        <v>5713</v>
      </c>
      <c r="C2694" s="97" t="s">
        <v>5713</v>
      </c>
      <c r="D2694" s="97" t="s">
        <v>5700</v>
      </c>
      <c r="E2694" s="97" t="s">
        <v>2451</v>
      </c>
      <c r="F2694" s="97" t="s">
        <v>5714</v>
      </c>
      <c r="G2694" s="98" t="s">
        <v>2453</v>
      </c>
      <c r="H2694" s="98" t="s">
        <v>5700</v>
      </c>
      <c r="I2694" s="99">
        <v>333419000</v>
      </c>
      <c r="J2694" s="97" t="s">
        <v>2455</v>
      </c>
    </row>
    <row r="2695" spans="1:10" ht="12" customHeight="1" x14ac:dyDescent="0.2">
      <c r="A2695" s="96">
        <f t="shared" si="37"/>
        <v>2694</v>
      </c>
      <c r="B2695" s="97" t="s">
        <v>5704</v>
      </c>
      <c r="C2695" s="97" t="s">
        <v>5705</v>
      </c>
      <c r="D2695" s="97" t="s">
        <v>5700</v>
      </c>
      <c r="E2695" s="97" t="s">
        <v>2451</v>
      </c>
      <c r="F2695" s="97" t="s">
        <v>5715</v>
      </c>
      <c r="G2695" s="98" t="s">
        <v>2453</v>
      </c>
      <c r="H2695" s="98" t="s">
        <v>5700</v>
      </c>
      <c r="I2695" s="99">
        <v>213574000</v>
      </c>
      <c r="J2695" s="97" t="s">
        <v>2455</v>
      </c>
    </row>
    <row r="2696" spans="1:10" ht="12" customHeight="1" x14ac:dyDescent="0.2">
      <c r="A2696" s="96">
        <f t="shared" si="37"/>
        <v>2695</v>
      </c>
      <c r="B2696" s="97" t="s">
        <v>5702</v>
      </c>
      <c r="C2696" s="97" t="s">
        <v>5702</v>
      </c>
      <c r="D2696" s="97" t="s">
        <v>5700</v>
      </c>
      <c r="E2696" s="97" t="s">
        <v>2451</v>
      </c>
      <c r="F2696" s="97" t="s">
        <v>5716</v>
      </c>
      <c r="G2696" s="98" t="s">
        <v>2453</v>
      </c>
      <c r="H2696" s="98" t="s">
        <v>5700</v>
      </c>
      <c r="I2696" s="99">
        <v>88000000</v>
      </c>
      <c r="J2696" s="97" t="s">
        <v>2460</v>
      </c>
    </row>
    <row r="2697" spans="1:10" ht="12" customHeight="1" x14ac:dyDescent="0.2">
      <c r="A2697" s="96">
        <f t="shared" si="37"/>
        <v>2696</v>
      </c>
      <c r="B2697" s="97" t="s">
        <v>5717</v>
      </c>
      <c r="C2697" s="97" t="s">
        <v>5717</v>
      </c>
      <c r="D2697" s="97" t="s">
        <v>5700</v>
      </c>
      <c r="E2697" s="97" t="s">
        <v>2451</v>
      </c>
      <c r="F2697" s="97" t="s">
        <v>5718</v>
      </c>
      <c r="G2697" s="98" t="s">
        <v>2453</v>
      </c>
      <c r="H2697" s="98" t="s">
        <v>5700</v>
      </c>
      <c r="I2697" s="99">
        <v>204479000</v>
      </c>
      <c r="J2697" s="97" t="s">
        <v>2455</v>
      </c>
    </row>
    <row r="2698" spans="1:10" ht="12" customHeight="1" x14ac:dyDescent="0.2">
      <c r="A2698" s="96">
        <f t="shared" si="37"/>
        <v>2697</v>
      </c>
      <c r="B2698" s="97" t="s">
        <v>5719</v>
      </c>
      <c r="C2698" s="97" t="s">
        <v>5720</v>
      </c>
      <c r="D2698" s="97" t="s">
        <v>5721</v>
      </c>
      <c r="E2698" s="97" t="s">
        <v>2451</v>
      </c>
      <c r="F2698" s="97" t="s">
        <v>5722</v>
      </c>
      <c r="G2698" s="98" t="s">
        <v>2453</v>
      </c>
      <c r="H2698" s="98" t="s">
        <v>5700</v>
      </c>
      <c r="I2698" s="99">
        <v>71578000</v>
      </c>
      <c r="J2698" s="97" t="s">
        <v>2460</v>
      </c>
    </row>
    <row r="2699" spans="1:10" ht="12" customHeight="1" x14ac:dyDescent="0.2">
      <c r="A2699" s="96">
        <f t="shared" si="37"/>
        <v>2698</v>
      </c>
      <c r="B2699" s="97" t="s">
        <v>5702</v>
      </c>
      <c r="C2699" s="97" t="s">
        <v>5702</v>
      </c>
      <c r="D2699" s="97" t="s">
        <v>5700</v>
      </c>
      <c r="E2699" s="97" t="s">
        <v>2451</v>
      </c>
      <c r="F2699" s="97" t="s">
        <v>5723</v>
      </c>
      <c r="G2699" s="98" t="s">
        <v>2453</v>
      </c>
      <c r="H2699" s="98" t="s">
        <v>5700</v>
      </c>
      <c r="I2699" s="99">
        <v>40000000</v>
      </c>
      <c r="J2699" s="97" t="s">
        <v>2460</v>
      </c>
    </row>
    <row r="2700" spans="1:10" ht="12" customHeight="1" x14ac:dyDescent="0.2">
      <c r="A2700" s="96">
        <f t="shared" si="37"/>
        <v>2699</v>
      </c>
      <c r="B2700" s="97" t="s">
        <v>5719</v>
      </c>
      <c r="C2700" s="97" t="s">
        <v>5720</v>
      </c>
      <c r="D2700" s="97" t="s">
        <v>5721</v>
      </c>
      <c r="E2700" s="97" t="s">
        <v>2451</v>
      </c>
      <c r="F2700" s="97" t="s">
        <v>5724</v>
      </c>
      <c r="G2700" s="98" t="s">
        <v>2453</v>
      </c>
      <c r="H2700" s="98" t="s">
        <v>5700</v>
      </c>
      <c r="I2700" s="99">
        <v>22343000</v>
      </c>
      <c r="J2700" s="97" t="s">
        <v>2460</v>
      </c>
    </row>
    <row r="2701" spans="1:10" ht="12" customHeight="1" x14ac:dyDescent="0.2">
      <c r="A2701" s="96">
        <f t="shared" si="37"/>
        <v>2700</v>
      </c>
      <c r="B2701" s="97" t="s">
        <v>5725</v>
      </c>
      <c r="C2701" s="97" t="s">
        <v>5725</v>
      </c>
      <c r="D2701" s="97" t="s">
        <v>5700</v>
      </c>
      <c r="E2701" s="97" t="s">
        <v>2451</v>
      </c>
      <c r="F2701" s="97" t="s">
        <v>5726</v>
      </c>
      <c r="G2701" s="98" t="s">
        <v>2453</v>
      </c>
      <c r="H2701" s="98" t="s">
        <v>5700</v>
      </c>
      <c r="I2701" s="99">
        <v>292000000</v>
      </c>
      <c r="J2701" s="97" t="s">
        <v>2670</v>
      </c>
    </row>
    <row r="2702" spans="1:10" ht="12" customHeight="1" x14ac:dyDescent="0.2">
      <c r="A2702" s="96">
        <f t="shared" si="37"/>
        <v>2701</v>
      </c>
      <c r="B2702" s="97" t="s">
        <v>5725</v>
      </c>
      <c r="C2702" s="97" t="s">
        <v>5725</v>
      </c>
      <c r="D2702" s="97" t="s">
        <v>5700</v>
      </c>
      <c r="E2702" s="97" t="s">
        <v>2451</v>
      </c>
      <c r="F2702" s="97" t="s">
        <v>5727</v>
      </c>
      <c r="G2702" s="98" t="s">
        <v>2453</v>
      </c>
      <c r="H2702" s="98" t="s">
        <v>5700</v>
      </c>
      <c r="I2702" s="99">
        <v>45000000</v>
      </c>
      <c r="J2702" s="97" t="s">
        <v>2670</v>
      </c>
    </row>
    <row r="2703" spans="1:10" ht="12" customHeight="1" x14ac:dyDescent="0.2">
      <c r="A2703" s="96">
        <f t="shared" si="37"/>
        <v>2702</v>
      </c>
      <c r="B2703" s="97" t="s">
        <v>5728</v>
      </c>
      <c r="C2703" s="97" t="s">
        <v>5729</v>
      </c>
      <c r="D2703" s="97" t="s">
        <v>5721</v>
      </c>
      <c r="E2703" s="97" t="s">
        <v>2451</v>
      </c>
      <c r="F2703" s="97" t="s">
        <v>5730</v>
      </c>
      <c r="G2703" s="98" t="s">
        <v>2453</v>
      </c>
      <c r="H2703" s="98" t="s">
        <v>5700</v>
      </c>
      <c r="I2703" s="99">
        <v>70415240</v>
      </c>
      <c r="J2703" s="97" t="s">
        <v>2460</v>
      </c>
    </row>
    <row r="2704" spans="1:10" ht="12" customHeight="1" x14ac:dyDescent="0.2">
      <c r="A2704" s="96">
        <f t="shared" si="37"/>
        <v>2703</v>
      </c>
      <c r="B2704" s="97" t="s">
        <v>5725</v>
      </c>
      <c r="C2704" s="97" t="s">
        <v>5725</v>
      </c>
      <c r="D2704" s="97" t="s">
        <v>5700</v>
      </c>
      <c r="E2704" s="97" t="s">
        <v>2451</v>
      </c>
      <c r="F2704" s="97" t="s">
        <v>5731</v>
      </c>
      <c r="G2704" s="98" t="s">
        <v>2453</v>
      </c>
      <c r="H2704" s="98" t="s">
        <v>5700</v>
      </c>
      <c r="I2704" s="99">
        <v>172142000</v>
      </c>
      <c r="J2704" s="97" t="s">
        <v>2455</v>
      </c>
    </row>
    <row r="2705" spans="1:10" ht="12" customHeight="1" x14ac:dyDescent="0.2">
      <c r="A2705" s="96">
        <f t="shared" si="37"/>
        <v>2704</v>
      </c>
      <c r="B2705" s="97" t="s">
        <v>5732</v>
      </c>
      <c r="C2705" s="97" t="s">
        <v>5733</v>
      </c>
      <c r="D2705" s="97" t="s">
        <v>5721</v>
      </c>
      <c r="E2705" s="97" t="s">
        <v>2451</v>
      </c>
      <c r="F2705" s="97" t="s">
        <v>5734</v>
      </c>
      <c r="G2705" s="98" t="s">
        <v>2453</v>
      </c>
      <c r="H2705" s="98" t="s">
        <v>5700</v>
      </c>
      <c r="I2705" s="99">
        <v>51997000</v>
      </c>
      <c r="J2705" s="97" t="s">
        <v>2460</v>
      </c>
    </row>
    <row r="2706" spans="1:10" ht="12" customHeight="1" x14ac:dyDescent="0.2">
      <c r="A2706" s="96">
        <f t="shared" si="37"/>
        <v>2705</v>
      </c>
      <c r="B2706" s="97" t="s">
        <v>5702</v>
      </c>
      <c r="C2706" s="97" t="s">
        <v>5702</v>
      </c>
      <c r="D2706" s="97" t="s">
        <v>5700</v>
      </c>
      <c r="E2706" s="97" t="s">
        <v>2451</v>
      </c>
      <c r="F2706" s="97" t="s">
        <v>5735</v>
      </c>
      <c r="G2706" s="98" t="s">
        <v>2453</v>
      </c>
      <c r="H2706" s="98" t="s">
        <v>5700</v>
      </c>
      <c r="I2706" s="99">
        <v>65565000</v>
      </c>
      <c r="J2706" s="97" t="s">
        <v>2460</v>
      </c>
    </row>
    <row r="2707" spans="1:10" ht="12" customHeight="1" x14ac:dyDescent="0.2">
      <c r="A2707" s="96">
        <f t="shared" si="37"/>
        <v>2706</v>
      </c>
      <c r="B2707" s="97" t="s">
        <v>5736</v>
      </c>
      <c r="C2707" s="97" t="s">
        <v>5737</v>
      </c>
      <c r="D2707" s="97" t="s">
        <v>5721</v>
      </c>
      <c r="E2707" s="97" t="s">
        <v>2451</v>
      </c>
      <c r="F2707" s="97" t="s">
        <v>5738</v>
      </c>
      <c r="G2707" s="98" t="s">
        <v>2453</v>
      </c>
      <c r="H2707" s="98" t="s">
        <v>5700</v>
      </c>
      <c r="I2707" s="99">
        <v>60830000</v>
      </c>
      <c r="J2707" s="97" t="s">
        <v>2455</v>
      </c>
    </row>
    <row r="2708" spans="1:10" ht="12" customHeight="1" x14ac:dyDescent="0.2">
      <c r="A2708" s="96">
        <f t="shared" si="37"/>
        <v>2707</v>
      </c>
      <c r="B2708" s="97" t="s">
        <v>5700</v>
      </c>
      <c r="C2708" s="97" t="s">
        <v>5705</v>
      </c>
      <c r="D2708" s="97" t="s">
        <v>5700</v>
      </c>
      <c r="E2708" s="97" t="s">
        <v>2451</v>
      </c>
      <c r="F2708" s="97" t="s">
        <v>5739</v>
      </c>
      <c r="G2708" s="98" t="s">
        <v>2453</v>
      </c>
      <c r="H2708" s="98" t="s">
        <v>5700</v>
      </c>
      <c r="I2708" s="99">
        <v>14177000</v>
      </c>
      <c r="J2708" s="97" t="s">
        <v>2460</v>
      </c>
    </row>
    <row r="2709" spans="1:10" ht="12" customHeight="1" x14ac:dyDescent="0.2">
      <c r="A2709" s="96">
        <f t="shared" si="37"/>
        <v>2708</v>
      </c>
      <c r="B2709" s="97" t="s">
        <v>5700</v>
      </c>
      <c r="C2709" s="97" t="s">
        <v>5705</v>
      </c>
      <c r="D2709" s="97" t="s">
        <v>5700</v>
      </c>
      <c r="E2709" s="97" t="s">
        <v>2451</v>
      </c>
      <c r="F2709" s="97" t="s">
        <v>5740</v>
      </c>
      <c r="G2709" s="98" t="s">
        <v>2453</v>
      </c>
      <c r="H2709" s="98" t="s">
        <v>5700</v>
      </c>
      <c r="I2709" s="99">
        <v>12200000</v>
      </c>
      <c r="J2709" s="97" t="s">
        <v>2460</v>
      </c>
    </row>
    <row r="2710" spans="1:10" ht="12" customHeight="1" x14ac:dyDescent="0.2">
      <c r="A2710" s="96">
        <f t="shared" si="37"/>
        <v>2709</v>
      </c>
      <c r="B2710" s="97" t="s">
        <v>5700</v>
      </c>
      <c r="C2710" s="97" t="s">
        <v>5705</v>
      </c>
      <c r="D2710" s="97" t="s">
        <v>5700</v>
      </c>
      <c r="E2710" s="97" t="s">
        <v>2451</v>
      </c>
      <c r="F2710" s="97" t="s">
        <v>5741</v>
      </c>
      <c r="G2710" s="98" t="s">
        <v>2453</v>
      </c>
      <c r="H2710" s="98" t="s">
        <v>5700</v>
      </c>
      <c r="I2710" s="99">
        <v>4053384000</v>
      </c>
      <c r="J2710" s="97" t="s">
        <v>2486</v>
      </c>
    </row>
    <row r="2711" spans="1:10" ht="12" customHeight="1" x14ac:dyDescent="0.2">
      <c r="A2711" s="96">
        <f t="shared" si="37"/>
        <v>2710</v>
      </c>
      <c r="B2711" s="97" t="s">
        <v>5742</v>
      </c>
      <c r="C2711" s="97" t="s">
        <v>5717</v>
      </c>
      <c r="D2711" s="97" t="s">
        <v>5700</v>
      </c>
      <c r="E2711" s="97" t="s">
        <v>2451</v>
      </c>
      <c r="F2711" s="97" t="s">
        <v>5743</v>
      </c>
      <c r="G2711" s="98" t="s">
        <v>2453</v>
      </c>
      <c r="H2711" s="98" t="s">
        <v>5700</v>
      </c>
      <c r="I2711" s="99">
        <v>286934000</v>
      </c>
      <c r="J2711" s="97" t="s">
        <v>2455</v>
      </c>
    </row>
    <row r="2712" spans="1:10" ht="12" customHeight="1" x14ac:dyDescent="0.2">
      <c r="A2712" s="96">
        <f t="shared" si="37"/>
        <v>2711</v>
      </c>
      <c r="B2712" s="97" t="s">
        <v>5744</v>
      </c>
      <c r="C2712" s="97" t="s">
        <v>5744</v>
      </c>
      <c r="D2712" s="97" t="s">
        <v>5700</v>
      </c>
      <c r="E2712" s="97" t="s">
        <v>2451</v>
      </c>
      <c r="F2712" s="97" t="s">
        <v>5745</v>
      </c>
      <c r="G2712" s="98" t="s">
        <v>2453</v>
      </c>
      <c r="H2712" s="98" t="s">
        <v>5700</v>
      </c>
      <c r="I2712" s="99">
        <v>2856380000</v>
      </c>
      <c r="J2712" s="97" t="s">
        <v>2486</v>
      </c>
    </row>
    <row r="2713" spans="1:10" ht="12" customHeight="1" x14ac:dyDescent="0.2">
      <c r="A2713" s="96">
        <f t="shared" si="37"/>
        <v>2712</v>
      </c>
      <c r="B2713" s="97" t="s">
        <v>5746</v>
      </c>
      <c r="C2713" s="97" t="s">
        <v>5746</v>
      </c>
      <c r="D2713" s="97" t="s">
        <v>5700</v>
      </c>
      <c r="E2713" s="97" t="s">
        <v>2451</v>
      </c>
      <c r="F2713" s="97" t="s">
        <v>5747</v>
      </c>
      <c r="G2713" s="98" t="s">
        <v>2453</v>
      </c>
      <c r="H2713" s="98" t="s">
        <v>5700</v>
      </c>
      <c r="I2713" s="99">
        <v>32055000</v>
      </c>
      <c r="J2713" s="97" t="s">
        <v>2460</v>
      </c>
    </row>
    <row r="2714" spans="1:10" ht="12" customHeight="1" x14ac:dyDescent="0.2">
      <c r="A2714" s="96">
        <f t="shared" si="37"/>
        <v>2713</v>
      </c>
      <c r="B2714" s="97" t="s">
        <v>5748</v>
      </c>
      <c r="C2714" s="97" t="s">
        <v>5720</v>
      </c>
      <c r="D2714" s="97" t="s">
        <v>5749</v>
      </c>
      <c r="E2714" s="97" t="s">
        <v>2451</v>
      </c>
      <c r="F2714" s="97" t="s">
        <v>5750</v>
      </c>
      <c r="G2714" s="98" t="s">
        <v>2453</v>
      </c>
      <c r="H2714" s="98" t="s">
        <v>5700</v>
      </c>
      <c r="I2714" s="99">
        <v>275692000</v>
      </c>
      <c r="J2714" s="97" t="s">
        <v>2455</v>
      </c>
    </row>
    <row r="2715" spans="1:10" ht="12" customHeight="1" x14ac:dyDescent="0.2">
      <c r="A2715" s="96">
        <f t="shared" si="37"/>
        <v>2714</v>
      </c>
      <c r="B2715" s="97" t="s">
        <v>5751</v>
      </c>
      <c r="C2715" s="97" t="s">
        <v>5705</v>
      </c>
      <c r="D2715" s="97" t="s">
        <v>5700</v>
      </c>
      <c r="E2715" s="97" t="s">
        <v>2451</v>
      </c>
      <c r="F2715" s="97" t="s">
        <v>5739</v>
      </c>
      <c r="G2715" s="98" t="s">
        <v>2453</v>
      </c>
      <c r="H2715" s="98" t="s">
        <v>5700</v>
      </c>
      <c r="I2715" s="99">
        <v>14177000</v>
      </c>
      <c r="J2715" s="97" t="s">
        <v>2460</v>
      </c>
    </row>
    <row r="2716" spans="1:10" ht="12" customHeight="1" x14ac:dyDescent="0.2">
      <c r="A2716" s="96">
        <f t="shared" si="37"/>
        <v>2715</v>
      </c>
      <c r="B2716" s="97" t="s">
        <v>5719</v>
      </c>
      <c r="C2716" s="97" t="s">
        <v>5720</v>
      </c>
      <c r="D2716" s="97" t="s">
        <v>5721</v>
      </c>
      <c r="E2716" s="97" t="s">
        <v>2451</v>
      </c>
      <c r="F2716" s="97" t="s">
        <v>5752</v>
      </c>
      <c r="G2716" s="98" t="s">
        <v>2453</v>
      </c>
      <c r="H2716" s="98" t="s">
        <v>5700</v>
      </c>
      <c r="I2716" s="99">
        <v>63749000</v>
      </c>
      <c r="J2716" s="97" t="s">
        <v>2460</v>
      </c>
    </row>
    <row r="2717" spans="1:10" ht="12" customHeight="1" x14ac:dyDescent="0.2">
      <c r="A2717" s="96">
        <f t="shared" si="37"/>
        <v>2716</v>
      </c>
      <c r="B2717" s="97" t="s">
        <v>5719</v>
      </c>
      <c r="C2717" s="97" t="s">
        <v>5720</v>
      </c>
      <c r="D2717" s="97" t="s">
        <v>5721</v>
      </c>
      <c r="E2717" s="97" t="s">
        <v>2451</v>
      </c>
      <c r="F2717" s="97" t="s">
        <v>5753</v>
      </c>
      <c r="G2717" s="98" t="s">
        <v>2453</v>
      </c>
      <c r="H2717" s="98" t="s">
        <v>5700</v>
      </c>
      <c r="I2717" s="99">
        <v>29325000</v>
      </c>
      <c r="J2717" s="97" t="s">
        <v>2460</v>
      </c>
    </row>
    <row r="2718" spans="1:10" ht="12" customHeight="1" x14ac:dyDescent="0.2">
      <c r="A2718" s="96">
        <f t="shared" si="37"/>
        <v>2717</v>
      </c>
      <c r="B2718" s="97" t="s">
        <v>5717</v>
      </c>
      <c r="C2718" s="97" t="s">
        <v>5717</v>
      </c>
      <c r="D2718" s="97" t="s">
        <v>5700</v>
      </c>
      <c r="E2718" s="97" t="s">
        <v>2451</v>
      </c>
      <c r="F2718" s="97" t="s">
        <v>5754</v>
      </c>
      <c r="G2718" s="98" t="s">
        <v>2453</v>
      </c>
      <c r="H2718" s="98" t="s">
        <v>5700</v>
      </c>
      <c r="I2718" s="99">
        <v>96877000</v>
      </c>
      <c r="J2718" s="97" t="s">
        <v>2455</v>
      </c>
    </row>
    <row r="2719" spans="1:10" ht="12" customHeight="1" x14ac:dyDescent="0.2">
      <c r="A2719" s="96">
        <f t="shared" si="37"/>
        <v>2718</v>
      </c>
      <c r="B2719" s="97" t="s">
        <v>5755</v>
      </c>
      <c r="C2719" s="97" t="s">
        <v>5737</v>
      </c>
      <c r="D2719" s="97" t="s">
        <v>5755</v>
      </c>
      <c r="E2719" s="97" t="s">
        <v>2451</v>
      </c>
      <c r="F2719" s="97" t="s">
        <v>5756</v>
      </c>
      <c r="G2719" s="98" t="s">
        <v>2453</v>
      </c>
      <c r="H2719" s="98" t="s">
        <v>5700</v>
      </c>
      <c r="I2719" s="99">
        <v>45256200</v>
      </c>
      <c r="J2719" s="97" t="s">
        <v>2455</v>
      </c>
    </row>
    <row r="2720" spans="1:10" ht="12" customHeight="1" x14ac:dyDescent="0.2">
      <c r="A2720" s="96">
        <f t="shared" si="37"/>
        <v>2719</v>
      </c>
      <c r="B2720" s="97" t="s">
        <v>5757</v>
      </c>
      <c r="C2720" s="97" t="s">
        <v>5699</v>
      </c>
      <c r="D2720" s="97" t="s">
        <v>5721</v>
      </c>
      <c r="E2720" s="97" t="s">
        <v>2451</v>
      </c>
      <c r="F2720" s="97" t="s">
        <v>5758</v>
      </c>
      <c r="G2720" s="98" t="s">
        <v>2453</v>
      </c>
      <c r="H2720" s="98" t="s">
        <v>5700</v>
      </c>
      <c r="I2720" s="99">
        <v>2390000</v>
      </c>
      <c r="J2720" s="97" t="s">
        <v>2460</v>
      </c>
    </row>
    <row r="2721" spans="1:10" ht="12" customHeight="1" x14ac:dyDescent="0.2">
      <c r="A2721" s="96">
        <f t="shared" si="37"/>
        <v>2720</v>
      </c>
      <c r="B2721" s="97" t="s">
        <v>5759</v>
      </c>
      <c r="C2721" s="97" t="s">
        <v>5725</v>
      </c>
      <c r="D2721" s="97" t="s">
        <v>2484</v>
      </c>
      <c r="E2721" s="97" t="s">
        <v>2451</v>
      </c>
      <c r="F2721" s="97" t="s">
        <v>5760</v>
      </c>
      <c r="G2721" s="98" t="s">
        <v>2453</v>
      </c>
      <c r="H2721" s="98" t="s">
        <v>5700</v>
      </c>
      <c r="I2721" s="99">
        <v>161867000</v>
      </c>
      <c r="J2721" s="97" t="s">
        <v>2460</v>
      </c>
    </row>
    <row r="2722" spans="1:10" ht="12" customHeight="1" x14ac:dyDescent="0.2">
      <c r="A2722" s="96">
        <f t="shared" si="37"/>
        <v>2721</v>
      </c>
      <c r="B2722" s="97" t="s">
        <v>5707</v>
      </c>
      <c r="C2722" s="97" t="s">
        <v>5707</v>
      </c>
      <c r="D2722" s="97" t="s">
        <v>5700</v>
      </c>
      <c r="E2722" s="97" t="s">
        <v>2451</v>
      </c>
      <c r="F2722" s="97" t="s">
        <v>5761</v>
      </c>
      <c r="G2722" s="98" t="s">
        <v>2453</v>
      </c>
      <c r="H2722" s="98" t="s">
        <v>5700</v>
      </c>
      <c r="I2722" s="99">
        <v>637598000</v>
      </c>
      <c r="J2722" s="97" t="s">
        <v>2455</v>
      </c>
    </row>
    <row r="2723" spans="1:10" ht="12" customHeight="1" x14ac:dyDescent="0.2">
      <c r="A2723" s="96">
        <f t="shared" si="37"/>
        <v>2722</v>
      </c>
      <c r="B2723" s="97" t="s">
        <v>5719</v>
      </c>
      <c r="C2723" s="97" t="s">
        <v>5720</v>
      </c>
      <c r="D2723" s="97" t="s">
        <v>5721</v>
      </c>
      <c r="E2723" s="97" t="s">
        <v>2451</v>
      </c>
      <c r="F2723" s="97" t="s">
        <v>5762</v>
      </c>
      <c r="G2723" s="98" t="s">
        <v>2453</v>
      </c>
      <c r="H2723" s="98" t="s">
        <v>5700</v>
      </c>
      <c r="I2723" s="99">
        <v>5989000</v>
      </c>
      <c r="J2723" s="97" t="s">
        <v>2460</v>
      </c>
    </row>
    <row r="2724" spans="1:10" ht="12" customHeight="1" x14ac:dyDescent="0.2">
      <c r="A2724" s="96">
        <f t="shared" si="37"/>
        <v>2723</v>
      </c>
      <c r="B2724" s="97" t="s">
        <v>5744</v>
      </c>
      <c r="C2724" s="97" t="s">
        <v>5744</v>
      </c>
      <c r="D2724" s="97" t="s">
        <v>5700</v>
      </c>
      <c r="E2724" s="97" t="s">
        <v>2451</v>
      </c>
      <c r="F2724" s="97" t="s">
        <v>5763</v>
      </c>
      <c r="G2724" s="98" t="s">
        <v>2453</v>
      </c>
      <c r="H2724" s="98" t="s">
        <v>5700</v>
      </c>
      <c r="I2724" s="99">
        <v>250179000</v>
      </c>
      <c r="J2724" s="97" t="s">
        <v>2455</v>
      </c>
    </row>
    <row r="2725" spans="1:10" ht="12" customHeight="1" x14ac:dyDescent="0.2">
      <c r="A2725" s="96">
        <f t="shared" si="37"/>
        <v>2724</v>
      </c>
      <c r="B2725" s="97" t="s">
        <v>5719</v>
      </c>
      <c r="C2725" s="97" t="s">
        <v>5720</v>
      </c>
      <c r="D2725" s="97" t="s">
        <v>5721</v>
      </c>
      <c r="E2725" s="97" t="s">
        <v>2451</v>
      </c>
      <c r="F2725" s="97" t="s">
        <v>5764</v>
      </c>
      <c r="G2725" s="98" t="s">
        <v>2453</v>
      </c>
      <c r="H2725" s="98" t="s">
        <v>5700</v>
      </c>
      <c r="I2725" s="99">
        <v>58176000</v>
      </c>
      <c r="J2725" s="97" t="s">
        <v>2460</v>
      </c>
    </row>
    <row r="2726" spans="1:10" ht="12" customHeight="1" x14ac:dyDescent="0.2">
      <c r="A2726" s="96">
        <f t="shared" si="37"/>
        <v>2725</v>
      </c>
      <c r="B2726" s="97" t="s">
        <v>5765</v>
      </c>
      <c r="C2726" s="97" t="s">
        <v>5737</v>
      </c>
      <c r="D2726" s="97" t="s">
        <v>5721</v>
      </c>
      <c r="E2726" s="97" t="s">
        <v>2451</v>
      </c>
      <c r="F2726" s="97" t="s">
        <v>5766</v>
      </c>
      <c r="G2726" s="98" t="s">
        <v>2453</v>
      </c>
      <c r="H2726" s="98" t="s">
        <v>5700</v>
      </c>
      <c r="I2726" s="99">
        <v>9519000</v>
      </c>
      <c r="J2726" s="97" t="s">
        <v>2460</v>
      </c>
    </row>
    <row r="2727" spans="1:10" ht="12" customHeight="1" x14ac:dyDescent="0.2">
      <c r="A2727" s="96">
        <f t="shared" si="37"/>
        <v>2726</v>
      </c>
      <c r="B2727" s="97" t="s">
        <v>5704</v>
      </c>
      <c r="C2727" s="97" t="s">
        <v>5705</v>
      </c>
      <c r="D2727" s="97" t="s">
        <v>5700</v>
      </c>
      <c r="E2727" s="97" t="s">
        <v>2451</v>
      </c>
      <c r="F2727" s="97" t="s">
        <v>5767</v>
      </c>
      <c r="G2727" s="98" t="s">
        <v>2453</v>
      </c>
      <c r="H2727" s="98" t="s">
        <v>5700</v>
      </c>
      <c r="I2727" s="99">
        <v>88000000</v>
      </c>
      <c r="J2727" s="97" t="s">
        <v>2460</v>
      </c>
    </row>
    <row r="2728" spans="1:10" ht="12" customHeight="1" x14ac:dyDescent="0.2">
      <c r="A2728" s="96">
        <f t="shared" si="37"/>
        <v>2727</v>
      </c>
      <c r="B2728" s="97" t="s">
        <v>5768</v>
      </c>
      <c r="C2728" s="97" t="s">
        <v>5707</v>
      </c>
      <c r="D2728" s="97" t="s">
        <v>5721</v>
      </c>
      <c r="E2728" s="97" t="s">
        <v>2451</v>
      </c>
      <c r="F2728" s="97" t="s">
        <v>5769</v>
      </c>
      <c r="G2728" s="98" t="s">
        <v>2453</v>
      </c>
      <c r="H2728" s="98" t="s">
        <v>5700</v>
      </c>
      <c r="I2728" s="99">
        <v>33979000</v>
      </c>
      <c r="J2728" s="97" t="s">
        <v>2460</v>
      </c>
    </row>
    <row r="2729" spans="1:10" ht="12" customHeight="1" x14ac:dyDescent="0.2">
      <c r="A2729" s="96">
        <f t="shared" si="37"/>
        <v>2728</v>
      </c>
      <c r="B2729" s="97" t="s">
        <v>5702</v>
      </c>
      <c r="C2729" s="97" t="s">
        <v>5702</v>
      </c>
      <c r="D2729" s="97" t="s">
        <v>5700</v>
      </c>
      <c r="E2729" s="97" t="s">
        <v>2451</v>
      </c>
      <c r="F2729" s="97" t="s">
        <v>5770</v>
      </c>
      <c r="G2729" s="98" t="s">
        <v>2453</v>
      </c>
      <c r="H2729" s="98" t="s">
        <v>5700</v>
      </c>
      <c r="I2729" s="99">
        <v>113912000</v>
      </c>
      <c r="J2729" s="97" t="s">
        <v>2460</v>
      </c>
    </row>
    <row r="2730" spans="1:10" ht="12" customHeight="1" x14ac:dyDescent="0.2">
      <c r="A2730" s="96">
        <f t="shared" si="37"/>
        <v>2729</v>
      </c>
      <c r="B2730" s="97" t="s">
        <v>5702</v>
      </c>
      <c r="C2730" s="97" t="s">
        <v>5702</v>
      </c>
      <c r="D2730" s="97" t="s">
        <v>5700</v>
      </c>
      <c r="E2730" s="97" t="s">
        <v>2451</v>
      </c>
      <c r="F2730" s="97" t="s">
        <v>5771</v>
      </c>
      <c r="G2730" s="98" t="s">
        <v>2453</v>
      </c>
      <c r="H2730" s="98" t="s">
        <v>5700</v>
      </c>
      <c r="I2730" s="99">
        <v>70000000</v>
      </c>
      <c r="J2730" s="97" t="s">
        <v>2460</v>
      </c>
    </row>
    <row r="2731" spans="1:10" ht="12" customHeight="1" x14ac:dyDescent="0.2">
      <c r="A2731" s="96">
        <f t="shared" si="37"/>
        <v>2730</v>
      </c>
      <c r="B2731" s="97" t="s">
        <v>5700</v>
      </c>
      <c r="C2731" s="97" t="s">
        <v>5705</v>
      </c>
      <c r="D2731" s="97" t="s">
        <v>5700</v>
      </c>
      <c r="E2731" s="97" t="s">
        <v>2451</v>
      </c>
      <c r="F2731" s="97" t="s">
        <v>5772</v>
      </c>
      <c r="G2731" s="98" t="s">
        <v>2453</v>
      </c>
      <c r="H2731" s="98" t="s">
        <v>5700</v>
      </c>
      <c r="I2731" s="99">
        <v>50783000</v>
      </c>
      <c r="J2731" s="97" t="s">
        <v>2460</v>
      </c>
    </row>
    <row r="2732" spans="1:10" ht="12" customHeight="1" x14ac:dyDescent="0.2">
      <c r="A2732" s="96">
        <f t="shared" si="37"/>
        <v>2731</v>
      </c>
      <c r="B2732" s="97" t="s">
        <v>5765</v>
      </c>
      <c r="C2732" s="97" t="s">
        <v>5737</v>
      </c>
      <c r="D2732" s="97" t="s">
        <v>5721</v>
      </c>
      <c r="E2732" s="97" t="s">
        <v>2451</v>
      </c>
      <c r="F2732" s="97" t="s">
        <v>5773</v>
      </c>
      <c r="G2732" s="98" t="s">
        <v>2453</v>
      </c>
      <c r="H2732" s="98" t="s">
        <v>5700</v>
      </c>
      <c r="I2732" s="99">
        <v>22196000</v>
      </c>
      <c r="J2732" s="97" t="s">
        <v>2460</v>
      </c>
    </row>
    <row r="2733" spans="1:10" ht="12" customHeight="1" x14ac:dyDescent="0.2">
      <c r="A2733" s="96">
        <f t="shared" si="37"/>
        <v>2732</v>
      </c>
      <c r="B2733" s="97" t="s">
        <v>5774</v>
      </c>
      <c r="C2733" s="97" t="s">
        <v>5702</v>
      </c>
      <c r="D2733" s="97" t="s">
        <v>5721</v>
      </c>
      <c r="E2733" s="97" t="s">
        <v>2451</v>
      </c>
      <c r="F2733" s="97" t="s">
        <v>5775</v>
      </c>
      <c r="G2733" s="98" t="s">
        <v>2453</v>
      </c>
      <c r="H2733" s="98" t="s">
        <v>5700</v>
      </c>
      <c r="I2733" s="99">
        <v>94677000</v>
      </c>
      <c r="J2733" s="97" t="s">
        <v>2455</v>
      </c>
    </row>
    <row r="2734" spans="1:10" ht="12" customHeight="1" x14ac:dyDescent="0.2">
      <c r="A2734" s="96">
        <f t="shared" si="37"/>
        <v>2733</v>
      </c>
      <c r="B2734" s="97" t="s">
        <v>5759</v>
      </c>
      <c r="C2734" s="97" t="s">
        <v>5725</v>
      </c>
      <c r="D2734" s="97" t="s">
        <v>2484</v>
      </c>
      <c r="E2734" s="97" t="s">
        <v>2451</v>
      </c>
      <c r="F2734" s="97" t="s">
        <v>5776</v>
      </c>
      <c r="G2734" s="98" t="s">
        <v>2453</v>
      </c>
      <c r="H2734" s="98" t="s">
        <v>5700</v>
      </c>
      <c r="I2734" s="99">
        <v>412484000</v>
      </c>
      <c r="J2734" s="97" t="s">
        <v>2455</v>
      </c>
    </row>
    <row r="2735" spans="1:10" ht="12" customHeight="1" x14ac:dyDescent="0.2">
      <c r="A2735" s="96">
        <f t="shared" si="37"/>
        <v>2734</v>
      </c>
      <c r="B2735" s="97" t="s">
        <v>5702</v>
      </c>
      <c r="C2735" s="97" t="s">
        <v>5702</v>
      </c>
      <c r="D2735" s="97" t="s">
        <v>5700</v>
      </c>
      <c r="E2735" s="97" t="s">
        <v>2451</v>
      </c>
      <c r="F2735" s="97" t="s">
        <v>5777</v>
      </c>
      <c r="G2735" s="98" t="s">
        <v>2453</v>
      </c>
      <c r="H2735" s="98" t="s">
        <v>5700</v>
      </c>
      <c r="I2735" s="99">
        <v>91310000</v>
      </c>
      <c r="J2735" s="97" t="s">
        <v>2460</v>
      </c>
    </row>
    <row r="2736" spans="1:10" ht="12" customHeight="1" x14ac:dyDescent="0.2">
      <c r="A2736" s="96">
        <f t="shared" si="37"/>
        <v>2735</v>
      </c>
      <c r="B2736" s="97" t="s">
        <v>5704</v>
      </c>
      <c r="C2736" s="97" t="s">
        <v>5705</v>
      </c>
      <c r="D2736" s="97" t="s">
        <v>5700</v>
      </c>
      <c r="E2736" s="97" t="s">
        <v>2451</v>
      </c>
      <c r="F2736" s="97" t="s">
        <v>5778</v>
      </c>
      <c r="G2736" s="98" t="s">
        <v>2453</v>
      </c>
      <c r="H2736" s="98" t="s">
        <v>5700</v>
      </c>
      <c r="I2736" s="99">
        <v>40000000</v>
      </c>
      <c r="J2736" s="97" t="s">
        <v>2460</v>
      </c>
    </row>
    <row r="2737" spans="1:10" ht="12" customHeight="1" x14ac:dyDescent="0.2">
      <c r="A2737" s="96">
        <f t="shared" si="37"/>
        <v>2736</v>
      </c>
      <c r="B2737" s="97" t="s">
        <v>5779</v>
      </c>
      <c r="C2737" s="97" t="s">
        <v>5780</v>
      </c>
      <c r="D2737" s="97" t="s">
        <v>5721</v>
      </c>
      <c r="E2737" s="97" t="s">
        <v>2451</v>
      </c>
      <c r="F2737" s="97" t="s">
        <v>5781</v>
      </c>
      <c r="G2737" s="98" t="s">
        <v>2453</v>
      </c>
      <c r="H2737" s="98" t="s">
        <v>5700</v>
      </c>
      <c r="I2737" s="99">
        <v>134022000</v>
      </c>
      <c r="J2737" s="97" t="s">
        <v>2455</v>
      </c>
    </row>
    <row r="2738" spans="1:10" ht="12" customHeight="1" x14ac:dyDescent="0.2">
      <c r="A2738" s="96">
        <f t="shared" si="37"/>
        <v>2737</v>
      </c>
      <c r="B2738" s="97" t="s">
        <v>5699</v>
      </c>
      <c r="C2738" s="97" t="s">
        <v>5699</v>
      </c>
      <c r="D2738" s="97" t="s">
        <v>5700</v>
      </c>
      <c r="E2738" s="97" t="s">
        <v>2451</v>
      </c>
      <c r="F2738" s="97" t="s">
        <v>5782</v>
      </c>
      <c r="G2738" s="98" t="s">
        <v>2453</v>
      </c>
      <c r="H2738" s="98" t="s">
        <v>5700</v>
      </c>
      <c r="I2738" s="99">
        <v>680000000</v>
      </c>
      <c r="J2738" s="97" t="s">
        <v>2455</v>
      </c>
    </row>
    <row r="2739" spans="1:10" ht="12" customHeight="1" x14ac:dyDescent="0.2">
      <c r="A2739" s="96">
        <f t="shared" si="37"/>
        <v>2738</v>
      </c>
      <c r="B2739" s="97" t="s">
        <v>5704</v>
      </c>
      <c r="C2739" s="97" t="s">
        <v>5705</v>
      </c>
      <c r="D2739" s="97" t="s">
        <v>5700</v>
      </c>
      <c r="E2739" s="97" t="s">
        <v>2451</v>
      </c>
      <c r="F2739" s="97" t="s">
        <v>5783</v>
      </c>
      <c r="G2739" s="98" t="s">
        <v>2453</v>
      </c>
      <c r="H2739" s="98" t="s">
        <v>5700</v>
      </c>
      <c r="I2739" s="99">
        <v>169916000</v>
      </c>
      <c r="J2739" s="97" t="s">
        <v>2455</v>
      </c>
    </row>
    <row r="2740" spans="1:10" ht="12" customHeight="1" x14ac:dyDescent="0.2">
      <c r="A2740" s="96">
        <f t="shared" si="37"/>
        <v>2739</v>
      </c>
      <c r="B2740" s="97" t="s">
        <v>5719</v>
      </c>
      <c r="C2740" s="97" t="s">
        <v>5720</v>
      </c>
      <c r="D2740" s="97" t="s">
        <v>5721</v>
      </c>
      <c r="E2740" s="97" t="s">
        <v>2451</v>
      </c>
      <c r="F2740" s="97" t="s">
        <v>5784</v>
      </c>
      <c r="G2740" s="98" t="s">
        <v>2453</v>
      </c>
      <c r="H2740" s="98" t="s">
        <v>5700</v>
      </c>
      <c r="I2740" s="99">
        <v>30259000</v>
      </c>
      <c r="J2740" s="97" t="s">
        <v>2460</v>
      </c>
    </row>
    <row r="2741" spans="1:10" ht="12" customHeight="1" x14ac:dyDescent="0.2">
      <c r="A2741" s="96">
        <f t="shared" si="37"/>
        <v>2740</v>
      </c>
      <c r="B2741" s="97" t="s">
        <v>5785</v>
      </c>
      <c r="C2741" s="97" t="s">
        <v>5707</v>
      </c>
      <c r="D2741" s="97" t="s">
        <v>5721</v>
      </c>
      <c r="E2741" s="97" t="s">
        <v>2451</v>
      </c>
      <c r="F2741" s="97" t="s">
        <v>5786</v>
      </c>
      <c r="G2741" s="98" t="s">
        <v>2453</v>
      </c>
      <c r="H2741" s="98" t="s">
        <v>5700</v>
      </c>
      <c r="I2741" s="99">
        <v>62106000</v>
      </c>
      <c r="J2741" s="97" t="s">
        <v>2460</v>
      </c>
    </row>
    <row r="2742" spans="1:10" ht="12" customHeight="1" x14ac:dyDescent="0.2">
      <c r="A2742" s="96">
        <f t="shared" si="37"/>
        <v>2741</v>
      </c>
      <c r="B2742" s="97" t="s">
        <v>5699</v>
      </c>
      <c r="C2742" s="97" t="s">
        <v>5699</v>
      </c>
      <c r="D2742" s="97" t="s">
        <v>5700</v>
      </c>
      <c r="E2742" s="97" t="s">
        <v>2451</v>
      </c>
      <c r="F2742" s="97" t="s">
        <v>5787</v>
      </c>
      <c r="G2742" s="98" t="s">
        <v>2453</v>
      </c>
      <c r="H2742" s="98" t="s">
        <v>5700</v>
      </c>
      <c r="I2742" s="99">
        <v>994930000</v>
      </c>
      <c r="J2742" s="97" t="s">
        <v>2455</v>
      </c>
    </row>
    <row r="2743" spans="1:10" ht="12" customHeight="1" x14ac:dyDescent="0.2">
      <c r="A2743" s="96">
        <f t="shared" si="37"/>
        <v>2742</v>
      </c>
      <c r="B2743" s="97" t="s">
        <v>5702</v>
      </c>
      <c r="C2743" s="97" t="s">
        <v>5702</v>
      </c>
      <c r="D2743" s="97" t="s">
        <v>5700</v>
      </c>
      <c r="E2743" s="97" t="s">
        <v>2451</v>
      </c>
      <c r="F2743" s="97" t="s">
        <v>5788</v>
      </c>
      <c r="G2743" s="98" t="s">
        <v>2453</v>
      </c>
      <c r="H2743" s="98" t="s">
        <v>5700</v>
      </c>
      <c r="I2743" s="99">
        <v>736093000</v>
      </c>
      <c r="J2743" s="97" t="s">
        <v>2460</v>
      </c>
    </row>
    <row r="2744" spans="1:10" ht="12" customHeight="1" x14ac:dyDescent="0.2">
      <c r="A2744" s="96">
        <f t="shared" si="37"/>
        <v>2743</v>
      </c>
      <c r="B2744" s="97" t="s">
        <v>5768</v>
      </c>
      <c r="C2744" s="97" t="s">
        <v>5707</v>
      </c>
      <c r="D2744" s="97" t="s">
        <v>5721</v>
      </c>
      <c r="E2744" s="97" t="s">
        <v>2451</v>
      </c>
      <c r="F2744" s="97" t="s">
        <v>5789</v>
      </c>
      <c r="G2744" s="98" t="s">
        <v>2453</v>
      </c>
      <c r="H2744" s="98" t="s">
        <v>5700</v>
      </c>
      <c r="I2744" s="99">
        <v>157993000</v>
      </c>
      <c r="J2744" s="97" t="s">
        <v>2455</v>
      </c>
    </row>
    <row r="2745" spans="1:10" ht="12" customHeight="1" x14ac:dyDescent="0.2">
      <c r="A2745" s="96">
        <f t="shared" si="37"/>
        <v>2744</v>
      </c>
      <c r="B2745" s="97" t="s">
        <v>5725</v>
      </c>
      <c r="C2745" s="97" t="s">
        <v>5725</v>
      </c>
      <c r="D2745" s="97" t="s">
        <v>5700</v>
      </c>
      <c r="E2745" s="97" t="s">
        <v>2451</v>
      </c>
      <c r="F2745" s="97" t="s">
        <v>5790</v>
      </c>
      <c r="G2745" s="98" t="s">
        <v>2453</v>
      </c>
      <c r="H2745" s="98" t="s">
        <v>5700</v>
      </c>
      <c r="I2745" s="99">
        <v>119247000</v>
      </c>
      <c r="J2745" s="100" t="s">
        <v>2455</v>
      </c>
    </row>
    <row r="2746" spans="1:10" ht="12" customHeight="1" x14ac:dyDescent="0.2">
      <c r="A2746" s="96">
        <f t="shared" si="37"/>
        <v>2745</v>
      </c>
      <c r="B2746" s="97" t="s">
        <v>5780</v>
      </c>
      <c r="C2746" s="97" t="s">
        <v>5780</v>
      </c>
      <c r="D2746" s="97" t="s">
        <v>5700</v>
      </c>
      <c r="E2746" s="97" t="s">
        <v>2451</v>
      </c>
      <c r="F2746" s="97" t="s">
        <v>5791</v>
      </c>
      <c r="G2746" s="98" t="s">
        <v>2453</v>
      </c>
      <c r="H2746" s="98" t="s">
        <v>5700</v>
      </c>
      <c r="I2746" s="99">
        <v>200000000</v>
      </c>
      <c r="J2746" s="100" t="s">
        <v>2455</v>
      </c>
    </row>
    <row r="2747" spans="1:10" ht="12" customHeight="1" x14ac:dyDescent="0.3">
      <c r="A2747" s="96">
        <f t="shared" si="37"/>
        <v>2746</v>
      </c>
      <c r="B2747" s="97" t="s">
        <v>2810</v>
      </c>
      <c r="C2747" s="103" t="s">
        <v>5792</v>
      </c>
      <c r="D2747" s="97" t="s">
        <v>2810</v>
      </c>
      <c r="E2747" s="97" t="s">
        <v>2451</v>
      </c>
      <c r="F2747" s="103" t="s">
        <v>5793</v>
      </c>
      <c r="G2747" s="104" t="s">
        <v>2453</v>
      </c>
      <c r="H2747" s="97" t="s">
        <v>5794</v>
      </c>
      <c r="I2747" s="105">
        <v>200000000</v>
      </c>
      <c r="J2747" s="103" t="s">
        <v>2455</v>
      </c>
    </row>
    <row r="2748" spans="1:10" ht="12" customHeight="1" x14ac:dyDescent="0.2">
      <c r="A2748" s="96">
        <f t="shared" si="37"/>
        <v>2747</v>
      </c>
      <c r="B2748" s="97" t="s">
        <v>5707</v>
      </c>
      <c r="C2748" s="97" t="s">
        <v>5707</v>
      </c>
      <c r="D2748" s="97" t="s">
        <v>5700</v>
      </c>
      <c r="E2748" s="97" t="s">
        <v>2678</v>
      </c>
      <c r="F2748" s="97" t="s">
        <v>5795</v>
      </c>
      <c r="G2748" s="98" t="s">
        <v>2453</v>
      </c>
      <c r="H2748" s="98" t="s">
        <v>5700</v>
      </c>
      <c r="I2748" s="99">
        <v>200000000</v>
      </c>
      <c r="J2748" s="97" t="s">
        <v>2455</v>
      </c>
    </row>
    <row r="2749" spans="1:10" ht="12" customHeight="1" x14ac:dyDescent="0.2">
      <c r="A2749" s="96">
        <f t="shared" si="37"/>
        <v>2748</v>
      </c>
      <c r="B2749" s="97" t="s">
        <v>5707</v>
      </c>
      <c r="C2749" s="97" t="s">
        <v>5707</v>
      </c>
      <c r="D2749" s="97" t="s">
        <v>5700</v>
      </c>
      <c r="E2749" s="97" t="s">
        <v>2678</v>
      </c>
      <c r="F2749" s="97" t="s">
        <v>5796</v>
      </c>
      <c r="G2749" s="98" t="s">
        <v>2453</v>
      </c>
      <c r="H2749" s="98" t="s">
        <v>5700</v>
      </c>
      <c r="I2749" s="99">
        <v>110000000</v>
      </c>
      <c r="J2749" s="97" t="s">
        <v>2460</v>
      </c>
    </row>
    <row r="2750" spans="1:10" ht="12" customHeight="1" x14ac:dyDescent="0.2">
      <c r="A2750" s="96">
        <f t="shared" si="37"/>
        <v>2749</v>
      </c>
      <c r="B2750" s="97" t="s">
        <v>5707</v>
      </c>
      <c r="C2750" s="97" t="s">
        <v>5707</v>
      </c>
      <c r="D2750" s="97" t="s">
        <v>5700</v>
      </c>
      <c r="E2750" s="97" t="s">
        <v>2678</v>
      </c>
      <c r="F2750" s="97" t="s">
        <v>5797</v>
      </c>
      <c r="G2750" s="98" t="s">
        <v>2453</v>
      </c>
      <c r="H2750" s="98" t="s">
        <v>5700</v>
      </c>
      <c r="I2750" s="99">
        <v>10000000</v>
      </c>
      <c r="J2750" s="97" t="s">
        <v>2460</v>
      </c>
    </row>
    <row r="2751" spans="1:10" ht="12" customHeight="1" x14ac:dyDescent="0.2">
      <c r="A2751" s="96">
        <f t="shared" ref="A2751:A2814" si="38">ROW()-1</f>
        <v>2750</v>
      </c>
      <c r="B2751" s="97" t="s">
        <v>5707</v>
      </c>
      <c r="C2751" s="97" t="s">
        <v>5707</v>
      </c>
      <c r="D2751" s="97" t="s">
        <v>5700</v>
      </c>
      <c r="E2751" s="97" t="s">
        <v>2678</v>
      </c>
      <c r="F2751" s="97" t="s">
        <v>5798</v>
      </c>
      <c r="G2751" s="98" t="s">
        <v>2453</v>
      </c>
      <c r="H2751" s="98" t="s">
        <v>5700</v>
      </c>
      <c r="I2751" s="99">
        <v>320000000</v>
      </c>
      <c r="J2751" s="97" t="s">
        <v>2455</v>
      </c>
    </row>
    <row r="2752" spans="1:10" ht="12" customHeight="1" x14ac:dyDescent="0.2">
      <c r="A2752" s="96">
        <f t="shared" si="38"/>
        <v>2751</v>
      </c>
      <c r="B2752" s="97" t="s">
        <v>5707</v>
      </c>
      <c r="C2752" s="97" t="s">
        <v>5707</v>
      </c>
      <c r="D2752" s="97" t="s">
        <v>5700</v>
      </c>
      <c r="E2752" s="97" t="s">
        <v>2678</v>
      </c>
      <c r="F2752" s="97" t="s">
        <v>5799</v>
      </c>
      <c r="G2752" s="98" t="s">
        <v>2453</v>
      </c>
      <c r="H2752" s="98" t="s">
        <v>5700</v>
      </c>
      <c r="I2752" s="99">
        <v>320000000</v>
      </c>
      <c r="J2752" s="97" t="s">
        <v>2455</v>
      </c>
    </row>
    <row r="2753" spans="1:10" ht="12" customHeight="1" x14ac:dyDescent="0.2">
      <c r="A2753" s="96">
        <f t="shared" si="38"/>
        <v>2752</v>
      </c>
      <c r="B2753" s="97" t="s">
        <v>5707</v>
      </c>
      <c r="C2753" s="97" t="s">
        <v>5707</v>
      </c>
      <c r="D2753" s="97" t="s">
        <v>5700</v>
      </c>
      <c r="E2753" s="97" t="s">
        <v>2678</v>
      </c>
      <c r="F2753" s="97" t="s">
        <v>5800</v>
      </c>
      <c r="G2753" s="98" t="s">
        <v>2453</v>
      </c>
      <c r="H2753" s="98" t="s">
        <v>5700</v>
      </c>
      <c r="I2753" s="99">
        <v>1500000000</v>
      </c>
      <c r="J2753" s="97" t="s">
        <v>2455</v>
      </c>
    </row>
    <row r="2754" spans="1:10" ht="12" customHeight="1" x14ac:dyDescent="0.2">
      <c r="A2754" s="96">
        <f t="shared" si="38"/>
        <v>2753</v>
      </c>
      <c r="B2754" s="97" t="s">
        <v>5700</v>
      </c>
      <c r="C2754" s="97" t="s">
        <v>5705</v>
      </c>
      <c r="D2754" s="97" t="s">
        <v>5700</v>
      </c>
      <c r="E2754" s="97" t="s">
        <v>2678</v>
      </c>
      <c r="F2754" s="97" t="s">
        <v>5801</v>
      </c>
      <c r="G2754" s="98" t="s">
        <v>2453</v>
      </c>
      <c r="H2754" s="98" t="s">
        <v>5700</v>
      </c>
      <c r="I2754" s="99">
        <v>17504000</v>
      </c>
      <c r="J2754" s="97" t="s">
        <v>2460</v>
      </c>
    </row>
    <row r="2755" spans="1:10" ht="12" customHeight="1" x14ac:dyDescent="0.2">
      <c r="A2755" s="96">
        <f t="shared" si="38"/>
        <v>2754</v>
      </c>
      <c r="B2755" s="97" t="s">
        <v>5751</v>
      </c>
      <c r="C2755" s="97" t="s">
        <v>5705</v>
      </c>
      <c r="D2755" s="97" t="s">
        <v>5700</v>
      </c>
      <c r="E2755" s="97" t="s">
        <v>2678</v>
      </c>
      <c r="F2755" s="97" t="s">
        <v>5801</v>
      </c>
      <c r="G2755" s="98" t="s">
        <v>2453</v>
      </c>
      <c r="H2755" s="98" t="s">
        <v>5700</v>
      </c>
      <c r="I2755" s="99">
        <v>17504000</v>
      </c>
      <c r="J2755" s="97" t="s">
        <v>2460</v>
      </c>
    </row>
    <row r="2756" spans="1:10" ht="12" customHeight="1" x14ac:dyDescent="0.2">
      <c r="A2756" s="96">
        <f t="shared" si="38"/>
        <v>2755</v>
      </c>
      <c r="B2756" s="97" t="s">
        <v>5717</v>
      </c>
      <c r="C2756" s="97" t="s">
        <v>5717</v>
      </c>
      <c r="D2756" s="97" t="s">
        <v>5700</v>
      </c>
      <c r="E2756" s="97" t="s">
        <v>2678</v>
      </c>
      <c r="F2756" s="97" t="s">
        <v>5802</v>
      </c>
      <c r="G2756" s="98" t="s">
        <v>2453</v>
      </c>
      <c r="H2756" s="98" t="s">
        <v>5700</v>
      </c>
      <c r="I2756" s="99">
        <v>210000000</v>
      </c>
      <c r="J2756" s="97" t="s">
        <v>2455</v>
      </c>
    </row>
    <row r="2757" spans="1:10" ht="12" customHeight="1" x14ac:dyDescent="0.2">
      <c r="A2757" s="96">
        <f t="shared" si="38"/>
        <v>2756</v>
      </c>
      <c r="B2757" s="97" t="s">
        <v>5717</v>
      </c>
      <c r="C2757" s="97" t="s">
        <v>5717</v>
      </c>
      <c r="D2757" s="97" t="s">
        <v>5700</v>
      </c>
      <c r="E2757" s="97" t="s">
        <v>2678</v>
      </c>
      <c r="F2757" s="97" t="s">
        <v>5803</v>
      </c>
      <c r="G2757" s="98" t="s">
        <v>2453</v>
      </c>
      <c r="H2757" s="98" t="s">
        <v>5700</v>
      </c>
      <c r="I2757" s="99">
        <v>240000000</v>
      </c>
      <c r="J2757" s="97" t="s">
        <v>2455</v>
      </c>
    </row>
    <row r="2758" spans="1:10" ht="12" customHeight="1" x14ac:dyDescent="0.2">
      <c r="A2758" s="96">
        <f t="shared" si="38"/>
        <v>2757</v>
      </c>
      <c r="B2758" s="97" t="s">
        <v>5717</v>
      </c>
      <c r="C2758" s="97" t="s">
        <v>5717</v>
      </c>
      <c r="D2758" s="97" t="s">
        <v>5700</v>
      </c>
      <c r="E2758" s="97" t="s">
        <v>2678</v>
      </c>
      <c r="F2758" s="97" t="s">
        <v>5804</v>
      </c>
      <c r="G2758" s="98" t="s">
        <v>2453</v>
      </c>
      <c r="H2758" s="98" t="s">
        <v>5700</v>
      </c>
      <c r="I2758" s="99">
        <v>112000000</v>
      </c>
      <c r="J2758" s="97" t="s">
        <v>2455</v>
      </c>
    </row>
    <row r="2759" spans="1:10" ht="12" customHeight="1" x14ac:dyDescent="0.2">
      <c r="A2759" s="96">
        <f t="shared" si="38"/>
        <v>2758</v>
      </c>
      <c r="B2759" s="97" t="s">
        <v>5717</v>
      </c>
      <c r="C2759" s="97" t="s">
        <v>5717</v>
      </c>
      <c r="D2759" s="97" t="s">
        <v>5700</v>
      </c>
      <c r="E2759" s="97" t="s">
        <v>2678</v>
      </c>
      <c r="F2759" s="97" t="s">
        <v>5805</v>
      </c>
      <c r="G2759" s="98" t="s">
        <v>2453</v>
      </c>
      <c r="H2759" s="98" t="s">
        <v>5700</v>
      </c>
      <c r="I2759" s="99">
        <v>160000000</v>
      </c>
      <c r="J2759" s="97" t="s">
        <v>2455</v>
      </c>
    </row>
    <row r="2760" spans="1:10" ht="12" customHeight="1" x14ac:dyDescent="0.2">
      <c r="A2760" s="96">
        <f t="shared" si="38"/>
        <v>2759</v>
      </c>
      <c r="B2760" s="97" t="s">
        <v>5717</v>
      </c>
      <c r="C2760" s="97" t="s">
        <v>5717</v>
      </c>
      <c r="D2760" s="97" t="s">
        <v>5700</v>
      </c>
      <c r="E2760" s="97" t="s">
        <v>2678</v>
      </c>
      <c r="F2760" s="97" t="s">
        <v>5806</v>
      </c>
      <c r="G2760" s="98" t="s">
        <v>2453</v>
      </c>
      <c r="H2760" s="98" t="s">
        <v>5700</v>
      </c>
      <c r="I2760" s="99">
        <v>650000000</v>
      </c>
      <c r="J2760" s="97" t="s">
        <v>2455</v>
      </c>
    </row>
    <row r="2761" spans="1:10" ht="12" customHeight="1" x14ac:dyDescent="0.2">
      <c r="A2761" s="96">
        <f t="shared" si="38"/>
        <v>2760</v>
      </c>
      <c r="B2761" s="97" t="s">
        <v>5717</v>
      </c>
      <c r="C2761" s="97" t="s">
        <v>5717</v>
      </c>
      <c r="D2761" s="97" t="s">
        <v>5700</v>
      </c>
      <c r="E2761" s="97" t="s">
        <v>2678</v>
      </c>
      <c r="F2761" s="97" t="s">
        <v>5807</v>
      </c>
      <c r="G2761" s="98" t="s">
        <v>2453</v>
      </c>
      <c r="H2761" s="98" t="s">
        <v>5700</v>
      </c>
      <c r="I2761" s="99">
        <v>312000000</v>
      </c>
      <c r="J2761" s="97" t="s">
        <v>2455</v>
      </c>
    </row>
    <row r="2762" spans="1:10" ht="12" customHeight="1" x14ac:dyDescent="0.2">
      <c r="A2762" s="96">
        <f t="shared" si="38"/>
        <v>2761</v>
      </c>
      <c r="B2762" s="97" t="s">
        <v>5704</v>
      </c>
      <c r="C2762" s="97" t="s">
        <v>5705</v>
      </c>
      <c r="D2762" s="97" t="s">
        <v>5700</v>
      </c>
      <c r="E2762" s="97" t="s">
        <v>2678</v>
      </c>
      <c r="F2762" s="97" t="s">
        <v>5808</v>
      </c>
      <c r="G2762" s="98" t="s">
        <v>2453</v>
      </c>
      <c r="H2762" s="98" t="s">
        <v>5700</v>
      </c>
      <c r="I2762" s="99">
        <v>99110000</v>
      </c>
      <c r="J2762" s="97" t="s">
        <v>2455</v>
      </c>
    </row>
    <row r="2763" spans="1:10" ht="12" customHeight="1" x14ac:dyDescent="0.2">
      <c r="A2763" s="96">
        <f t="shared" si="38"/>
        <v>2762</v>
      </c>
      <c r="B2763" s="97" t="s">
        <v>5717</v>
      </c>
      <c r="C2763" s="97" t="s">
        <v>5717</v>
      </c>
      <c r="D2763" s="97" t="s">
        <v>5700</v>
      </c>
      <c r="E2763" s="97" t="s">
        <v>2678</v>
      </c>
      <c r="F2763" s="97" t="s">
        <v>5809</v>
      </c>
      <c r="G2763" s="98" t="s">
        <v>2453</v>
      </c>
      <c r="H2763" s="98" t="s">
        <v>5700</v>
      </c>
      <c r="I2763" s="99">
        <v>110000000</v>
      </c>
      <c r="J2763" s="97" t="s">
        <v>2455</v>
      </c>
    </row>
    <row r="2764" spans="1:10" ht="12" customHeight="1" x14ac:dyDescent="0.2">
      <c r="A2764" s="96">
        <f t="shared" si="38"/>
        <v>2763</v>
      </c>
      <c r="B2764" s="97" t="s">
        <v>5717</v>
      </c>
      <c r="C2764" s="97" t="s">
        <v>5717</v>
      </c>
      <c r="D2764" s="97" t="s">
        <v>5700</v>
      </c>
      <c r="E2764" s="97" t="s">
        <v>2678</v>
      </c>
      <c r="F2764" s="97" t="s">
        <v>5810</v>
      </c>
      <c r="G2764" s="98" t="s">
        <v>2453</v>
      </c>
      <c r="H2764" s="98" t="s">
        <v>5700</v>
      </c>
      <c r="I2764" s="99">
        <v>22000000</v>
      </c>
      <c r="J2764" s="97" t="s">
        <v>2455</v>
      </c>
    </row>
    <row r="2765" spans="1:10" ht="12" customHeight="1" x14ac:dyDescent="0.2">
      <c r="A2765" s="96">
        <f t="shared" si="38"/>
        <v>2764</v>
      </c>
      <c r="B2765" s="97" t="s">
        <v>5719</v>
      </c>
      <c r="C2765" s="97" t="s">
        <v>5720</v>
      </c>
      <c r="D2765" s="97" t="s">
        <v>5721</v>
      </c>
      <c r="E2765" s="97" t="s">
        <v>2678</v>
      </c>
      <c r="F2765" s="97" t="s">
        <v>5811</v>
      </c>
      <c r="G2765" s="98" t="s">
        <v>2453</v>
      </c>
      <c r="H2765" s="98" t="s">
        <v>5700</v>
      </c>
      <c r="I2765" s="99">
        <v>11637000</v>
      </c>
      <c r="J2765" s="97" t="s">
        <v>2460</v>
      </c>
    </row>
    <row r="2766" spans="1:10" ht="12" customHeight="1" x14ac:dyDescent="0.2">
      <c r="A2766" s="96">
        <f t="shared" si="38"/>
        <v>2765</v>
      </c>
      <c r="B2766" s="97" t="s">
        <v>5812</v>
      </c>
      <c r="C2766" s="97" t="s">
        <v>5812</v>
      </c>
      <c r="D2766" s="97" t="s">
        <v>5700</v>
      </c>
      <c r="E2766" s="97" t="s">
        <v>2678</v>
      </c>
      <c r="F2766" s="97" t="s">
        <v>5813</v>
      </c>
      <c r="G2766" s="98" t="s">
        <v>2453</v>
      </c>
      <c r="H2766" s="98" t="s">
        <v>5700</v>
      </c>
      <c r="I2766" s="99">
        <v>1363231000</v>
      </c>
      <c r="J2766" s="97" t="s">
        <v>2486</v>
      </c>
    </row>
    <row r="2767" spans="1:10" ht="12" customHeight="1" x14ac:dyDescent="0.2">
      <c r="A2767" s="96">
        <f t="shared" si="38"/>
        <v>2766</v>
      </c>
      <c r="B2767" s="97" t="s">
        <v>5717</v>
      </c>
      <c r="C2767" s="97" t="s">
        <v>5717</v>
      </c>
      <c r="D2767" s="97" t="s">
        <v>5700</v>
      </c>
      <c r="E2767" s="97" t="s">
        <v>2678</v>
      </c>
      <c r="F2767" s="97" t="s">
        <v>5814</v>
      </c>
      <c r="G2767" s="98" t="s">
        <v>2453</v>
      </c>
      <c r="H2767" s="98" t="s">
        <v>5700</v>
      </c>
      <c r="I2767" s="99">
        <v>20000000</v>
      </c>
      <c r="J2767" s="97" t="s">
        <v>2455</v>
      </c>
    </row>
    <row r="2768" spans="1:10" ht="12" customHeight="1" x14ac:dyDescent="0.2">
      <c r="A2768" s="96">
        <f t="shared" si="38"/>
        <v>2767</v>
      </c>
      <c r="B2768" s="97" t="s">
        <v>5815</v>
      </c>
      <c r="C2768" s="97" t="s">
        <v>5812</v>
      </c>
      <c r="D2768" s="97" t="s">
        <v>2484</v>
      </c>
      <c r="E2768" s="97" t="s">
        <v>2678</v>
      </c>
      <c r="F2768" s="97" t="s">
        <v>5816</v>
      </c>
      <c r="G2768" s="98" t="s">
        <v>2453</v>
      </c>
      <c r="H2768" s="98" t="s">
        <v>5700</v>
      </c>
      <c r="I2768" s="99">
        <v>213349000</v>
      </c>
      <c r="J2768" s="97" t="s">
        <v>2455</v>
      </c>
    </row>
    <row r="2769" spans="1:10" ht="12" customHeight="1" x14ac:dyDescent="0.2">
      <c r="A2769" s="96">
        <f t="shared" si="38"/>
        <v>2768</v>
      </c>
      <c r="B2769" s="97" t="s">
        <v>5713</v>
      </c>
      <c r="C2769" s="97" t="s">
        <v>5713</v>
      </c>
      <c r="D2769" s="97" t="s">
        <v>5700</v>
      </c>
      <c r="E2769" s="97" t="s">
        <v>2678</v>
      </c>
      <c r="F2769" s="97" t="s">
        <v>5817</v>
      </c>
      <c r="G2769" s="98" t="s">
        <v>2453</v>
      </c>
      <c r="H2769" s="98" t="s">
        <v>5700</v>
      </c>
      <c r="I2769" s="99">
        <v>249419000</v>
      </c>
      <c r="J2769" s="97" t="s">
        <v>2455</v>
      </c>
    </row>
    <row r="2770" spans="1:10" ht="12" customHeight="1" x14ac:dyDescent="0.2">
      <c r="A2770" s="96">
        <f t="shared" si="38"/>
        <v>2769</v>
      </c>
      <c r="B2770" s="97" t="s">
        <v>5744</v>
      </c>
      <c r="C2770" s="97" t="s">
        <v>5744</v>
      </c>
      <c r="D2770" s="97" t="s">
        <v>5700</v>
      </c>
      <c r="E2770" s="97" t="s">
        <v>2678</v>
      </c>
      <c r="F2770" s="97" t="s">
        <v>5818</v>
      </c>
      <c r="G2770" s="98" t="s">
        <v>2453</v>
      </c>
      <c r="H2770" s="98" t="s">
        <v>5700</v>
      </c>
      <c r="I2770" s="99">
        <v>43714000</v>
      </c>
      <c r="J2770" s="97" t="s">
        <v>2460</v>
      </c>
    </row>
    <row r="2771" spans="1:10" ht="12" customHeight="1" x14ac:dyDescent="0.3">
      <c r="A2771" s="96">
        <f t="shared" si="38"/>
        <v>2770</v>
      </c>
      <c r="B2771" s="97" t="s">
        <v>5819</v>
      </c>
      <c r="C2771" s="97" t="s">
        <v>5737</v>
      </c>
      <c r="D2771" s="97" t="s">
        <v>2450</v>
      </c>
      <c r="E2771" s="97" t="s">
        <v>2678</v>
      </c>
      <c r="F2771" s="97" t="s">
        <v>5820</v>
      </c>
      <c r="G2771" s="98" t="s">
        <v>2453</v>
      </c>
      <c r="H2771" s="98" t="s">
        <v>5700</v>
      </c>
      <c r="I2771" s="97" t="s">
        <v>2670</v>
      </c>
      <c r="J2771" s="97" t="s">
        <v>2670</v>
      </c>
    </row>
    <row r="2772" spans="1:10" ht="12" customHeight="1" x14ac:dyDescent="0.2">
      <c r="A2772" s="96">
        <f t="shared" si="38"/>
        <v>2771</v>
      </c>
      <c r="B2772" s="97" t="s">
        <v>5821</v>
      </c>
      <c r="C2772" s="97" t="s">
        <v>5702</v>
      </c>
      <c r="D2772" s="97" t="s">
        <v>2484</v>
      </c>
      <c r="E2772" s="97" t="s">
        <v>2678</v>
      </c>
      <c r="F2772" s="97" t="s">
        <v>5822</v>
      </c>
      <c r="G2772" s="98" t="s">
        <v>2453</v>
      </c>
      <c r="H2772" s="98" t="s">
        <v>5700</v>
      </c>
      <c r="I2772" s="99">
        <v>134860000</v>
      </c>
      <c r="J2772" s="97" t="s">
        <v>2455</v>
      </c>
    </row>
    <row r="2773" spans="1:10" ht="12" customHeight="1" x14ac:dyDescent="0.2">
      <c r="A2773" s="96">
        <f t="shared" si="38"/>
        <v>2772</v>
      </c>
      <c r="B2773" s="97" t="s">
        <v>5748</v>
      </c>
      <c r="C2773" s="97" t="s">
        <v>5720</v>
      </c>
      <c r="D2773" s="97" t="s">
        <v>5749</v>
      </c>
      <c r="E2773" s="97" t="s">
        <v>2678</v>
      </c>
      <c r="F2773" s="97" t="s">
        <v>5823</v>
      </c>
      <c r="G2773" s="98" t="s">
        <v>2453</v>
      </c>
      <c r="H2773" s="98" t="s">
        <v>5700</v>
      </c>
      <c r="I2773" s="99">
        <v>181464000</v>
      </c>
      <c r="J2773" s="97" t="s">
        <v>2455</v>
      </c>
    </row>
    <row r="2774" spans="1:10" ht="12" customHeight="1" x14ac:dyDescent="0.2">
      <c r="A2774" s="96">
        <f t="shared" si="38"/>
        <v>2773</v>
      </c>
      <c r="B2774" s="97" t="s">
        <v>5720</v>
      </c>
      <c r="C2774" s="97" t="s">
        <v>5720</v>
      </c>
      <c r="D2774" s="97" t="s">
        <v>5700</v>
      </c>
      <c r="E2774" s="97" t="s">
        <v>2678</v>
      </c>
      <c r="F2774" s="97" t="s">
        <v>5824</v>
      </c>
      <c r="G2774" s="98" t="s">
        <v>2453</v>
      </c>
      <c r="H2774" s="98" t="s">
        <v>5700</v>
      </c>
      <c r="I2774" s="99">
        <v>88000000</v>
      </c>
      <c r="J2774" s="97" t="s">
        <v>2460</v>
      </c>
    </row>
    <row r="2775" spans="1:10" ht="12" customHeight="1" x14ac:dyDescent="0.2">
      <c r="A2775" s="96">
        <f t="shared" si="38"/>
        <v>2774</v>
      </c>
      <c r="B2775" s="97" t="s">
        <v>5748</v>
      </c>
      <c r="C2775" s="97" t="s">
        <v>5720</v>
      </c>
      <c r="D2775" s="97" t="s">
        <v>5749</v>
      </c>
      <c r="E2775" s="97" t="s">
        <v>2678</v>
      </c>
      <c r="F2775" s="97" t="s">
        <v>5823</v>
      </c>
      <c r="G2775" s="98" t="s">
        <v>2453</v>
      </c>
      <c r="H2775" s="98" t="s">
        <v>5700</v>
      </c>
      <c r="I2775" s="99">
        <v>181464000</v>
      </c>
      <c r="J2775" s="97" t="s">
        <v>2455</v>
      </c>
    </row>
    <row r="2776" spans="1:10" ht="12" customHeight="1" x14ac:dyDescent="0.2">
      <c r="A2776" s="96">
        <f t="shared" si="38"/>
        <v>2775</v>
      </c>
      <c r="B2776" s="97" t="s">
        <v>5812</v>
      </c>
      <c r="C2776" s="97" t="s">
        <v>5812</v>
      </c>
      <c r="D2776" s="97" t="s">
        <v>5700</v>
      </c>
      <c r="E2776" s="97" t="s">
        <v>2678</v>
      </c>
      <c r="F2776" s="97" t="s">
        <v>5825</v>
      </c>
      <c r="G2776" s="98" t="s">
        <v>2453</v>
      </c>
      <c r="H2776" s="98" t="s">
        <v>5700</v>
      </c>
      <c r="I2776" s="99">
        <v>1464411000</v>
      </c>
      <c r="J2776" s="97" t="s">
        <v>2486</v>
      </c>
    </row>
    <row r="2777" spans="1:10" ht="12" customHeight="1" x14ac:dyDescent="0.2">
      <c r="A2777" s="96">
        <f t="shared" si="38"/>
        <v>2776</v>
      </c>
      <c r="B2777" s="97" t="s">
        <v>5707</v>
      </c>
      <c r="C2777" s="97" t="s">
        <v>5707</v>
      </c>
      <c r="D2777" s="97" t="s">
        <v>5700</v>
      </c>
      <c r="E2777" s="97" t="s">
        <v>2678</v>
      </c>
      <c r="F2777" s="97" t="s">
        <v>5826</v>
      </c>
      <c r="G2777" s="98" t="s">
        <v>2453</v>
      </c>
      <c r="H2777" s="98" t="s">
        <v>5700</v>
      </c>
      <c r="I2777" s="99">
        <v>724512000</v>
      </c>
      <c r="J2777" s="97" t="s">
        <v>2455</v>
      </c>
    </row>
    <row r="2778" spans="1:10" ht="12" customHeight="1" x14ac:dyDescent="0.2">
      <c r="A2778" s="96">
        <f t="shared" si="38"/>
        <v>2777</v>
      </c>
      <c r="B2778" s="97" t="s">
        <v>5719</v>
      </c>
      <c r="C2778" s="97" t="s">
        <v>5720</v>
      </c>
      <c r="D2778" s="97" t="s">
        <v>5721</v>
      </c>
      <c r="E2778" s="97" t="s">
        <v>2678</v>
      </c>
      <c r="F2778" s="97" t="s">
        <v>5827</v>
      </c>
      <c r="G2778" s="98" t="s">
        <v>2453</v>
      </c>
      <c r="H2778" s="98" t="s">
        <v>5700</v>
      </c>
      <c r="I2778" s="99">
        <v>48606000</v>
      </c>
      <c r="J2778" s="97" t="s">
        <v>2460</v>
      </c>
    </row>
    <row r="2779" spans="1:10" ht="12" customHeight="1" x14ac:dyDescent="0.2">
      <c r="A2779" s="96">
        <f t="shared" si="38"/>
        <v>2778</v>
      </c>
      <c r="B2779" s="97" t="s">
        <v>5721</v>
      </c>
      <c r="C2779" s="97" t="s">
        <v>5705</v>
      </c>
      <c r="D2779" s="97" t="s">
        <v>5721</v>
      </c>
      <c r="E2779" s="97" t="s">
        <v>2678</v>
      </c>
      <c r="F2779" s="97" t="s">
        <v>5828</v>
      </c>
      <c r="G2779" s="98" t="s">
        <v>2453</v>
      </c>
      <c r="H2779" s="98" t="s">
        <v>5700</v>
      </c>
      <c r="I2779" s="99">
        <v>69217000</v>
      </c>
      <c r="J2779" s="97" t="s">
        <v>2460</v>
      </c>
    </row>
    <row r="2780" spans="1:10" ht="12" customHeight="1" x14ac:dyDescent="0.2">
      <c r="A2780" s="96">
        <f t="shared" si="38"/>
        <v>2779</v>
      </c>
      <c r="B2780" s="97" t="s">
        <v>5819</v>
      </c>
      <c r="C2780" s="97" t="s">
        <v>5737</v>
      </c>
      <c r="D2780" s="97" t="s">
        <v>2450</v>
      </c>
      <c r="E2780" s="97" t="s">
        <v>2678</v>
      </c>
      <c r="F2780" s="97" t="s">
        <v>5829</v>
      </c>
      <c r="G2780" s="98" t="s">
        <v>2453</v>
      </c>
      <c r="H2780" s="98" t="s">
        <v>5700</v>
      </c>
      <c r="I2780" s="99">
        <v>198360000</v>
      </c>
      <c r="J2780" s="97" t="s">
        <v>2460</v>
      </c>
    </row>
    <row r="2781" spans="1:10" ht="12" customHeight="1" x14ac:dyDescent="0.2">
      <c r="A2781" s="96">
        <f t="shared" si="38"/>
        <v>2780</v>
      </c>
      <c r="B2781" s="97" t="s">
        <v>5785</v>
      </c>
      <c r="C2781" s="97" t="s">
        <v>5707</v>
      </c>
      <c r="D2781" s="97" t="s">
        <v>5721</v>
      </c>
      <c r="E2781" s="97" t="s">
        <v>2678</v>
      </c>
      <c r="F2781" s="97" t="s">
        <v>5830</v>
      </c>
      <c r="G2781" s="98" t="s">
        <v>2453</v>
      </c>
      <c r="H2781" s="98" t="s">
        <v>5700</v>
      </c>
      <c r="I2781" s="99">
        <v>81623000</v>
      </c>
      <c r="J2781" s="97" t="s">
        <v>2460</v>
      </c>
    </row>
    <row r="2782" spans="1:10" ht="12" customHeight="1" x14ac:dyDescent="0.2">
      <c r="A2782" s="96">
        <f t="shared" si="38"/>
        <v>2781</v>
      </c>
      <c r="B2782" s="97" t="s">
        <v>5704</v>
      </c>
      <c r="C2782" s="97" t="s">
        <v>5705</v>
      </c>
      <c r="D2782" s="97" t="s">
        <v>5700</v>
      </c>
      <c r="E2782" s="97" t="s">
        <v>2678</v>
      </c>
      <c r="F2782" s="97" t="s">
        <v>5831</v>
      </c>
      <c r="G2782" s="98" t="s">
        <v>2453</v>
      </c>
      <c r="H2782" s="98" t="s">
        <v>5700</v>
      </c>
      <c r="I2782" s="99">
        <v>199677000</v>
      </c>
      <c r="J2782" s="100" t="s">
        <v>2460</v>
      </c>
    </row>
    <row r="2783" spans="1:10" ht="12" customHeight="1" x14ac:dyDescent="0.2">
      <c r="A2783" s="96">
        <f t="shared" si="38"/>
        <v>2782</v>
      </c>
      <c r="B2783" s="97" t="s">
        <v>5780</v>
      </c>
      <c r="C2783" s="97" t="s">
        <v>5780</v>
      </c>
      <c r="D2783" s="97" t="s">
        <v>5700</v>
      </c>
      <c r="E2783" s="97" t="s">
        <v>2678</v>
      </c>
      <c r="F2783" s="97" t="s">
        <v>5832</v>
      </c>
      <c r="G2783" s="98" t="s">
        <v>2453</v>
      </c>
      <c r="H2783" s="98" t="s">
        <v>5700</v>
      </c>
      <c r="I2783" s="99">
        <v>615931000</v>
      </c>
      <c r="J2783" s="100" t="s">
        <v>2460</v>
      </c>
    </row>
    <row r="2784" spans="1:10" ht="12" customHeight="1" x14ac:dyDescent="0.2">
      <c r="A2784" s="96">
        <f t="shared" si="38"/>
        <v>2783</v>
      </c>
      <c r="B2784" s="97" t="s">
        <v>5704</v>
      </c>
      <c r="C2784" s="97" t="s">
        <v>5705</v>
      </c>
      <c r="D2784" s="97" t="s">
        <v>5700</v>
      </c>
      <c r="E2784" s="97" t="s">
        <v>2678</v>
      </c>
      <c r="F2784" s="97" t="s">
        <v>5833</v>
      </c>
      <c r="G2784" s="98" t="s">
        <v>2453</v>
      </c>
      <c r="H2784" s="98" t="s">
        <v>5700</v>
      </c>
      <c r="I2784" s="99">
        <v>149885000</v>
      </c>
      <c r="J2784" s="100" t="s">
        <v>2460</v>
      </c>
    </row>
    <row r="2785" spans="1:10" ht="12" customHeight="1" x14ac:dyDescent="0.2">
      <c r="A2785" s="96">
        <f t="shared" si="38"/>
        <v>2784</v>
      </c>
      <c r="B2785" s="97" t="s">
        <v>5729</v>
      </c>
      <c r="C2785" s="97" t="s">
        <v>5729</v>
      </c>
      <c r="D2785" s="97" t="s">
        <v>5700</v>
      </c>
      <c r="E2785" s="97" t="s">
        <v>2678</v>
      </c>
      <c r="F2785" s="97" t="s">
        <v>5834</v>
      </c>
      <c r="G2785" s="98" t="s">
        <v>2453</v>
      </c>
      <c r="H2785" s="98" t="s">
        <v>5700</v>
      </c>
      <c r="I2785" s="99">
        <v>217869000</v>
      </c>
      <c r="J2785" s="100" t="s">
        <v>2455</v>
      </c>
    </row>
    <row r="2786" spans="1:10" ht="12" customHeight="1" x14ac:dyDescent="0.2">
      <c r="A2786" s="96">
        <f t="shared" si="38"/>
        <v>2785</v>
      </c>
      <c r="B2786" s="97" t="s">
        <v>5733</v>
      </c>
      <c r="C2786" s="97" t="s">
        <v>5733</v>
      </c>
      <c r="D2786" s="97" t="s">
        <v>5700</v>
      </c>
      <c r="E2786" s="97" t="s">
        <v>2678</v>
      </c>
      <c r="F2786" s="97" t="s">
        <v>5835</v>
      </c>
      <c r="G2786" s="98" t="s">
        <v>2453</v>
      </c>
      <c r="H2786" s="98" t="s">
        <v>5700</v>
      </c>
      <c r="I2786" s="99">
        <v>150862000</v>
      </c>
      <c r="J2786" s="100" t="s">
        <v>2460</v>
      </c>
    </row>
    <row r="2787" spans="1:10" ht="12" customHeight="1" x14ac:dyDescent="0.2">
      <c r="A2787" s="96">
        <f t="shared" si="38"/>
        <v>2786</v>
      </c>
      <c r="B2787" s="97" t="s">
        <v>5733</v>
      </c>
      <c r="C2787" s="97" t="s">
        <v>5733</v>
      </c>
      <c r="D2787" s="97" t="s">
        <v>5700</v>
      </c>
      <c r="E2787" s="97" t="s">
        <v>2678</v>
      </c>
      <c r="F2787" s="97" t="s">
        <v>5836</v>
      </c>
      <c r="G2787" s="98" t="s">
        <v>2453</v>
      </c>
      <c r="H2787" s="98" t="s">
        <v>5700</v>
      </c>
      <c r="I2787" s="99">
        <v>109650000</v>
      </c>
      <c r="J2787" s="100" t="s">
        <v>2460</v>
      </c>
    </row>
    <row r="2788" spans="1:10" ht="12" customHeight="1" x14ac:dyDescent="0.2">
      <c r="A2788" s="96">
        <f t="shared" si="38"/>
        <v>2787</v>
      </c>
      <c r="B2788" s="97" t="s">
        <v>5837</v>
      </c>
      <c r="C2788" s="97" t="s">
        <v>5780</v>
      </c>
      <c r="D2788" s="97" t="s">
        <v>5721</v>
      </c>
      <c r="E2788" s="97" t="s">
        <v>2678</v>
      </c>
      <c r="F2788" s="97" t="s">
        <v>5838</v>
      </c>
      <c r="G2788" s="98" t="s">
        <v>2453</v>
      </c>
      <c r="H2788" s="98" t="s">
        <v>5700</v>
      </c>
      <c r="I2788" s="99">
        <v>21000000</v>
      </c>
      <c r="J2788" s="100" t="s">
        <v>2455</v>
      </c>
    </row>
    <row r="2789" spans="1:10" ht="12" customHeight="1" x14ac:dyDescent="0.3">
      <c r="A2789" s="96">
        <f t="shared" si="38"/>
        <v>2788</v>
      </c>
      <c r="B2789" s="97" t="s">
        <v>2810</v>
      </c>
      <c r="C2789" s="103" t="s">
        <v>5792</v>
      </c>
      <c r="D2789" s="97" t="s">
        <v>2810</v>
      </c>
      <c r="E2789" s="97" t="s">
        <v>2678</v>
      </c>
      <c r="F2789" s="103" t="s">
        <v>5839</v>
      </c>
      <c r="G2789" s="104" t="s">
        <v>2453</v>
      </c>
      <c r="H2789" s="97" t="s">
        <v>5794</v>
      </c>
      <c r="I2789" s="105">
        <v>80000000</v>
      </c>
      <c r="J2789" s="103" t="s">
        <v>2455</v>
      </c>
    </row>
    <row r="2790" spans="1:10" ht="12" customHeight="1" x14ac:dyDescent="0.2">
      <c r="A2790" s="96">
        <f t="shared" si="38"/>
        <v>2789</v>
      </c>
      <c r="B2790" s="97" t="s">
        <v>5707</v>
      </c>
      <c r="C2790" s="97" t="s">
        <v>5707</v>
      </c>
      <c r="D2790" s="97" t="s">
        <v>5700</v>
      </c>
      <c r="E2790" s="97" t="s">
        <v>2786</v>
      </c>
      <c r="F2790" s="97" t="s">
        <v>5709</v>
      </c>
      <c r="G2790" s="98" t="s">
        <v>2453</v>
      </c>
      <c r="H2790" s="98" t="s">
        <v>5700</v>
      </c>
      <c r="I2790" s="99">
        <v>87000000</v>
      </c>
      <c r="J2790" s="97" t="s">
        <v>2460</v>
      </c>
    </row>
    <row r="2791" spans="1:10" ht="12" customHeight="1" x14ac:dyDescent="0.2">
      <c r="A2791" s="96">
        <f t="shared" si="38"/>
        <v>2790</v>
      </c>
      <c r="B2791" s="97" t="s">
        <v>5707</v>
      </c>
      <c r="C2791" s="97" t="s">
        <v>5707</v>
      </c>
      <c r="D2791" s="97" t="s">
        <v>5700</v>
      </c>
      <c r="E2791" s="97" t="s">
        <v>2786</v>
      </c>
      <c r="F2791" s="97" t="s">
        <v>5840</v>
      </c>
      <c r="G2791" s="98" t="s">
        <v>2453</v>
      </c>
      <c r="H2791" s="98" t="s">
        <v>5700</v>
      </c>
      <c r="I2791" s="99">
        <v>350000000</v>
      </c>
      <c r="J2791" s="97" t="s">
        <v>2460</v>
      </c>
    </row>
    <row r="2792" spans="1:10" ht="12" customHeight="1" x14ac:dyDescent="0.2">
      <c r="A2792" s="96">
        <f t="shared" si="38"/>
        <v>2791</v>
      </c>
      <c r="B2792" s="97" t="s">
        <v>5707</v>
      </c>
      <c r="C2792" s="97" t="s">
        <v>5707</v>
      </c>
      <c r="D2792" s="97" t="s">
        <v>5700</v>
      </c>
      <c r="E2792" s="97" t="s">
        <v>2786</v>
      </c>
      <c r="F2792" s="97" t="s">
        <v>5841</v>
      </c>
      <c r="G2792" s="98" t="s">
        <v>2453</v>
      </c>
      <c r="H2792" s="98" t="s">
        <v>5700</v>
      </c>
      <c r="I2792" s="99">
        <v>39000000</v>
      </c>
      <c r="J2792" s="97" t="s">
        <v>2460</v>
      </c>
    </row>
    <row r="2793" spans="1:10" ht="12" customHeight="1" x14ac:dyDescent="0.2">
      <c r="A2793" s="96">
        <f t="shared" si="38"/>
        <v>2792</v>
      </c>
      <c r="B2793" s="97" t="s">
        <v>5707</v>
      </c>
      <c r="C2793" s="97" t="s">
        <v>5707</v>
      </c>
      <c r="D2793" s="97" t="s">
        <v>5700</v>
      </c>
      <c r="E2793" s="97" t="s">
        <v>2786</v>
      </c>
      <c r="F2793" s="97" t="s">
        <v>5842</v>
      </c>
      <c r="G2793" s="98" t="s">
        <v>2453</v>
      </c>
      <c r="H2793" s="98" t="s">
        <v>5700</v>
      </c>
      <c r="I2793" s="99">
        <v>40000000</v>
      </c>
      <c r="J2793" s="97" t="s">
        <v>2460</v>
      </c>
    </row>
    <row r="2794" spans="1:10" ht="12" customHeight="1" x14ac:dyDescent="0.2">
      <c r="A2794" s="96">
        <f t="shared" si="38"/>
        <v>2793</v>
      </c>
      <c r="B2794" s="97" t="s">
        <v>5707</v>
      </c>
      <c r="C2794" s="97" t="s">
        <v>5707</v>
      </c>
      <c r="D2794" s="97" t="s">
        <v>5700</v>
      </c>
      <c r="E2794" s="97" t="s">
        <v>2786</v>
      </c>
      <c r="F2794" s="97" t="s">
        <v>5843</v>
      </c>
      <c r="G2794" s="98" t="s">
        <v>2453</v>
      </c>
      <c r="H2794" s="98" t="s">
        <v>5700</v>
      </c>
      <c r="I2794" s="99">
        <v>40000000</v>
      </c>
      <c r="J2794" s="97" t="s">
        <v>2460</v>
      </c>
    </row>
    <row r="2795" spans="1:10" ht="12" customHeight="1" x14ac:dyDescent="0.2">
      <c r="A2795" s="96">
        <f t="shared" si="38"/>
        <v>2794</v>
      </c>
      <c r="B2795" s="97" t="s">
        <v>5725</v>
      </c>
      <c r="C2795" s="97" t="s">
        <v>5725</v>
      </c>
      <c r="D2795" s="97" t="s">
        <v>5700</v>
      </c>
      <c r="E2795" s="97" t="s">
        <v>2786</v>
      </c>
      <c r="F2795" s="97" t="s">
        <v>5844</v>
      </c>
      <c r="G2795" s="98" t="s">
        <v>2453</v>
      </c>
      <c r="H2795" s="98" t="s">
        <v>5700</v>
      </c>
      <c r="I2795" s="99">
        <v>300000000</v>
      </c>
      <c r="J2795" s="97" t="s">
        <v>2670</v>
      </c>
    </row>
    <row r="2796" spans="1:10" ht="12" customHeight="1" x14ac:dyDescent="0.2">
      <c r="A2796" s="96">
        <f t="shared" si="38"/>
        <v>2795</v>
      </c>
      <c r="B2796" s="97" t="s">
        <v>5725</v>
      </c>
      <c r="C2796" s="97" t="s">
        <v>5725</v>
      </c>
      <c r="D2796" s="97" t="s">
        <v>5700</v>
      </c>
      <c r="E2796" s="97" t="s">
        <v>2786</v>
      </c>
      <c r="F2796" s="97" t="s">
        <v>5845</v>
      </c>
      <c r="G2796" s="98" t="s">
        <v>2453</v>
      </c>
      <c r="H2796" s="98" t="s">
        <v>5700</v>
      </c>
      <c r="I2796" s="99">
        <v>15000000</v>
      </c>
      <c r="J2796" s="97" t="s">
        <v>2670</v>
      </c>
    </row>
    <row r="2797" spans="1:10" ht="12" customHeight="1" x14ac:dyDescent="0.2">
      <c r="A2797" s="96">
        <f t="shared" si="38"/>
        <v>2796</v>
      </c>
      <c r="B2797" s="97" t="s">
        <v>5725</v>
      </c>
      <c r="C2797" s="97" t="s">
        <v>5725</v>
      </c>
      <c r="D2797" s="97" t="s">
        <v>5700</v>
      </c>
      <c r="E2797" s="97" t="s">
        <v>2786</v>
      </c>
      <c r="F2797" s="97" t="s">
        <v>5846</v>
      </c>
      <c r="G2797" s="98" t="s">
        <v>2453</v>
      </c>
      <c r="H2797" s="98" t="s">
        <v>5700</v>
      </c>
      <c r="I2797" s="99">
        <v>500000000</v>
      </c>
      <c r="J2797" s="97" t="s">
        <v>2670</v>
      </c>
    </row>
    <row r="2798" spans="1:10" ht="12" customHeight="1" x14ac:dyDescent="0.2">
      <c r="A2798" s="96">
        <f t="shared" si="38"/>
        <v>2797</v>
      </c>
      <c r="B2798" s="97" t="s">
        <v>5725</v>
      </c>
      <c r="C2798" s="97" t="s">
        <v>5725</v>
      </c>
      <c r="D2798" s="97" t="s">
        <v>5700</v>
      </c>
      <c r="E2798" s="97" t="s">
        <v>2786</v>
      </c>
      <c r="F2798" s="97" t="s">
        <v>5847</v>
      </c>
      <c r="G2798" s="98" t="s">
        <v>2453</v>
      </c>
      <c r="H2798" s="98" t="s">
        <v>5700</v>
      </c>
      <c r="I2798" s="99">
        <v>75000000</v>
      </c>
      <c r="J2798" s="97" t="s">
        <v>2670</v>
      </c>
    </row>
    <row r="2799" spans="1:10" ht="12" customHeight="1" x14ac:dyDescent="0.2">
      <c r="A2799" s="96">
        <f t="shared" si="38"/>
        <v>2798</v>
      </c>
      <c r="B2799" s="97" t="s">
        <v>5725</v>
      </c>
      <c r="C2799" s="97" t="s">
        <v>5725</v>
      </c>
      <c r="D2799" s="97" t="s">
        <v>5700</v>
      </c>
      <c r="E2799" s="97" t="s">
        <v>2786</v>
      </c>
      <c r="F2799" s="97" t="s">
        <v>5848</v>
      </c>
      <c r="G2799" s="98" t="s">
        <v>2453</v>
      </c>
      <c r="H2799" s="98" t="s">
        <v>5700</v>
      </c>
      <c r="I2799" s="99">
        <v>40000000</v>
      </c>
      <c r="J2799" s="97" t="s">
        <v>2670</v>
      </c>
    </row>
    <row r="2800" spans="1:10" ht="12" customHeight="1" x14ac:dyDescent="0.2">
      <c r="A2800" s="96">
        <f t="shared" si="38"/>
        <v>2799</v>
      </c>
      <c r="B2800" s="97" t="s">
        <v>5725</v>
      </c>
      <c r="C2800" s="97" t="s">
        <v>5725</v>
      </c>
      <c r="D2800" s="97" t="s">
        <v>5700</v>
      </c>
      <c r="E2800" s="97" t="s">
        <v>2786</v>
      </c>
      <c r="F2800" s="97" t="s">
        <v>5849</v>
      </c>
      <c r="G2800" s="98" t="s">
        <v>2453</v>
      </c>
      <c r="H2800" s="98" t="s">
        <v>5700</v>
      </c>
      <c r="I2800" s="99">
        <v>380000000</v>
      </c>
      <c r="J2800" s="97" t="s">
        <v>2670</v>
      </c>
    </row>
    <row r="2801" spans="1:10" ht="12" customHeight="1" x14ac:dyDescent="0.2">
      <c r="A2801" s="96">
        <f t="shared" si="38"/>
        <v>2800</v>
      </c>
      <c r="B2801" s="97" t="s">
        <v>5699</v>
      </c>
      <c r="C2801" s="97" t="s">
        <v>5699</v>
      </c>
      <c r="D2801" s="97" t="s">
        <v>5700</v>
      </c>
      <c r="E2801" s="97" t="s">
        <v>2786</v>
      </c>
      <c r="F2801" s="97" t="s">
        <v>5850</v>
      </c>
      <c r="G2801" s="98" t="s">
        <v>2453</v>
      </c>
      <c r="H2801" s="98" t="s">
        <v>5700</v>
      </c>
      <c r="I2801" s="99">
        <v>5000000</v>
      </c>
      <c r="J2801" s="97" t="s">
        <v>2460</v>
      </c>
    </row>
    <row r="2802" spans="1:10" ht="12" customHeight="1" x14ac:dyDescent="0.2">
      <c r="A2802" s="96">
        <f t="shared" si="38"/>
        <v>2801</v>
      </c>
      <c r="B2802" s="97" t="s">
        <v>5700</v>
      </c>
      <c r="C2802" s="97" t="s">
        <v>5705</v>
      </c>
      <c r="D2802" s="97" t="s">
        <v>5700</v>
      </c>
      <c r="E2802" s="97" t="s">
        <v>2786</v>
      </c>
      <c r="F2802" s="97" t="s">
        <v>5851</v>
      </c>
      <c r="G2802" s="98" t="s">
        <v>2453</v>
      </c>
      <c r="H2802" s="98" t="s">
        <v>5700</v>
      </c>
      <c r="I2802" s="99">
        <v>54000000</v>
      </c>
      <c r="J2802" s="97" t="s">
        <v>2486</v>
      </c>
    </row>
    <row r="2803" spans="1:10" ht="12" customHeight="1" x14ac:dyDescent="0.2">
      <c r="A2803" s="96">
        <f t="shared" si="38"/>
        <v>2802</v>
      </c>
      <c r="B2803" s="97" t="s">
        <v>5700</v>
      </c>
      <c r="C2803" s="97" t="s">
        <v>5705</v>
      </c>
      <c r="D2803" s="97" t="s">
        <v>5700</v>
      </c>
      <c r="E2803" s="97" t="s">
        <v>2786</v>
      </c>
      <c r="F2803" s="97" t="s">
        <v>5852</v>
      </c>
      <c r="G2803" s="98" t="s">
        <v>2453</v>
      </c>
      <c r="H2803" s="98" t="s">
        <v>5700</v>
      </c>
      <c r="I2803" s="99">
        <v>499751000</v>
      </c>
      <c r="J2803" s="97" t="s">
        <v>2455</v>
      </c>
    </row>
    <row r="2804" spans="1:10" ht="12" customHeight="1" x14ac:dyDescent="0.3">
      <c r="A2804" s="96">
        <f t="shared" si="38"/>
        <v>2803</v>
      </c>
      <c r="B2804" s="97" t="s">
        <v>5853</v>
      </c>
      <c r="C2804" s="97" t="s">
        <v>5737</v>
      </c>
      <c r="D2804" s="97" t="s">
        <v>3766</v>
      </c>
      <c r="E2804" s="97" t="s">
        <v>2786</v>
      </c>
      <c r="F2804" s="97" t="s">
        <v>5854</v>
      </c>
      <c r="G2804" s="98" t="s">
        <v>2453</v>
      </c>
      <c r="H2804" s="98" t="s">
        <v>5700</v>
      </c>
      <c r="I2804" s="97" t="s">
        <v>2670</v>
      </c>
      <c r="J2804" s="97" t="s">
        <v>2670</v>
      </c>
    </row>
    <row r="2805" spans="1:10" ht="12" customHeight="1" x14ac:dyDescent="0.2">
      <c r="A2805" s="96">
        <f t="shared" si="38"/>
        <v>2804</v>
      </c>
      <c r="B2805" s="97" t="s">
        <v>5717</v>
      </c>
      <c r="C2805" s="97" t="s">
        <v>5717</v>
      </c>
      <c r="D2805" s="97" t="s">
        <v>5700</v>
      </c>
      <c r="E2805" s="97" t="s">
        <v>2786</v>
      </c>
      <c r="F2805" s="97" t="s">
        <v>5855</v>
      </c>
      <c r="G2805" s="98" t="s">
        <v>2453</v>
      </c>
      <c r="H2805" s="98" t="s">
        <v>5700</v>
      </c>
      <c r="I2805" s="99">
        <v>37000000</v>
      </c>
      <c r="J2805" s="97" t="s">
        <v>2455</v>
      </c>
    </row>
    <row r="2806" spans="1:10" ht="12" customHeight="1" x14ac:dyDescent="0.2">
      <c r="A2806" s="96">
        <f t="shared" si="38"/>
        <v>2805</v>
      </c>
      <c r="B2806" s="97" t="s">
        <v>5717</v>
      </c>
      <c r="C2806" s="97" t="s">
        <v>5717</v>
      </c>
      <c r="D2806" s="97" t="s">
        <v>5700</v>
      </c>
      <c r="E2806" s="97" t="s">
        <v>2786</v>
      </c>
      <c r="F2806" s="97" t="s">
        <v>5856</v>
      </c>
      <c r="G2806" s="98" t="s">
        <v>2453</v>
      </c>
      <c r="H2806" s="98" t="s">
        <v>5700</v>
      </c>
      <c r="I2806" s="99">
        <v>30000000</v>
      </c>
      <c r="J2806" s="97" t="s">
        <v>2455</v>
      </c>
    </row>
    <row r="2807" spans="1:10" ht="12" customHeight="1" x14ac:dyDescent="0.2">
      <c r="A2807" s="96">
        <f t="shared" si="38"/>
        <v>2806</v>
      </c>
      <c r="B2807" s="97" t="s">
        <v>5717</v>
      </c>
      <c r="C2807" s="97" t="s">
        <v>5717</v>
      </c>
      <c r="D2807" s="97" t="s">
        <v>5700</v>
      </c>
      <c r="E2807" s="97" t="s">
        <v>2786</v>
      </c>
      <c r="F2807" s="97" t="s">
        <v>5857</v>
      </c>
      <c r="G2807" s="98" t="s">
        <v>2453</v>
      </c>
      <c r="H2807" s="98" t="s">
        <v>5700</v>
      </c>
      <c r="I2807" s="99">
        <v>81000000</v>
      </c>
      <c r="J2807" s="97" t="s">
        <v>2455</v>
      </c>
    </row>
    <row r="2808" spans="1:10" ht="12" customHeight="1" x14ac:dyDescent="0.2">
      <c r="A2808" s="96">
        <f t="shared" si="38"/>
        <v>2807</v>
      </c>
      <c r="B2808" s="97" t="s">
        <v>5717</v>
      </c>
      <c r="C2808" s="97" t="s">
        <v>5717</v>
      </c>
      <c r="D2808" s="97" t="s">
        <v>5700</v>
      </c>
      <c r="E2808" s="97" t="s">
        <v>2786</v>
      </c>
      <c r="F2808" s="97" t="s">
        <v>5858</v>
      </c>
      <c r="G2808" s="98" t="s">
        <v>2453</v>
      </c>
      <c r="H2808" s="98" t="s">
        <v>5700</v>
      </c>
      <c r="I2808" s="99">
        <v>30000000</v>
      </c>
      <c r="J2808" s="97" t="s">
        <v>2455</v>
      </c>
    </row>
    <row r="2809" spans="1:10" ht="12" customHeight="1" x14ac:dyDescent="0.3">
      <c r="A2809" s="96">
        <f t="shared" si="38"/>
        <v>2808</v>
      </c>
      <c r="B2809" s="97" t="s">
        <v>5859</v>
      </c>
      <c r="C2809" s="97" t="s">
        <v>5720</v>
      </c>
      <c r="D2809" s="97" t="s">
        <v>2450</v>
      </c>
      <c r="E2809" s="97" t="s">
        <v>2786</v>
      </c>
      <c r="F2809" s="97" t="s">
        <v>5860</v>
      </c>
      <c r="G2809" s="98" t="s">
        <v>2453</v>
      </c>
      <c r="H2809" s="98" t="s">
        <v>5700</v>
      </c>
      <c r="I2809" s="97" t="s">
        <v>2670</v>
      </c>
      <c r="J2809" s="97" t="s">
        <v>2670</v>
      </c>
    </row>
    <row r="2810" spans="1:10" ht="12" customHeight="1" x14ac:dyDescent="0.2">
      <c r="A2810" s="96">
        <f t="shared" si="38"/>
        <v>2809</v>
      </c>
      <c r="B2810" s="97" t="s">
        <v>5707</v>
      </c>
      <c r="C2810" s="97" t="s">
        <v>5707</v>
      </c>
      <c r="D2810" s="97" t="s">
        <v>5700</v>
      </c>
      <c r="E2810" s="97" t="s">
        <v>2793</v>
      </c>
      <c r="F2810" s="97" t="s">
        <v>5861</v>
      </c>
      <c r="G2810" s="98" t="s">
        <v>2453</v>
      </c>
      <c r="H2810" s="98" t="s">
        <v>5700</v>
      </c>
      <c r="I2810" s="99">
        <v>10000000</v>
      </c>
      <c r="J2810" s="97" t="s">
        <v>2460</v>
      </c>
    </row>
    <row r="2811" spans="1:10" ht="12" customHeight="1" x14ac:dyDescent="0.2">
      <c r="A2811" s="96">
        <f t="shared" si="38"/>
        <v>2810</v>
      </c>
      <c r="B2811" s="97" t="s">
        <v>5707</v>
      </c>
      <c r="C2811" s="97" t="s">
        <v>5707</v>
      </c>
      <c r="D2811" s="97" t="s">
        <v>5700</v>
      </c>
      <c r="E2811" s="97" t="s">
        <v>2793</v>
      </c>
      <c r="F2811" s="97" t="s">
        <v>5862</v>
      </c>
      <c r="G2811" s="98" t="s">
        <v>2453</v>
      </c>
      <c r="H2811" s="98" t="s">
        <v>5700</v>
      </c>
      <c r="I2811" s="99">
        <v>85810000</v>
      </c>
      <c r="J2811" s="97" t="s">
        <v>2460</v>
      </c>
    </row>
    <row r="2812" spans="1:10" ht="12" customHeight="1" x14ac:dyDescent="0.2">
      <c r="A2812" s="96">
        <f t="shared" si="38"/>
        <v>2811</v>
      </c>
      <c r="B2812" s="97" t="s">
        <v>5707</v>
      </c>
      <c r="C2812" s="97" t="s">
        <v>5707</v>
      </c>
      <c r="D2812" s="97" t="s">
        <v>5700</v>
      </c>
      <c r="E2812" s="97" t="s">
        <v>2793</v>
      </c>
      <c r="F2812" s="97" t="s">
        <v>5863</v>
      </c>
      <c r="G2812" s="98" t="s">
        <v>2453</v>
      </c>
      <c r="H2812" s="98" t="s">
        <v>5700</v>
      </c>
      <c r="I2812" s="99">
        <v>248200000</v>
      </c>
      <c r="J2812" s="97" t="s">
        <v>2455</v>
      </c>
    </row>
    <row r="2813" spans="1:10" ht="12" customHeight="1" x14ac:dyDescent="0.2">
      <c r="A2813" s="96">
        <f t="shared" si="38"/>
        <v>2812</v>
      </c>
      <c r="B2813" s="97" t="s">
        <v>5707</v>
      </c>
      <c r="C2813" s="97" t="s">
        <v>5707</v>
      </c>
      <c r="D2813" s="97" t="s">
        <v>5700</v>
      </c>
      <c r="E2813" s="97" t="s">
        <v>2793</v>
      </c>
      <c r="F2813" s="97" t="s">
        <v>5864</v>
      </c>
      <c r="G2813" s="98" t="s">
        <v>2453</v>
      </c>
      <c r="H2813" s="98" t="s">
        <v>5700</v>
      </c>
      <c r="I2813" s="99">
        <v>30000000</v>
      </c>
      <c r="J2813" s="97" t="s">
        <v>2460</v>
      </c>
    </row>
    <row r="2814" spans="1:10" ht="12" customHeight="1" x14ac:dyDescent="0.2">
      <c r="A2814" s="96">
        <f t="shared" si="38"/>
        <v>2813</v>
      </c>
      <c r="B2814" s="97" t="s">
        <v>5725</v>
      </c>
      <c r="C2814" s="97" t="s">
        <v>5725</v>
      </c>
      <c r="D2814" s="97" t="s">
        <v>5700</v>
      </c>
      <c r="E2814" s="97" t="s">
        <v>2793</v>
      </c>
      <c r="F2814" s="97" t="s">
        <v>5865</v>
      </c>
      <c r="G2814" s="98" t="s">
        <v>2453</v>
      </c>
      <c r="H2814" s="98" t="s">
        <v>5700</v>
      </c>
      <c r="I2814" s="99">
        <v>170000000</v>
      </c>
      <c r="J2814" s="97" t="s">
        <v>2670</v>
      </c>
    </row>
    <row r="2815" spans="1:10" ht="12" customHeight="1" x14ac:dyDescent="0.2">
      <c r="A2815" s="96">
        <f t="shared" ref="A2815:A2876" si="39">ROW()-1</f>
        <v>2814</v>
      </c>
      <c r="B2815" s="97" t="s">
        <v>5699</v>
      </c>
      <c r="C2815" s="97" t="s">
        <v>5699</v>
      </c>
      <c r="D2815" s="97" t="s">
        <v>5700</v>
      </c>
      <c r="E2815" s="97" t="s">
        <v>2793</v>
      </c>
      <c r="F2815" s="97" t="s">
        <v>5866</v>
      </c>
      <c r="G2815" s="98" t="s">
        <v>2453</v>
      </c>
      <c r="H2815" s="98" t="s">
        <v>5700</v>
      </c>
      <c r="I2815" s="99">
        <v>25740000</v>
      </c>
      <c r="J2815" s="97" t="s">
        <v>2455</v>
      </c>
    </row>
    <row r="2816" spans="1:10" ht="12" customHeight="1" x14ac:dyDescent="0.2">
      <c r="A2816" s="96">
        <f t="shared" si="39"/>
        <v>2815</v>
      </c>
      <c r="B2816" s="97" t="s">
        <v>5699</v>
      </c>
      <c r="C2816" s="97" t="s">
        <v>5699</v>
      </c>
      <c r="D2816" s="97" t="s">
        <v>5700</v>
      </c>
      <c r="E2816" s="97" t="s">
        <v>2793</v>
      </c>
      <c r="F2816" s="97" t="s">
        <v>5867</v>
      </c>
      <c r="G2816" s="98" t="s">
        <v>2453</v>
      </c>
      <c r="H2816" s="98" t="s">
        <v>5700</v>
      </c>
      <c r="I2816" s="99">
        <v>28247000</v>
      </c>
      <c r="J2816" s="97" t="s">
        <v>2455</v>
      </c>
    </row>
    <row r="2817" spans="1:10" ht="12" customHeight="1" x14ac:dyDescent="0.2">
      <c r="A2817" s="96">
        <f t="shared" si="39"/>
        <v>2816</v>
      </c>
      <c r="B2817" s="97" t="s">
        <v>5700</v>
      </c>
      <c r="C2817" s="97" t="s">
        <v>5705</v>
      </c>
      <c r="D2817" s="97" t="s">
        <v>5700</v>
      </c>
      <c r="E2817" s="97" t="s">
        <v>2793</v>
      </c>
      <c r="F2817" s="97" t="s">
        <v>5868</v>
      </c>
      <c r="G2817" s="98" t="s">
        <v>2453</v>
      </c>
      <c r="H2817" s="98" t="s">
        <v>5700</v>
      </c>
      <c r="I2817" s="99">
        <v>173700000</v>
      </c>
      <c r="J2817" s="97" t="s">
        <v>2486</v>
      </c>
    </row>
    <row r="2818" spans="1:10" ht="12" customHeight="1" x14ac:dyDescent="0.2">
      <c r="A2818" s="96">
        <f t="shared" si="39"/>
        <v>2817</v>
      </c>
      <c r="B2818" s="97" t="s">
        <v>5700</v>
      </c>
      <c r="C2818" s="97" t="s">
        <v>5705</v>
      </c>
      <c r="D2818" s="97" t="s">
        <v>5700</v>
      </c>
      <c r="E2818" s="97" t="s">
        <v>2793</v>
      </c>
      <c r="F2818" s="97" t="s">
        <v>5869</v>
      </c>
      <c r="G2818" s="98" t="s">
        <v>2453</v>
      </c>
      <c r="H2818" s="98" t="s">
        <v>5700</v>
      </c>
      <c r="I2818" s="99">
        <v>20000000</v>
      </c>
      <c r="J2818" s="97" t="s">
        <v>2460</v>
      </c>
    </row>
    <row r="2819" spans="1:10" ht="12" customHeight="1" x14ac:dyDescent="0.2">
      <c r="A2819" s="96">
        <f t="shared" si="39"/>
        <v>2818</v>
      </c>
      <c r="B2819" s="97" t="s">
        <v>5700</v>
      </c>
      <c r="C2819" s="97" t="s">
        <v>5705</v>
      </c>
      <c r="D2819" s="97" t="s">
        <v>5700</v>
      </c>
      <c r="E2819" s="97" t="s">
        <v>2793</v>
      </c>
      <c r="F2819" s="97" t="s">
        <v>5870</v>
      </c>
      <c r="G2819" s="98" t="s">
        <v>2453</v>
      </c>
      <c r="H2819" s="98" t="s">
        <v>5700</v>
      </c>
      <c r="I2819" s="99">
        <v>173500000</v>
      </c>
      <c r="J2819" s="97" t="s">
        <v>2455</v>
      </c>
    </row>
    <row r="2820" spans="1:10" ht="12" customHeight="1" x14ac:dyDescent="0.2">
      <c r="A2820" s="96">
        <f t="shared" si="39"/>
        <v>2819</v>
      </c>
      <c r="B2820" s="97" t="s">
        <v>5719</v>
      </c>
      <c r="C2820" s="97" t="s">
        <v>5720</v>
      </c>
      <c r="D2820" s="97" t="s">
        <v>5721</v>
      </c>
      <c r="E2820" s="97" t="s">
        <v>2793</v>
      </c>
      <c r="F2820" s="97" t="s">
        <v>5871</v>
      </c>
      <c r="G2820" s="98" t="s">
        <v>2453</v>
      </c>
      <c r="H2820" s="98" t="s">
        <v>5700</v>
      </c>
      <c r="I2820" s="99">
        <v>186670000</v>
      </c>
      <c r="J2820" s="97" t="s">
        <v>2455</v>
      </c>
    </row>
    <row r="2821" spans="1:10" ht="12" customHeight="1" x14ac:dyDescent="0.2">
      <c r="A2821" s="96">
        <f t="shared" si="39"/>
        <v>2820</v>
      </c>
      <c r="B2821" s="97" t="s">
        <v>5719</v>
      </c>
      <c r="C2821" s="97" t="s">
        <v>5720</v>
      </c>
      <c r="D2821" s="97" t="s">
        <v>5721</v>
      </c>
      <c r="E2821" s="97" t="s">
        <v>2793</v>
      </c>
      <c r="F2821" s="97" t="s">
        <v>5872</v>
      </c>
      <c r="G2821" s="98" t="s">
        <v>2453</v>
      </c>
      <c r="H2821" s="98" t="s">
        <v>5700</v>
      </c>
      <c r="I2821" s="99">
        <v>174620000</v>
      </c>
      <c r="J2821" s="97" t="s">
        <v>2455</v>
      </c>
    </row>
    <row r="2822" spans="1:10" ht="12" customHeight="1" x14ac:dyDescent="0.2">
      <c r="A2822" s="96">
        <f t="shared" si="39"/>
        <v>2821</v>
      </c>
      <c r="B2822" s="97" t="s">
        <v>5719</v>
      </c>
      <c r="C2822" s="97" t="s">
        <v>5720</v>
      </c>
      <c r="D2822" s="97" t="s">
        <v>5721</v>
      </c>
      <c r="E2822" s="97" t="s">
        <v>2793</v>
      </c>
      <c r="F2822" s="97" t="s">
        <v>5873</v>
      </c>
      <c r="G2822" s="98" t="s">
        <v>2453</v>
      </c>
      <c r="H2822" s="98" t="s">
        <v>5700</v>
      </c>
      <c r="I2822" s="99">
        <v>95500000</v>
      </c>
      <c r="J2822" s="97" t="s">
        <v>2455</v>
      </c>
    </row>
    <row r="2823" spans="1:10" ht="12" customHeight="1" x14ac:dyDescent="0.2">
      <c r="A2823" s="96">
        <f t="shared" si="39"/>
        <v>2822</v>
      </c>
      <c r="B2823" s="97" t="s">
        <v>5719</v>
      </c>
      <c r="C2823" s="97" t="s">
        <v>5720</v>
      </c>
      <c r="D2823" s="97" t="s">
        <v>5721</v>
      </c>
      <c r="E2823" s="97" t="s">
        <v>2793</v>
      </c>
      <c r="F2823" s="97" t="s">
        <v>5874</v>
      </c>
      <c r="G2823" s="98" t="s">
        <v>2453</v>
      </c>
      <c r="H2823" s="98" t="s">
        <v>5700</v>
      </c>
      <c r="I2823" s="99">
        <v>59210000</v>
      </c>
      <c r="J2823" s="97" t="s">
        <v>2460</v>
      </c>
    </row>
    <row r="2824" spans="1:10" ht="12" customHeight="1" x14ac:dyDescent="0.2">
      <c r="A2824" s="96">
        <f t="shared" si="39"/>
        <v>2823</v>
      </c>
      <c r="B2824" s="97" t="s">
        <v>5719</v>
      </c>
      <c r="C2824" s="97" t="s">
        <v>5720</v>
      </c>
      <c r="D2824" s="97" t="s">
        <v>5721</v>
      </c>
      <c r="E2824" s="97" t="s">
        <v>2793</v>
      </c>
      <c r="F2824" s="97" t="s">
        <v>5875</v>
      </c>
      <c r="G2824" s="98" t="s">
        <v>2453</v>
      </c>
      <c r="H2824" s="98" t="s">
        <v>5700</v>
      </c>
      <c r="I2824" s="99">
        <v>150220000</v>
      </c>
      <c r="J2824" s="97" t="s">
        <v>2455</v>
      </c>
    </row>
    <row r="2825" spans="1:10" ht="12" customHeight="1" x14ac:dyDescent="0.2">
      <c r="A2825" s="96">
        <f t="shared" si="39"/>
        <v>2824</v>
      </c>
      <c r="B2825" s="97" t="s">
        <v>5719</v>
      </c>
      <c r="C2825" s="97" t="s">
        <v>5720</v>
      </c>
      <c r="D2825" s="97" t="s">
        <v>5721</v>
      </c>
      <c r="E2825" s="97" t="s">
        <v>2793</v>
      </c>
      <c r="F2825" s="97" t="s">
        <v>5876</v>
      </c>
      <c r="G2825" s="98" t="s">
        <v>2453</v>
      </c>
      <c r="H2825" s="98" t="s">
        <v>5700</v>
      </c>
      <c r="I2825" s="99">
        <v>76400000</v>
      </c>
      <c r="J2825" s="97" t="s">
        <v>2460</v>
      </c>
    </row>
    <row r="2826" spans="1:10" ht="12" customHeight="1" x14ac:dyDescent="0.2">
      <c r="A2826" s="96">
        <f t="shared" si="39"/>
        <v>2825</v>
      </c>
      <c r="B2826" s="97" t="s">
        <v>5719</v>
      </c>
      <c r="C2826" s="97" t="s">
        <v>5720</v>
      </c>
      <c r="D2826" s="97" t="s">
        <v>5721</v>
      </c>
      <c r="E2826" s="97" t="s">
        <v>2793</v>
      </c>
      <c r="F2826" s="97" t="s">
        <v>5877</v>
      </c>
      <c r="G2826" s="98" t="s">
        <v>2453</v>
      </c>
      <c r="H2826" s="98" t="s">
        <v>5700</v>
      </c>
      <c r="I2826" s="99">
        <v>40110000</v>
      </c>
      <c r="J2826" s="97" t="s">
        <v>2460</v>
      </c>
    </row>
    <row r="2827" spans="1:10" ht="12" customHeight="1" x14ac:dyDescent="0.2">
      <c r="A2827" s="96">
        <f t="shared" si="39"/>
        <v>2826</v>
      </c>
      <c r="B2827" s="97" t="s">
        <v>5719</v>
      </c>
      <c r="C2827" s="97" t="s">
        <v>5720</v>
      </c>
      <c r="D2827" s="97" t="s">
        <v>5721</v>
      </c>
      <c r="E2827" s="97" t="s">
        <v>2793</v>
      </c>
      <c r="F2827" s="97" t="s">
        <v>5878</v>
      </c>
      <c r="G2827" s="98" t="s">
        <v>2453</v>
      </c>
      <c r="H2827" s="98" t="s">
        <v>5700</v>
      </c>
      <c r="I2827" s="99">
        <v>145800000</v>
      </c>
      <c r="J2827" s="97" t="s">
        <v>2455</v>
      </c>
    </row>
    <row r="2828" spans="1:10" ht="12" customHeight="1" x14ac:dyDescent="0.2">
      <c r="A2828" s="96">
        <f t="shared" si="39"/>
        <v>2827</v>
      </c>
      <c r="B2828" s="97" t="s">
        <v>5719</v>
      </c>
      <c r="C2828" s="97" t="s">
        <v>5720</v>
      </c>
      <c r="D2828" s="97" t="s">
        <v>5721</v>
      </c>
      <c r="E2828" s="97" t="s">
        <v>2793</v>
      </c>
      <c r="F2828" s="97" t="s">
        <v>5879</v>
      </c>
      <c r="G2828" s="98" t="s">
        <v>2453</v>
      </c>
      <c r="H2828" s="98" t="s">
        <v>5700</v>
      </c>
      <c r="I2828" s="99">
        <v>60000000</v>
      </c>
      <c r="J2828" s="97" t="s">
        <v>2460</v>
      </c>
    </row>
    <row r="2829" spans="1:10" ht="12" customHeight="1" x14ac:dyDescent="0.2">
      <c r="A2829" s="96">
        <f t="shared" si="39"/>
        <v>2828</v>
      </c>
      <c r="B2829" s="97" t="s">
        <v>5719</v>
      </c>
      <c r="C2829" s="97" t="s">
        <v>5720</v>
      </c>
      <c r="D2829" s="97" t="s">
        <v>5721</v>
      </c>
      <c r="E2829" s="97" t="s">
        <v>2793</v>
      </c>
      <c r="F2829" s="97" t="s">
        <v>5880</v>
      </c>
      <c r="G2829" s="98" t="s">
        <v>2453</v>
      </c>
      <c r="H2829" s="98" t="s">
        <v>5700</v>
      </c>
      <c r="I2829" s="99">
        <v>483230000</v>
      </c>
      <c r="J2829" s="97" t="s">
        <v>2455</v>
      </c>
    </row>
    <row r="2830" spans="1:10" ht="12" customHeight="1" x14ac:dyDescent="0.2">
      <c r="A2830" s="96">
        <f t="shared" si="39"/>
        <v>2829</v>
      </c>
      <c r="B2830" s="97" t="s">
        <v>5719</v>
      </c>
      <c r="C2830" s="97" t="s">
        <v>5720</v>
      </c>
      <c r="D2830" s="97" t="s">
        <v>5721</v>
      </c>
      <c r="E2830" s="97" t="s">
        <v>2793</v>
      </c>
      <c r="F2830" s="97" t="s">
        <v>5881</v>
      </c>
      <c r="G2830" s="98" t="s">
        <v>2453</v>
      </c>
      <c r="H2830" s="98" t="s">
        <v>5700</v>
      </c>
      <c r="I2830" s="99">
        <v>332340000</v>
      </c>
      <c r="J2830" s="97" t="s">
        <v>2455</v>
      </c>
    </row>
    <row r="2831" spans="1:10" ht="12" customHeight="1" x14ac:dyDescent="0.2">
      <c r="A2831" s="96">
        <f t="shared" si="39"/>
        <v>2830</v>
      </c>
      <c r="B2831" s="97" t="s">
        <v>5719</v>
      </c>
      <c r="C2831" s="97" t="s">
        <v>5720</v>
      </c>
      <c r="D2831" s="97" t="s">
        <v>5721</v>
      </c>
      <c r="E2831" s="97" t="s">
        <v>2793</v>
      </c>
      <c r="F2831" s="97" t="s">
        <v>5882</v>
      </c>
      <c r="G2831" s="98" t="s">
        <v>2453</v>
      </c>
      <c r="H2831" s="98" t="s">
        <v>5700</v>
      </c>
      <c r="I2831" s="99">
        <v>632210000</v>
      </c>
      <c r="J2831" s="97" t="s">
        <v>2455</v>
      </c>
    </row>
    <row r="2832" spans="1:10" ht="12" customHeight="1" x14ac:dyDescent="0.2">
      <c r="A2832" s="96">
        <f t="shared" si="39"/>
        <v>2831</v>
      </c>
      <c r="B2832" s="97" t="s">
        <v>5719</v>
      </c>
      <c r="C2832" s="97" t="s">
        <v>5720</v>
      </c>
      <c r="D2832" s="97" t="s">
        <v>5721</v>
      </c>
      <c r="E2832" s="97" t="s">
        <v>2793</v>
      </c>
      <c r="F2832" s="97" t="s">
        <v>5883</v>
      </c>
      <c r="G2832" s="98" t="s">
        <v>2453</v>
      </c>
      <c r="H2832" s="98" t="s">
        <v>5700</v>
      </c>
      <c r="I2832" s="99">
        <v>59210000</v>
      </c>
      <c r="J2832" s="97" t="s">
        <v>2460</v>
      </c>
    </row>
    <row r="2833" spans="1:10" ht="12" customHeight="1" x14ac:dyDescent="0.2">
      <c r="A2833" s="96">
        <f t="shared" si="39"/>
        <v>2832</v>
      </c>
      <c r="B2833" s="97" t="s">
        <v>5719</v>
      </c>
      <c r="C2833" s="97" t="s">
        <v>5720</v>
      </c>
      <c r="D2833" s="97" t="s">
        <v>5721</v>
      </c>
      <c r="E2833" s="97" t="s">
        <v>2793</v>
      </c>
      <c r="F2833" s="97" t="s">
        <v>5884</v>
      </c>
      <c r="G2833" s="98" t="s">
        <v>2453</v>
      </c>
      <c r="H2833" s="98" t="s">
        <v>5700</v>
      </c>
      <c r="I2833" s="99">
        <v>259760000</v>
      </c>
      <c r="J2833" s="97" t="s">
        <v>2455</v>
      </c>
    </row>
    <row r="2834" spans="1:10" ht="12" customHeight="1" x14ac:dyDescent="0.2">
      <c r="A2834" s="96">
        <f t="shared" si="39"/>
        <v>2833</v>
      </c>
      <c r="B2834" s="97" t="s">
        <v>5719</v>
      </c>
      <c r="C2834" s="97" t="s">
        <v>5720</v>
      </c>
      <c r="D2834" s="97" t="s">
        <v>5721</v>
      </c>
      <c r="E2834" s="97" t="s">
        <v>2793</v>
      </c>
      <c r="F2834" s="97" t="s">
        <v>5885</v>
      </c>
      <c r="G2834" s="98" t="s">
        <v>2453</v>
      </c>
      <c r="H2834" s="98" t="s">
        <v>5700</v>
      </c>
      <c r="I2834" s="99">
        <v>70000000</v>
      </c>
      <c r="J2834" s="97" t="s">
        <v>2460</v>
      </c>
    </row>
    <row r="2835" spans="1:10" ht="12" customHeight="1" x14ac:dyDescent="0.2">
      <c r="A2835" s="96">
        <f t="shared" si="39"/>
        <v>2834</v>
      </c>
      <c r="B2835" s="97" t="s">
        <v>5719</v>
      </c>
      <c r="C2835" s="97" t="s">
        <v>5720</v>
      </c>
      <c r="D2835" s="97" t="s">
        <v>5721</v>
      </c>
      <c r="E2835" s="97" t="s">
        <v>2793</v>
      </c>
      <c r="F2835" s="97" t="s">
        <v>5886</v>
      </c>
      <c r="G2835" s="98" t="s">
        <v>2453</v>
      </c>
      <c r="H2835" s="98" t="s">
        <v>5700</v>
      </c>
      <c r="I2835" s="99">
        <v>3820000</v>
      </c>
      <c r="J2835" s="97" t="s">
        <v>2460</v>
      </c>
    </row>
    <row r="2836" spans="1:10" ht="12" customHeight="1" x14ac:dyDescent="0.2">
      <c r="A2836" s="96">
        <f t="shared" si="39"/>
        <v>2835</v>
      </c>
      <c r="B2836" s="97" t="s">
        <v>5742</v>
      </c>
      <c r="C2836" s="97" t="s">
        <v>5717</v>
      </c>
      <c r="D2836" s="97" t="s">
        <v>5700</v>
      </c>
      <c r="E2836" s="97" t="s">
        <v>2793</v>
      </c>
      <c r="F2836" s="97" t="s">
        <v>5887</v>
      </c>
      <c r="G2836" s="98" t="s">
        <v>2453</v>
      </c>
      <c r="H2836" s="98" t="s">
        <v>5700</v>
      </c>
      <c r="I2836" s="99">
        <v>173700000</v>
      </c>
      <c r="J2836" s="97" t="s">
        <v>2455</v>
      </c>
    </row>
    <row r="2837" spans="1:10" ht="12" customHeight="1" x14ac:dyDescent="0.2">
      <c r="A2837" s="96">
        <f t="shared" si="39"/>
        <v>2836</v>
      </c>
      <c r="B2837" s="97" t="s">
        <v>5742</v>
      </c>
      <c r="C2837" s="97" t="s">
        <v>5717</v>
      </c>
      <c r="D2837" s="97" t="s">
        <v>5700</v>
      </c>
      <c r="E2837" s="97" t="s">
        <v>2793</v>
      </c>
      <c r="F2837" s="97" t="s">
        <v>5888</v>
      </c>
      <c r="G2837" s="98" t="s">
        <v>2453</v>
      </c>
      <c r="H2837" s="98" t="s">
        <v>5700</v>
      </c>
      <c r="I2837" s="99">
        <v>173500000</v>
      </c>
      <c r="J2837" s="97" t="s">
        <v>2455</v>
      </c>
    </row>
    <row r="2838" spans="1:10" ht="12" customHeight="1" x14ac:dyDescent="0.3">
      <c r="A2838" s="96">
        <f t="shared" si="39"/>
        <v>2837</v>
      </c>
      <c r="B2838" s="97" t="s">
        <v>2810</v>
      </c>
      <c r="C2838" s="103" t="s">
        <v>5889</v>
      </c>
      <c r="D2838" s="97" t="s">
        <v>2810</v>
      </c>
      <c r="E2838" s="97" t="s">
        <v>2793</v>
      </c>
      <c r="F2838" s="103" t="s">
        <v>5890</v>
      </c>
      <c r="G2838" s="104" t="s">
        <v>2453</v>
      </c>
      <c r="H2838" s="97" t="s">
        <v>5794</v>
      </c>
      <c r="I2838" s="105">
        <v>35000000</v>
      </c>
      <c r="J2838" s="103" t="s">
        <v>2455</v>
      </c>
    </row>
    <row r="2839" spans="1:10" ht="12" customHeight="1" x14ac:dyDescent="0.2">
      <c r="A2839" s="96">
        <f t="shared" si="39"/>
        <v>2838</v>
      </c>
      <c r="B2839" s="97" t="s">
        <v>5700</v>
      </c>
      <c r="C2839" s="97" t="s">
        <v>5705</v>
      </c>
      <c r="D2839" s="97" t="s">
        <v>5700</v>
      </c>
      <c r="E2839" s="97" t="s">
        <v>2802</v>
      </c>
      <c r="F2839" s="97" t="s">
        <v>5891</v>
      </c>
      <c r="G2839" s="98" t="s">
        <v>2453</v>
      </c>
      <c r="H2839" s="98" t="s">
        <v>5700</v>
      </c>
      <c r="I2839" s="99">
        <v>155000000</v>
      </c>
      <c r="J2839" s="97" t="s">
        <v>2486</v>
      </c>
    </row>
    <row r="2840" spans="1:10" ht="12" customHeight="1" x14ac:dyDescent="0.2">
      <c r="A2840" s="96">
        <f t="shared" si="39"/>
        <v>2839</v>
      </c>
      <c r="B2840" s="97" t="s">
        <v>5700</v>
      </c>
      <c r="C2840" s="97" t="s">
        <v>5705</v>
      </c>
      <c r="D2840" s="97" t="s">
        <v>5700</v>
      </c>
      <c r="E2840" s="97" t="s">
        <v>2802</v>
      </c>
      <c r="F2840" s="97" t="s">
        <v>5892</v>
      </c>
      <c r="G2840" s="98" t="s">
        <v>2453</v>
      </c>
      <c r="H2840" s="98" t="s">
        <v>5700</v>
      </c>
      <c r="I2840" s="99">
        <v>60980000</v>
      </c>
      <c r="J2840" s="97" t="s">
        <v>2455</v>
      </c>
    </row>
    <row r="2841" spans="1:10" ht="12" customHeight="1" x14ac:dyDescent="0.2">
      <c r="A2841" s="96">
        <f t="shared" si="39"/>
        <v>2840</v>
      </c>
      <c r="B2841" s="97" t="s">
        <v>5717</v>
      </c>
      <c r="C2841" s="97" t="s">
        <v>5717</v>
      </c>
      <c r="D2841" s="97" t="s">
        <v>5700</v>
      </c>
      <c r="E2841" s="97" t="s">
        <v>2802</v>
      </c>
      <c r="F2841" s="97" t="s">
        <v>5893</v>
      </c>
      <c r="G2841" s="98" t="s">
        <v>2453</v>
      </c>
      <c r="H2841" s="98" t="s">
        <v>5700</v>
      </c>
      <c r="I2841" s="99">
        <v>278462000</v>
      </c>
      <c r="J2841" s="97" t="s">
        <v>2455</v>
      </c>
    </row>
    <row r="2842" spans="1:10" ht="12" customHeight="1" x14ac:dyDescent="0.2">
      <c r="A2842" s="96">
        <f t="shared" si="39"/>
        <v>2841</v>
      </c>
      <c r="B2842" s="97" t="s">
        <v>5717</v>
      </c>
      <c r="C2842" s="97" t="s">
        <v>5717</v>
      </c>
      <c r="D2842" s="97" t="s">
        <v>5700</v>
      </c>
      <c r="E2842" s="97" t="s">
        <v>2802</v>
      </c>
      <c r="F2842" s="97" t="s">
        <v>5894</v>
      </c>
      <c r="G2842" s="98" t="s">
        <v>2453</v>
      </c>
      <c r="H2842" s="98" t="s">
        <v>5700</v>
      </c>
      <c r="I2842" s="99">
        <v>495216000</v>
      </c>
      <c r="J2842" s="97" t="s">
        <v>2455</v>
      </c>
    </row>
    <row r="2843" spans="1:10" ht="12" customHeight="1" x14ac:dyDescent="0.2">
      <c r="A2843" s="96">
        <f t="shared" si="39"/>
        <v>2842</v>
      </c>
      <c r="B2843" s="97" t="s">
        <v>5737</v>
      </c>
      <c r="C2843" s="97" t="s">
        <v>5737</v>
      </c>
      <c r="D2843" s="97" t="s">
        <v>5700</v>
      </c>
      <c r="E2843" s="97" t="s">
        <v>2802</v>
      </c>
      <c r="F2843" s="97" t="s">
        <v>5895</v>
      </c>
      <c r="G2843" s="98" t="s">
        <v>2453</v>
      </c>
      <c r="H2843" s="98" t="s">
        <v>5700</v>
      </c>
      <c r="I2843" s="99">
        <v>180000000</v>
      </c>
      <c r="J2843" s="97" t="s">
        <v>2486</v>
      </c>
    </row>
    <row r="2844" spans="1:10" ht="12" customHeight="1" x14ac:dyDescent="0.2">
      <c r="A2844" s="96">
        <f t="shared" si="39"/>
        <v>2843</v>
      </c>
      <c r="B2844" s="97" t="s">
        <v>5737</v>
      </c>
      <c r="C2844" s="97" t="s">
        <v>5737</v>
      </c>
      <c r="D2844" s="97" t="s">
        <v>5700</v>
      </c>
      <c r="E2844" s="97" t="s">
        <v>2802</v>
      </c>
      <c r="F2844" s="97" t="s">
        <v>5896</v>
      </c>
      <c r="G2844" s="98" t="s">
        <v>2453</v>
      </c>
      <c r="H2844" s="98" t="s">
        <v>5700</v>
      </c>
      <c r="I2844" s="99">
        <v>700000000</v>
      </c>
      <c r="J2844" s="97" t="s">
        <v>2486</v>
      </c>
    </row>
    <row r="2845" spans="1:10" ht="12" customHeight="1" x14ac:dyDescent="0.2">
      <c r="A2845" s="96">
        <f t="shared" si="39"/>
        <v>2844</v>
      </c>
      <c r="B2845" s="97" t="s">
        <v>5897</v>
      </c>
      <c r="C2845" s="97" t="s">
        <v>5737</v>
      </c>
      <c r="D2845" s="97" t="s">
        <v>3043</v>
      </c>
      <c r="E2845" s="97" t="s">
        <v>2802</v>
      </c>
      <c r="F2845" s="97" t="s">
        <v>5898</v>
      </c>
      <c r="G2845" s="98" t="s">
        <v>2453</v>
      </c>
      <c r="H2845" s="98" t="s">
        <v>5700</v>
      </c>
      <c r="I2845" s="99">
        <v>150000000</v>
      </c>
      <c r="J2845" s="97" t="s">
        <v>2486</v>
      </c>
    </row>
    <row r="2846" spans="1:10" ht="12" customHeight="1" x14ac:dyDescent="0.2">
      <c r="A2846" s="96">
        <f t="shared" si="39"/>
        <v>2845</v>
      </c>
      <c r="B2846" s="97" t="s">
        <v>5719</v>
      </c>
      <c r="C2846" s="97" t="s">
        <v>5720</v>
      </c>
      <c r="D2846" s="97" t="s">
        <v>5721</v>
      </c>
      <c r="E2846" s="97" t="s">
        <v>2802</v>
      </c>
      <c r="F2846" s="97" t="s">
        <v>5899</v>
      </c>
      <c r="G2846" s="98" t="s">
        <v>2453</v>
      </c>
      <c r="H2846" s="98" t="s">
        <v>5700</v>
      </c>
      <c r="I2846" s="99">
        <v>191000000</v>
      </c>
      <c r="J2846" s="97" t="s">
        <v>2455</v>
      </c>
    </row>
    <row r="2847" spans="1:10" ht="12" customHeight="1" x14ac:dyDescent="0.2">
      <c r="A2847" s="96">
        <f t="shared" si="39"/>
        <v>2846</v>
      </c>
      <c r="B2847" s="97" t="s">
        <v>5719</v>
      </c>
      <c r="C2847" s="97" t="s">
        <v>5720</v>
      </c>
      <c r="D2847" s="97" t="s">
        <v>5721</v>
      </c>
      <c r="E2847" s="97" t="s">
        <v>2802</v>
      </c>
      <c r="F2847" s="97" t="s">
        <v>5900</v>
      </c>
      <c r="G2847" s="98" t="s">
        <v>2453</v>
      </c>
      <c r="H2847" s="98" t="s">
        <v>5700</v>
      </c>
      <c r="I2847" s="99">
        <v>34380000</v>
      </c>
      <c r="J2847" s="97" t="s">
        <v>2460</v>
      </c>
    </row>
    <row r="2848" spans="1:10" ht="12" customHeight="1" x14ac:dyDescent="0.3">
      <c r="A2848" s="96">
        <f t="shared" si="39"/>
        <v>2847</v>
      </c>
      <c r="B2848" s="97" t="s">
        <v>5859</v>
      </c>
      <c r="C2848" s="97" t="s">
        <v>5720</v>
      </c>
      <c r="D2848" s="97" t="s">
        <v>2450</v>
      </c>
      <c r="E2848" s="97" t="s">
        <v>2802</v>
      </c>
      <c r="F2848" s="97" t="s">
        <v>5901</v>
      </c>
      <c r="G2848" s="98" t="s">
        <v>2453</v>
      </c>
      <c r="H2848" s="98" t="s">
        <v>5700</v>
      </c>
      <c r="I2848" s="97" t="s">
        <v>2670</v>
      </c>
      <c r="J2848" s="97" t="s">
        <v>2670</v>
      </c>
    </row>
    <row r="2849" spans="1:10" ht="12" customHeight="1" x14ac:dyDescent="0.3">
      <c r="A2849" s="96">
        <f t="shared" si="39"/>
        <v>2848</v>
      </c>
      <c r="B2849" s="97" t="s">
        <v>2810</v>
      </c>
      <c r="C2849" s="103" t="s">
        <v>5902</v>
      </c>
      <c r="D2849" s="97" t="s">
        <v>2810</v>
      </c>
      <c r="E2849" s="97" t="s">
        <v>2802</v>
      </c>
      <c r="F2849" s="103" t="s">
        <v>5903</v>
      </c>
      <c r="G2849" s="104" t="s">
        <v>2453</v>
      </c>
      <c r="H2849" s="97" t="s">
        <v>5794</v>
      </c>
      <c r="I2849" s="105">
        <v>95000000</v>
      </c>
      <c r="J2849" s="103" t="s">
        <v>2455</v>
      </c>
    </row>
    <row r="2850" spans="1:10" ht="12" customHeight="1" x14ac:dyDescent="0.3">
      <c r="A2850" s="96">
        <f t="shared" si="39"/>
        <v>2849</v>
      </c>
      <c r="B2850" s="97" t="s">
        <v>5904</v>
      </c>
      <c r="C2850" s="97" t="s">
        <v>5707</v>
      </c>
      <c r="D2850" s="97" t="s">
        <v>3766</v>
      </c>
      <c r="E2850" s="97" t="s">
        <v>2819</v>
      </c>
      <c r="F2850" s="97" t="s">
        <v>5905</v>
      </c>
      <c r="G2850" s="98" t="s">
        <v>2453</v>
      </c>
      <c r="H2850" s="98" t="s">
        <v>5700</v>
      </c>
      <c r="I2850" s="97" t="s">
        <v>2670</v>
      </c>
      <c r="J2850" s="97" t="s">
        <v>2670</v>
      </c>
    </row>
    <row r="2851" spans="1:10" ht="12" customHeight="1" x14ac:dyDescent="0.2">
      <c r="A2851" s="96">
        <f t="shared" si="39"/>
        <v>2850</v>
      </c>
      <c r="B2851" s="97" t="s">
        <v>2775</v>
      </c>
      <c r="C2851" s="97" t="s">
        <v>3351</v>
      </c>
      <c r="D2851" s="97" t="s">
        <v>2484</v>
      </c>
      <c r="E2851" s="97" t="s">
        <v>2819</v>
      </c>
      <c r="F2851" s="97" t="s">
        <v>5906</v>
      </c>
      <c r="G2851" s="98" t="s">
        <v>2453</v>
      </c>
      <c r="H2851" s="98" t="s">
        <v>5700</v>
      </c>
      <c r="I2851" s="99">
        <v>341640000</v>
      </c>
      <c r="J2851" s="97" t="s">
        <v>2486</v>
      </c>
    </row>
    <row r="2852" spans="1:10" ht="12" customHeight="1" x14ac:dyDescent="0.2">
      <c r="A2852" s="96">
        <f t="shared" si="39"/>
        <v>2851</v>
      </c>
      <c r="B2852" s="97" t="s">
        <v>5859</v>
      </c>
      <c r="C2852" s="97" t="s">
        <v>5720</v>
      </c>
      <c r="D2852" s="97" t="s">
        <v>2450</v>
      </c>
      <c r="E2852" s="97" t="s">
        <v>2819</v>
      </c>
      <c r="F2852" s="97" t="s">
        <v>5907</v>
      </c>
      <c r="G2852" s="98" t="s">
        <v>2453</v>
      </c>
      <c r="H2852" s="98" t="s">
        <v>5700</v>
      </c>
      <c r="I2852" s="99">
        <v>200000000</v>
      </c>
      <c r="J2852" s="97" t="s">
        <v>2486</v>
      </c>
    </row>
    <row r="2853" spans="1:10" ht="12" customHeight="1" x14ac:dyDescent="0.3">
      <c r="A2853" s="96">
        <f t="shared" si="39"/>
        <v>2852</v>
      </c>
      <c r="B2853" s="97" t="s">
        <v>5908</v>
      </c>
      <c r="C2853" s="97" t="s">
        <v>5780</v>
      </c>
      <c r="D2853" s="97" t="s">
        <v>4417</v>
      </c>
      <c r="E2853" s="97" t="s">
        <v>2819</v>
      </c>
      <c r="F2853" s="97" t="s">
        <v>5909</v>
      </c>
      <c r="G2853" s="98" t="s">
        <v>2453</v>
      </c>
      <c r="H2853" s="98" t="s">
        <v>5700</v>
      </c>
      <c r="I2853" s="97" t="s">
        <v>2670</v>
      </c>
      <c r="J2853" s="97" t="s">
        <v>2670</v>
      </c>
    </row>
    <row r="2854" spans="1:10" ht="12" customHeight="1" x14ac:dyDescent="0.2">
      <c r="A2854" s="96">
        <f t="shared" si="39"/>
        <v>2853</v>
      </c>
      <c r="B2854" s="97" t="s">
        <v>5719</v>
      </c>
      <c r="C2854" s="97" t="s">
        <v>5720</v>
      </c>
      <c r="D2854" s="97" t="s">
        <v>5721</v>
      </c>
      <c r="E2854" s="97" t="s">
        <v>2819</v>
      </c>
      <c r="F2854" s="97" t="s">
        <v>5910</v>
      </c>
      <c r="G2854" s="98" t="s">
        <v>2453</v>
      </c>
      <c r="H2854" s="98" t="s">
        <v>5700</v>
      </c>
      <c r="I2854" s="99">
        <v>26740000</v>
      </c>
      <c r="J2854" s="97" t="s">
        <v>2455</v>
      </c>
    </row>
    <row r="2855" spans="1:10" ht="12" customHeight="1" x14ac:dyDescent="0.2">
      <c r="A2855" s="96">
        <f t="shared" si="39"/>
        <v>2854</v>
      </c>
      <c r="B2855" s="97" t="s">
        <v>5719</v>
      </c>
      <c r="C2855" s="97" t="s">
        <v>5720</v>
      </c>
      <c r="D2855" s="97" t="s">
        <v>5721</v>
      </c>
      <c r="E2855" s="97" t="s">
        <v>2819</v>
      </c>
      <c r="F2855" s="97" t="s">
        <v>5911</v>
      </c>
      <c r="G2855" s="98" t="s">
        <v>2453</v>
      </c>
      <c r="H2855" s="98" t="s">
        <v>5700</v>
      </c>
      <c r="I2855" s="99">
        <v>26740000</v>
      </c>
      <c r="J2855" s="97" t="s">
        <v>2460</v>
      </c>
    </row>
    <row r="2856" spans="1:10" ht="12" customHeight="1" x14ac:dyDescent="0.2">
      <c r="A2856" s="96">
        <f t="shared" si="39"/>
        <v>2855</v>
      </c>
      <c r="B2856" s="97" t="s">
        <v>5719</v>
      </c>
      <c r="C2856" s="97" t="s">
        <v>5720</v>
      </c>
      <c r="D2856" s="97" t="s">
        <v>5721</v>
      </c>
      <c r="E2856" s="97" t="s">
        <v>2819</v>
      </c>
      <c r="F2856" s="97" t="s">
        <v>5912</v>
      </c>
      <c r="G2856" s="98" t="s">
        <v>2453</v>
      </c>
      <c r="H2856" s="98" t="s">
        <v>5700</v>
      </c>
      <c r="I2856" s="99">
        <v>114600000</v>
      </c>
      <c r="J2856" s="97" t="s">
        <v>2455</v>
      </c>
    </row>
    <row r="2857" spans="1:10" ht="12" customHeight="1" x14ac:dyDescent="0.2">
      <c r="A2857" s="96">
        <f t="shared" si="39"/>
        <v>2856</v>
      </c>
      <c r="B2857" s="97" t="s">
        <v>5719</v>
      </c>
      <c r="C2857" s="97" t="s">
        <v>5720</v>
      </c>
      <c r="D2857" s="97" t="s">
        <v>5721</v>
      </c>
      <c r="E2857" s="97" t="s">
        <v>2819</v>
      </c>
      <c r="F2857" s="97" t="s">
        <v>5913</v>
      </c>
      <c r="G2857" s="98" t="s">
        <v>2453</v>
      </c>
      <c r="H2857" s="98" t="s">
        <v>5700</v>
      </c>
      <c r="I2857" s="99">
        <v>26740000</v>
      </c>
      <c r="J2857" s="97" t="s">
        <v>2460</v>
      </c>
    </row>
    <row r="2858" spans="1:10" ht="12" customHeight="1" x14ac:dyDescent="0.2">
      <c r="A2858" s="96">
        <f t="shared" si="39"/>
        <v>2857</v>
      </c>
      <c r="B2858" s="97" t="s">
        <v>5719</v>
      </c>
      <c r="C2858" s="97" t="s">
        <v>5720</v>
      </c>
      <c r="D2858" s="97" t="s">
        <v>5721</v>
      </c>
      <c r="E2858" s="97" t="s">
        <v>2819</v>
      </c>
      <c r="F2858" s="97" t="s">
        <v>5914</v>
      </c>
      <c r="G2858" s="98" t="s">
        <v>2453</v>
      </c>
      <c r="H2858" s="98" t="s">
        <v>5700</v>
      </c>
      <c r="I2858" s="99">
        <v>78300000</v>
      </c>
      <c r="J2858" s="97" t="s">
        <v>2460</v>
      </c>
    </row>
    <row r="2859" spans="1:10" ht="12" customHeight="1" x14ac:dyDescent="0.2">
      <c r="A2859" s="96">
        <f t="shared" si="39"/>
        <v>2858</v>
      </c>
      <c r="B2859" s="97" t="s">
        <v>5719</v>
      </c>
      <c r="C2859" s="97" t="s">
        <v>5720</v>
      </c>
      <c r="D2859" s="97" t="s">
        <v>5721</v>
      </c>
      <c r="E2859" s="97" t="s">
        <v>2819</v>
      </c>
      <c r="F2859" s="97" t="s">
        <v>5915</v>
      </c>
      <c r="G2859" s="98" t="s">
        <v>2453</v>
      </c>
      <c r="H2859" s="98" t="s">
        <v>5700</v>
      </c>
      <c r="I2859" s="99">
        <v>36290000</v>
      </c>
      <c r="J2859" s="97" t="s">
        <v>2460</v>
      </c>
    </row>
    <row r="2860" spans="1:10" ht="12" customHeight="1" x14ac:dyDescent="0.2">
      <c r="A2860" s="96">
        <f t="shared" si="39"/>
        <v>2859</v>
      </c>
      <c r="B2860" s="97" t="s">
        <v>5719</v>
      </c>
      <c r="C2860" s="97" t="s">
        <v>5720</v>
      </c>
      <c r="D2860" s="97" t="s">
        <v>5721</v>
      </c>
      <c r="E2860" s="97" t="s">
        <v>2819</v>
      </c>
      <c r="F2860" s="97" t="s">
        <v>5916</v>
      </c>
      <c r="G2860" s="98" t="s">
        <v>2453</v>
      </c>
      <c r="H2860" s="98" t="s">
        <v>5700</v>
      </c>
      <c r="I2860" s="99">
        <v>360990000</v>
      </c>
      <c r="J2860" s="97" t="s">
        <v>2455</v>
      </c>
    </row>
    <row r="2861" spans="1:10" ht="12" customHeight="1" x14ac:dyDescent="0.2">
      <c r="A2861" s="96">
        <f t="shared" si="39"/>
        <v>2860</v>
      </c>
      <c r="B2861" s="97" t="s">
        <v>5719</v>
      </c>
      <c r="C2861" s="97" t="s">
        <v>5720</v>
      </c>
      <c r="D2861" s="97" t="s">
        <v>5721</v>
      </c>
      <c r="E2861" s="97" t="s">
        <v>2819</v>
      </c>
      <c r="F2861" s="97" t="s">
        <v>5917</v>
      </c>
      <c r="G2861" s="98" t="s">
        <v>2453</v>
      </c>
      <c r="H2861" s="98" t="s">
        <v>5700</v>
      </c>
      <c r="I2861" s="99">
        <v>343800000</v>
      </c>
      <c r="J2861" s="97" t="s">
        <v>2455</v>
      </c>
    </row>
    <row r="2862" spans="1:10" ht="12" customHeight="1" x14ac:dyDescent="0.2">
      <c r="A2862" s="96">
        <f t="shared" si="39"/>
        <v>2861</v>
      </c>
      <c r="B2862" s="97" t="s">
        <v>5719</v>
      </c>
      <c r="C2862" s="97" t="s">
        <v>5720</v>
      </c>
      <c r="D2862" s="97" t="s">
        <v>5721</v>
      </c>
      <c r="E2862" s="97" t="s">
        <v>2819</v>
      </c>
      <c r="F2862" s="97" t="s">
        <v>5918</v>
      </c>
      <c r="G2862" s="98" t="s">
        <v>2453</v>
      </c>
      <c r="H2862" s="98" t="s">
        <v>5700</v>
      </c>
      <c r="I2862" s="99">
        <v>158530000</v>
      </c>
      <c r="J2862" s="97" t="s">
        <v>2455</v>
      </c>
    </row>
    <row r="2863" spans="1:10" ht="12" customHeight="1" x14ac:dyDescent="0.2">
      <c r="A2863" s="96">
        <f t="shared" si="39"/>
        <v>2862</v>
      </c>
      <c r="B2863" s="97" t="s">
        <v>5719</v>
      </c>
      <c r="C2863" s="97" t="s">
        <v>5720</v>
      </c>
      <c r="D2863" s="97" t="s">
        <v>5721</v>
      </c>
      <c r="E2863" s="97" t="s">
        <v>2819</v>
      </c>
      <c r="F2863" s="97" t="s">
        <v>5919</v>
      </c>
      <c r="G2863" s="98" t="s">
        <v>2453</v>
      </c>
      <c r="H2863" s="98" t="s">
        <v>5700</v>
      </c>
      <c r="I2863" s="99">
        <v>129880000</v>
      </c>
      <c r="J2863" s="97" t="s">
        <v>2455</v>
      </c>
    </row>
    <row r="2864" spans="1:10" ht="12" customHeight="1" x14ac:dyDescent="0.2">
      <c r="A2864" s="96">
        <f t="shared" si="39"/>
        <v>2863</v>
      </c>
      <c r="B2864" s="97" t="s">
        <v>5719</v>
      </c>
      <c r="C2864" s="97" t="s">
        <v>5720</v>
      </c>
      <c r="D2864" s="97" t="s">
        <v>5721</v>
      </c>
      <c r="E2864" s="97" t="s">
        <v>2819</v>
      </c>
      <c r="F2864" s="97" t="s">
        <v>5920</v>
      </c>
      <c r="G2864" s="98" t="s">
        <v>2453</v>
      </c>
      <c r="H2864" s="98" t="s">
        <v>5700</v>
      </c>
      <c r="I2864" s="99">
        <v>89900000</v>
      </c>
      <c r="J2864" s="97" t="s">
        <v>2455</v>
      </c>
    </row>
    <row r="2865" spans="1:11" ht="12" customHeight="1" x14ac:dyDescent="0.2">
      <c r="A2865" s="96">
        <f t="shared" si="39"/>
        <v>2864</v>
      </c>
      <c r="B2865" s="97" t="s">
        <v>5719</v>
      </c>
      <c r="C2865" s="97" t="s">
        <v>5720</v>
      </c>
      <c r="D2865" s="97" t="s">
        <v>5721</v>
      </c>
      <c r="E2865" s="97" t="s">
        <v>2819</v>
      </c>
      <c r="F2865" s="97" t="s">
        <v>5921</v>
      </c>
      <c r="G2865" s="98" t="s">
        <v>2453</v>
      </c>
      <c r="H2865" s="98" t="s">
        <v>5700</v>
      </c>
      <c r="I2865" s="99">
        <v>103140000</v>
      </c>
      <c r="J2865" s="97" t="s">
        <v>2455</v>
      </c>
    </row>
    <row r="2866" spans="1:11" ht="12" customHeight="1" x14ac:dyDescent="0.2">
      <c r="A2866" s="96">
        <f t="shared" si="39"/>
        <v>2865</v>
      </c>
      <c r="B2866" s="97" t="s">
        <v>5719</v>
      </c>
      <c r="C2866" s="97" t="s">
        <v>5720</v>
      </c>
      <c r="D2866" s="97" t="s">
        <v>5721</v>
      </c>
      <c r="E2866" s="97" t="s">
        <v>2819</v>
      </c>
      <c r="F2866" s="97" t="s">
        <v>5922</v>
      </c>
      <c r="G2866" s="98" t="s">
        <v>2453</v>
      </c>
      <c r="H2866" s="98" t="s">
        <v>5700</v>
      </c>
      <c r="I2866" s="99">
        <v>50000000</v>
      </c>
      <c r="J2866" s="97" t="s">
        <v>2460</v>
      </c>
    </row>
    <row r="2867" spans="1:11" ht="12" customHeight="1" x14ac:dyDescent="0.2">
      <c r="A2867" s="96">
        <f t="shared" si="39"/>
        <v>2866</v>
      </c>
      <c r="B2867" s="97" t="s">
        <v>5719</v>
      </c>
      <c r="C2867" s="97" t="s">
        <v>5720</v>
      </c>
      <c r="D2867" s="97" t="s">
        <v>5721</v>
      </c>
      <c r="E2867" s="97" t="s">
        <v>2819</v>
      </c>
      <c r="F2867" s="97" t="s">
        <v>5923</v>
      </c>
      <c r="G2867" s="98" t="s">
        <v>2453</v>
      </c>
      <c r="H2867" s="98" t="s">
        <v>5700</v>
      </c>
      <c r="I2867" s="99">
        <v>66850000</v>
      </c>
      <c r="J2867" s="97" t="s">
        <v>2460</v>
      </c>
    </row>
    <row r="2868" spans="1:11" ht="12" customHeight="1" x14ac:dyDescent="0.2">
      <c r="A2868" s="96">
        <f t="shared" si="39"/>
        <v>2867</v>
      </c>
      <c r="B2868" s="97" t="s">
        <v>5719</v>
      </c>
      <c r="C2868" s="97" t="s">
        <v>5720</v>
      </c>
      <c r="D2868" s="97" t="s">
        <v>5721</v>
      </c>
      <c r="E2868" s="97" t="s">
        <v>2819</v>
      </c>
      <c r="F2868" s="97" t="s">
        <v>5924</v>
      </c>
      <c r="G2868" s="98" t="s">
        <v>2453</v>
      </c>
      <c r="H2868" s="98" t="s">
        <v>5700</v>
      </c>
      <c r="I2868" s="99">
        <v>60000000</v>
      </c>
      <c r="J2868" s="97" t="s">
        <v>2460</v>
      </c>
    </row>
    <row r="2869" spans="1:11" ht="12" customHeight="1" x14ac:dyDescent="0.2">
      <c r="A2869" s="96">
        <f t="shared" si="39"/>
        <v>2868</v>
      </c>
      <c r="B2869" s="97" t="s">
        <v>5719</v>
      </c>
      <c r="C2869" s="97" t="s">
        <v>5720</v>
      </c>
      <c r="D2869" s="97" t="s">
        <v>5721</v>
      </c>
      <c r="E2869" s="97" t="s">
        <v>2819</v>
      </c>
      <c r="F2869" s="97" t="s">
        <v>5925</v>
      </c>
      <c r="G2869" s="98" t="s">
        <v>2453</v>
      </c>
      <c r="H2869" s="98" t="s">
        <v>5700</v>
      </c>
      <c r="I2869" s="99">
        <v>114600000</v>
      </c>
      <c r="J2869" s="97" t="s">
        <v>2455</v>
      </c>
    </row>
    <row r="2870" spans="1:11" ht="12" customHeight="1" x14ac:dyDescent="0.2">
      <c r="A2870" s="96">
        <f t="shared" si="39"/>
        <v>2869</v>
      </c>
      <c r="B2870" s="97" t="s">
        <v>5719</v>
      </c>
      <c r="C2870" s="97" t="s">
        <v>5720</v>
      </c>
      <c r="D2870" s="97" t="s">
        <v>5721</v>
      </c>
      <c r="E2870" s="97" t="s">
        <v>2819</v>
      </c>
      <c r="F2870" s="97" t="s">
        <v>5926</v>
      </c>
      <c r="G2870" s="98" t="s">
        <v>2453</v>
      </c>
      <c r="H2870" s="98" t="s">
        <v>5700</v>
      </c>
      <c r="I2870" s="99">
        <v>63030000</v>
      </c>
      <c r="J2870" s="97" t="s">
        <v>2460</v>
      </c>
    </row>
    <row r="2871" spans="1:11" ht="12" customHeight="1" x14ac:dyDescent="0.2">
      <c r="A2871" s="96">
        <f t="shared" si="39"/>
        <v>2870</v>
      </c>
      <c r="B2871" s="97" t="s">
        <v>5719</v>
      </c>
      <c r="C2871" s="97" t="s">
        <v>5720</v>
      </c>
      <c r="D2871" s="97" t="s">
        <v>5721</v>
      </c>
      <c r="E2871" s="97" t="s">
        <v>2819</v>
      </c>
      <c r="F2871" s="97" t="s">
        <v>5927</v>
      </c>
      <c r="G2871" s="98" t="s">
        <v>2453</v>
      </c>
      <c r="H2871" s="98" t="s">
        <v>5700</v>
      </c>
      <c r="I2871" s="99">
        <v>173810000</v>
      </c>
      <c r="J2871" s="97" t="s">
        <v>2455</v>
      </c>
    </row>
    <row r="2872" spans="1:11" customFormat="1" ht="12" customHeight="1" x14ac:dyDescent="0.2">
      <c r="A2872" s="96">
        <f t="shared" si="39"/>
        <v>2871</v>
      </c>
      <c r="B2872" s="97" t="s">
        <v>2494</v>
      </c>
      <c r="C2872" s="97" t="s">
        <v>2495</v>
      </c>
      <c r="D2872" s="97" t="s">
        <v>2494</v>
      </c>
      <c r="E2872" s="97" t="s">
        <v>2823</v>
      </c>
      <c r="F2872" s="97" t="s">
        <v>5928</v>
      </c>
      <c r="G2872" s="98" t="s">
        <v>2453</v>
      </c>
      <c r="H2872" s="98" t="s">
        <v>5700</v>
      </c>
      <c r="I2872" s="99">
        <v>421000000</v>
      </c>
      <c r="J2872" s="97" t="s">
        <v>2455</v>
      </c>
      <c r="K2872" s="108"/>
    </row>
    <row r="2873" spans="1:11" customFormat="1" ht="12" customHeight="1" x14ac:dyDescent="0.3">
      <c r="A2873" s="96">
        <f t="shared" si="39"/>
        <v>2872</v>
      </c>
      <c r="B2873" s="97" t="s">
        <v>2810</v>
      </c>
      <c r="C2873" s="103" t="s">
        <v>5929</v>
      </c>
      <c r="D2873" s="97" t="s">
        <v>2810</v>
      </c>
      <c r="E2873" s="97" t="s">
        <v>2823</v>
      </c>
      <c r="F2873" s="103" t="s">
        <v>5930</v>
      </c>
      <c r="G2873" s="104" t="s">
        <v>2453</v>
      </c>
      <c r="H2873" s="97" t="s">
        <v>5794</v>
      </c>
      <c r="I2873" s="105">
        <v>60000000</v>
      </c>
      <c r="J2873" s="103" t="s">
        <v>2455</v>
      </c>
      <c r="K2873" s="108"/>
    </row>
    <row r="2874" spans="1:11" customFormat="1" ht="12" customHeight="1" x14ac:dyDescent="0.2">
      <c r="A2874" s="96">
        <f t="shared" si="39"/>
        <v>2873</v>
      </c>
      <c r="B2874" s="97" t="s">
        <v>2775</v>
      </c>
      <c r="C2874" s="97" t="s">
        <v>3351</v>
      </c>
      <c r="D2874" s="97" t="s">
        <v>2484</v>
      </c>
      <c r="E2874" s="97" t="s">
        <v>2827</v>
      </c>
      <c r="F2874" s="97" t="s">
        <v>5931</v>
      </c>
      <c r="G2874" s="98" t="s">
        <v>2453</v>
      </c>
      <c r="H2874" s="98" t="s">
        <v>5700</v>
      </c>
      <c r="I2874" s="99">
        <v>1450120000</v>
      </c>
      <c r="J2874" s="97" t="s">
        <v>2486</v>
      </c>
      <c r="K2874" s="108"/>
    </row>
    <row r="2875" spans="1:11" customFormat="1" ht="12" customHeight="1" x14ac:dyDescent="0.2">
      <c r="A2875" s="96">
        <f t="shared" si="39"/>
        <v>2874</v>
      </c>
      <c r="B2875" s="97" t="s">
        <v>5707</v>
      </c>
      <c r="C2875" s="97" t="s">
        <v>5707</v>
      </c>
      <c r="D2875" s="97" t="s">
        <v>5700</v>
      </c>
      <c r="E2875" s="97" t="s">
        <v>2833</v>
      </c>
      <c r="F2875" s="97" t="s">
        <v>5709</v>
      </c>
      <c r="G2875" s="98" t="s">
        <v>2453</v>
      </c>
      <c r="H2875" s="98" t="s">
        <v>5700</v>
      </c>
      <c r="I2875" s="99">
        <v>87000000</v>
      </c>
      <c r="J2875" s="97" t="s">
        <v>2460</v>
      </c>
      <c r="K2875" s="108"/>
    </row>
    <row r="2876" spans="1:11" customFormat="1" ht="12" customHeight="1" x14ac:dyDescent="0.2">
      <c r="A2876" s="96">
        <f t="shared" si="39"/>
        <v>2875</v>
      </c>
      <c r="B2876" s="97" t="s">
        <v>5700</v>
      </c>
      <c r="C2876" s="97" t="s">
        <v>5705</v>
      </c>
      <c r="D2876" s="97" t="s">
        <v>5700</v>
      </c>
      <c r="E2876" s="97" t="s">
        <v>3126</v>
      </c>
      <c r="F2876" s="97" t="s">
        <v>5932</v>
      </c>
      <c r="G2876" s="98" t="s">
        <v>2453</v>
      </c>
      <c r="H2876" s="98" t="s">
        <v>5700</v>
      </c>
      <c r="I2876" s="99">
        <v>220000000</v>
      </c>
      <c r="J2876" s="97" t="s">
        <v>2486</v>
      </c>
      <c r="K2876" s="108"/>
    </row>
    <row r="2877" spans="1:11" ht="12" customHeight="1" x14ac:dyDescent="0.2">
      <c r="A2877" s="96">
        <f>ROW()-1</f>
        <v>2876</v>
      </c>
      <c r="B2877" s="97" t="s">
        <v>5933</v>
      </c>
      <c r="C2877" s="97" t="s">
        <v>5934</v>
      </c>
      <c r="D2877" s="97" t="s">
        <v>5559</v>
      </c>
      <c r="E2877" s="97" t="s">
        <v>2451</v>
      </c>
      <c r="F2877" s="97" t="s">
        <v>5935</v>
      </c>
      <c r="G2877" s="98" t="s">
        <v>2453</v>
      </c>
      <c r="H2877" s="98" t="s">
        <v>5936</v>
      </c>
      <c r="I2877" s="99">
        <v>23710000</v>
      </c>
      <c r="J2877" s="97" t="s">
        <v>2460</v>
      </c>
    </row>
    <row r="2878" spans="1:11" ht="12" customHeight="1" x14ac:dyDescent="0.2">
      <c r="A2878" s="96">
        <f t="shared" ref="A2878:A2941" si="40">ROW()-1</f>
        <v>2877</v>
      </c>
      <c r="B2878" s="97" t="s">
        <v>5937</v>
      </c>
      <c r="C2878" s="97" t="s">
        <v>5938</v>
      </c>
      <c r="D2878" s="97" t="s">
        <v>5559</v>
      </c>
      <c r="E2878" s="97" t="s">
        <v>2451</v>
      </c>
      <c r="F2878" s="97" t="s">
        <v>5939</v>
      </c>
      <c r="G2878" s="98" t="s">
        <v>2453</v>
      </c>
      <c r="H2878" s="98" t="s">
        <v>5936</v>
      </c>
      <c r="I2878" s="99">
        <v>16038000</v>
      </c>
      <c r="J2878" s="97" t="s">
        <v>2460</v>
      </c>
    </row>
    <row r="2879" spans="1:11" ht="12" customHeight="1" x14ac:dyDescent="0.2">
      <c r="A2879" s="96">
        <f t="shared" si="40"/>
        <v>2878</v>
      </c>
      <c r="B2879" s="97" t="s">
        <v>5940</v>
      </c>
      <c r="C2879" s="97" t="s">
        <v>5941</v>
      </c>
      <c r="D2879" s="97" t="s">
        <v>5559</v>
      </c>
      <c r="E2879" s="97" t="s">
        <v>2451</v>
      </c>
      <c r="F2879" s="97" t="s">
        <v>5942</v>
      </c>
      <c r="G2879" s="98" t="s">
        <v>2453</v>
      </c>
      <c r="H2879" s="98" t="s">
        <v>5936</v>
      </c>
      <c r="I2879" s="99">
        <v>23806000</v>
      </c>
      <c r="J2879" s="97" t="s">
        <v>2460</v>
      </c>
    </row>
    <row r="2880" spans="1:11" ht="12" customHeight="1" x14ac:dyDescent="0.2">
      <c r="A2880" s="96">
        <f t="shared" si="40"/>
        <v>2879</v>
      </c>
      <c r="B2880" s="97" t="s">
        <v>5943</v>
      </c>
      <c r="C2880" s="97" t="s">
        <v>5558</v>
      </c>
      <c r="D2880" s="97" t="s">
        <v>5559</v>
      </c>
      <c r="E2880" s="97" t="s">
        <v>2451</v>
      </c>
      <c r="F2880" s="97" t="s">
        <v>5944</v>
      </c>
      <c r="G2880" s="98" t="s">
        <v>2453</v>
      </c>
      <c r="H2880" s="98" t="s">
        <v>5936</v>
      </c>
      <c r="I2880" s="99">
        <v>38280000</v>
      </c>
      <c r="J2880" s="97" t="s">
        <v>2455</v>
      </c>
    </row>
    <row r="2881" spans="1:10" ht="12" customHeight="1" x14ac:dyDescent="0.2">
      <c r="A2881" s="96">
        <f t="shared" si="40"/>
        <v>2880</v>
      </c>
      <c r="B2881" s="97" t="s">
        <v>5943</v>
      </c>
      <c r="C2881" s="97" t="s">
        <v>5558</v>
      </c>
      <c r="D2881" s="97" t="s">
        <v>5559</v>
      </c>
      <c r="E2881" s="97" t="s">
        <v>2451</v>
      </c>
      <c r="F2881" s="97" t="s">
        <v>5945</v>
      </c>
      <c r="G2881" s="98" t="s">
        <v>2453</v>
      </c>
      <c r="H2881" s="98" t="s">
        <v>5936</v>
      </c>
      <c r="I2881" s="99">
        <v>16390000</v>
      </c>
      <c r="J2881" s="97" t="s">
        <v>2455</v>
      </c>
    </row>
    <row r="2882" spans="1:10" ht="12" customHeight="1" x14ac:dyDescent="0.2">
      <c r="A2882" s="96">
        <f t="shared" si="40"/>
        <v>2881</v>
      </c>
      <c r="B2882" s="97" t="s">
        <v>5943</v>
      </c>
      <c r="C2882" s="97" t="s">
        <v>5558</v>
      </c>
      <c r="D2882" s="97" t="s">
        <v>5559</v>
      </c>
      <c r="E2882" s="97" t="s">
        <v>2451</v>
      </c>
      <c r="F2882" s="97" t="s">
        <v>5946</v>
      </c>
      <c r="G2882" s="98" t="s">
        <v>2453</v>
      </c>
      <c r="H2882" s="98" t="s">
        <v>5936</v>
      </c>
      <c r="I2882" s="99">
        <v>43340000</v>
      </c>
      <c r="J2882" s="97" t="s">
        <v>2455</v>
      </c>
    </row>
    <row r="2883" spans="1:10" ht="12" customHeight="1" x14ac:dyDescent="0.2">
      <c r="A2883" s="96">
        <f t="shared" si="40"/>
        <v>2882</v>
      </c>
      <c r="B2883" s="97" t="s">
        <v>5558</v>
      </c>
      <c r="C2883" s="97" t="s">
        <v>5558</v>
      </c>
      <c r="D2883" s="97" t="s">
        <v>5936</v>
      </c>
      <c r="E2883" s="97" t="s">
        <v>2451</v>
      </c>
      <c r="F2883" s="97" t="s">
        <v>5947</v>
      </c>
      <c r="G2883" s="98" t="s">
        <v>2453</v>
      </c>
      <c r="H2883" s="98" t="s">
        <v>5936</v>
      </c>
      <c r="I2883" s="99">
        <v>37345000</v>
      </c>
      <c r="J2883" s="97" t="s">
        <v>2460</v>
      </c>
    </row>
    <row r="2884" spans="1:10" ht="12" customHeight="1" x14ac:dyDescent="0.2">
      <c r="A2884" s="96">
        <f t="shared" si="40"/>
        <v>2883</v>
      </c>
      <c r="B2884" s="97" t="s">
        <v>5937</v>
      </c>
      <c r="C2884" s="97" t="s">
        <v>5938</v>
      </c>
      <c r="D2884" s="97" t="s">
        <v>5559</v>
      </c>
      <c r="E2884" s="97" t="s">
        <v>2451</v>
      </c>
      <c r="F2884" s="97" t="s">
        <v>5948</v>
      </c>
      <c r="G2884" s="98" t="s">
        <v>2453</v>
      </c>
      <c r="H2884" s="98" t="s">
        <v>5936</v>
      </c>
      <c r="I2884" s="99">
        <v>25718000</v>
      </c>
      <c r="J2884" s="97" t="s">
        <v>2460</v>
      </c>
    </row>
    <row r="2885" spans="1:10" ht="12" customHeight="1" x14ac:dyDescent="0.2">
      <c r="A2885" s="96">
        <f t="shared" si="40"/>
        <v>2884</v>
      </c>
      <c r="B2885" s="97" t="s">
        <v>5559</v>
      </c>
      <c r="C2885" s="97" t="s">
        <v>5949</v>
      </c>
      <c r="D2885" s="97" t="s">
        <v>5559</v>
      </c>
      <c r="E2885" s="97" t="s">
        <v>2451</v>
      </c>
      <c r="F2885" s="97" t="s">
        <v>5950</v>
      </c>
      <c r="G2885" s="98" t="s">
        <v>2453</v>
      </c>
      <c r="H2885" s="98" t="s">
        <v>5936</v>
      </c>
      <c r="I2885" s="99">
        <v>2877120000</v>
      </c>
      <c r="J2885" s="97" t="s">
        <v>2486</v>
      </c>
    </row>
    <row r="2886" spans="1:10" ht="12" customHeight="1" x14ac:dyDescent="0.2">
      <c r="A2886" s="96">
        <f t="shared" si="40"/>
        <v>2885</v>
      </c>
      <c r="B2886" s="97" t="s">
        <v>5559</v>
      </c>
      <c r="C2886" s="97" t="s">
        <v>5949</v>
      </c>
      <c r="D2886" s="97" t="s">
        <v>5559</v>
      </c>
      <c r="E2886" s="97" t="s">
        <v>2451</v>
      </c>
      <c r="F2886" s="97" t="s">
        <v>5951</v>
      </c>
      <c r="G2886" s="98" t="s">
        <v>2453</v>
      </c>
      <c r="H2886" s="98" t="s">
        <v>5936</v>
      </c>
      <c r="I2886" s="99">
        <v>2450880000</v>
      </c>
      <c r="J2886" s="97" t="s">
        <v>2486</v>
      </c>
    </row>
    <row r="2887" spans="1:10" ht="12" customHeight="1" x14ac:dyDescent="0.2">
      <c r="A2887" s="96">
        <f t="shared" si="40"/>
        <v>2886</v>
      </c>
      <c r="B2887" s="97" t="s">
        <v>5952</v>
      </c>
      <c r="C2887" s="97" t="s">
        <v>5953</v>
      </c>
      <c r="D2887" s="97" t="s">
        <v>5559</v>
      </c>
      <c r="E2887" s="97" t="s">
        <v>2451</v>
      </c>
      <c r="F2887" s="97" t="s">
        <v>5954</v>
      </c>
      <c r="G2887" s="98" t="s">
        <v>2453</v>
      </c>
      <c r="H2887" s="98" t="s">
        <v>5936</v>
      </c>
      <c r="I2887" s="99">
        <v>25529000</v>
      </c>
      <c r="J2887" s="97" t="s">
        <v>2460</v>
      </c>
    </row>
    <row r="2888" spans="1:10" ht="12" customHeight="1" x14ac:dyDescent="0.2">
      <c r="A2888" s="96">
        <f t="shared" si="40"/>
        <v>2887</v>
      </c>
      <c r="B2888" s="97" t="s">
        <v>5952</v>
      </c>
      <c r="C2888" s="97" t="s">
        <v>5953</v>
      </c>
      <c r="D2888" s="97" t="s">
        <v>5559</v>
      </c>
      <c r="E2888" s="97" t="s">
        <v>2451</v>
      </c>
      <c r="F2888" s="97" t="s">
        <v>5955</v>
      </c>
      <c r="G2888" s="98" t="s">
        <v>2453</v>
      </c>
      <c r="H2888" s="98" t="s">
        <v>5936</v>
      </c>
      <c r="I2888" s="99">
        <v>61199000</v>
      </c>
      <c r="J2888" s="97" t="s">
        <v>2460</v>
      </c>
    </row>
    <row r="2889" spans="1:10" ht="12" customHeight="1" x14ac:dyDescent="0.2">
      <c r="A2889" s="96">
        <f t="shared" si="40"/>
        <v>2888</v>
      </c>
      <c r="B2889" s="97" t="s">
        <v>5956</v>
      </c>
      <c r="C2889" s="97" t="s">
        <v>5957</v>
      </c>
      <c r="D2889" s="97" t="s">
        <v>5559</v>
      </c>
      <c r="E2889" s="97" t="s">
        <v>2451</v>
      </c>
      <c r="F2889" s="97" t="s">
        <v>5958</v>
      </c>
      <c r="G2889" s="98" t="s">
        <v>2453</v>
      </c>
      <c r="H2889" s="98" t="s">
        <v>5936</v>
      </c>
      <c r="I2889" s="99">
        <v>123370000</v>
      </c>
      <c r="J2889" s="97" t="s">
        <v>2460</v>
      </c>
    </row>
    <row r="2890" spans="1:10" ht="12" customHeight="1" x14ac:dyDescent="0.2">
      <c r="A2890" s="96">
        <f t="shared" si="40"/>
        <v>2889</v>
      </c>
      <c r="B2890" s="97" t="s">
        <v>5956</v>
      </c>
      <c r="C2890" s="97" t="s">
        <v>5957</v>
      </c>
      <c r="D2890" s="97" t="s">
        <v>5559</v>
      </c>
      <c r="E2890" s="97" t="s">
        <v>2451</v>
      </c>
      <c r="F2890" s="97" t="s">
        <v>5959</v>
      </c>
      <c r="G2890" s="98" t="s">
        <v>2453</v>
      </c>
      <c r="H2890" s="98" t="s">
        <v>5936</v>
      </c>
      <c r="I2890" s="99">
        <v>176202000</v>
      </c>
      <c r="J2890" s="97" t="s">
        <v>2460</v>
      </c>
    </row>
    <row r="2891" spans="1:10" ht="12" customHeight="1" x14ac:dyDescent="0.2">
      <c r="A2891" s="96">
        <f t="shared" si="40"/>
        <v>2890</v>
      </c>
      <c r="B2891" s="97" t="s">
        <v>5559</v>
      </c>
      <c r="C2891" s="97" t="s">
        <v>5949</v>
      </c>
      <c r="D2891" s="97" t="s">
        <v>5559</v>
      </c>
      <c r="E2891" s="97" t="s">
        <v>2451</v>
      </c>
      <c r="F2891" s="97" t="s">
        <v>5960</v>
      </c>
      <c r="G2891" s="98" t="s">
        <v>2453</v>
      </c>
      <c r="H2891" s="98" t="s">
        <v>5936</v>
      </c>
      <c r="I2891" s="99">
        <v>527023000</v>
      </c>
      <c r="J2891" s="97" t="s">
        <v>2455</v>
      </c>
    </row>
    <row r="2892" spans="1:10" ht="12" customHeight="1" x14ac:dyDescent="0.2">
      <c r="A2892" s="96">
        <f t="shared" si="40"/>
        <v>2891</v>
      </c>
      <c r="B2892" s="97" t="s">
        <v>5961</v>
      </c>
      <c r="C2892" s="97" t="s">
        <v>5962</v>
      </c>
      <c r="D2892" s="97" t="s">
        <v>5559</v>
      </c>
      <c r="E2892" s="97" t="s">
        <v>2451</v>
      </c>
      <c r="F2892" s="97" t="s">
        <v>5963</v>
      </c>
      <c r="G2892" s="98" t="s">
        <v>2453</v>
      </c>
      <c r="H2892" s="98" t="s">
        <v>5936</v>
      </c>
      <c r="I2892" s="99">
        <v>51873000</v>
      </c>
      <c r="J2892" s="97" t="s">
        <v>2460</v>
      </c>
    </row>
    <row r="2893" spans="1:10" ht="12" customHeight="1" x14ac:dyDescent="0.2">
      <c r="A2893" s="96">
        <f t="shared" si="40"/>
        <v>2892</v>
      </c>
      <c r="B2893" s="97" t="s">
        <v>5961</v>
      </c>
      <c r="C2893" s="97" t="s">
        <v>5962</v>
      </c>
      <c r="D2893" s="97" t="s">
        <v>5559</v>
      </c>
      <c r="E2893" s="97" t="s">
        <v>2451</v>
      </c>
      <c r="F2893" s="97" t="s">
        <v>5964</v>
      </c>
      <c r="G2893" s="98" t="s">
        <v>2453</v>
      </c>
      <c r="H2893" s="98" t="s">
        <v>5936</v>
      </c>
      <c r="I2893" s="99">
        <v>50633000</v>
      </c>
      <c r="J2893" s="97" t="s">
        <v>2460</v>
      </c>
    </row>
    <row r="2894" spans="1:10" ht="12" customHeight="1" x14ac:dyDescent="0.2">
      <c r="A2894" s="96">
        <f t="shared" si="40"/>
        <v>2893</v>
      </c>
      <c r="B2894" s="97" t="s">
        <v>5965</v>
      </c>
      <c r="C2894" s="97" t="s">
        <v>5966</v>
      </c>
      <c r="D2894" s="97" t="s">
        <v>5559</v>
      </c>
      <c r="E2894" s="97" t="s">
        <v>2451</v>
      </c>
      <c r="F2894" s="97" t="s">
        <v>5967</v>
      </c>
      <c r="G2894" s="98" t="s">
        <v>2453</v>
      </c>
      <c r="H2894" s="98" t="s">
        <v>5936</v>
      </c>
      <c r="I2894" s="99">
        <v>40018000</v>
      </c>
      <c r="J2894" s="97" t="s">
        <v>2460</v>
      </c>
    </row>
    <row r="2895" spans="1:10" ht="12" customHeight="1" x14ac:dyDescent="0.2">
      <c r="A2895" s="96">
        <f t="shared" si="40"/>
        <v>2894</v>
      </c>
      <c r="B2895" s="97" t="s">
        <v>5937</v>
      </c>
      <c r="C2895" s="97" t="s">
        <v>5938</v>
      </c>
      <c r="D2895" s="97" t="s">
        <v>5559</v>
      </c>
      <c r="E2895" s="97" t="s">
        <v>2451</v>
      </c>
      <c r="F2895" s="97" t="s">
        <v>5968</v>
      </c>
      <c r="G2895" s="98" t="s">
        <v>2453</v>
      </c>
      <c r="H2895" s="98" t="s">
        <v>5936</v>
      </c>
      <c r="I2895" s="99">
        <v>149522000</v>
      </c>
      <c r="J2895" s="97" t="s">
        <v>2455</v>
      </c>
    </row>
    <row r="2896" spans="1:10" ht="12" customHeight="1" x14ac:dyDescent="0.2">
      <c r="A2896" s="96">
        <f t="shared" si="40"/>
        <v>2895</v>
      </c>
      <c r="B2896" s="97" t="s">
        <v>5969</v>
      </c>
      <c r="C2896" s="97" t="s">
        <v>5953</v>
      </c>
      <c r="D2896" s="97" t="s">
        <v>5559</v>
      </c>
      <c r="E2896" s="97" t="s">
        <v>2451</v>
      </c>
      <c r="F2896" s="97" t="s">
        <v>5970</v>
      </c>
      <c r="G2896" s="98" t="s">
        <v>2453</v>
      </c>
      <c r="H2896" s="98" t="s">
        <v>5936</v>
      </c>
      <c r="I2896" s="99">
        <v>221836000</v>
      </c>
      <c r="J2896" s="97" t="s">
        <v>2455</v>
      </c>
    </row>
    <row r="2897" spans="1:10" ht="12" customHeight="1" x14ac:dyDescent="0.2">
      <c r="A2897" s="96">
        <f t="shared" si="40"/>
        <v>2896</v>
      </c>
      <c r="B2897" s="97" t="s">
        <v>5943</v>
      </c>
      <c r="C2897" s="97" t="s">
        <v>5558</v>
      </c>
      <c r="D2897" s="97" t="s">
        <v>5559</v>
      </c>
      <c r="E2897" s="97" t="s">
        <v>2451</v>
      </c>
      <c r="F2897" s="97" t="s">
        <v>5971</v>
      </c>
      <c r="G2897" s="98" t="s">
        <v>2453</v>
      </c>
      <c r="H2897" s="98" t="s">
        <v>5936</v>
      </c>
      <c r="I2897" s="99">
        <v>57970000</v>
      </c>
      <c r="J2897" s="97" t="s">
        <v>2455</v>
      </c>
    </row>
    <row r="2898" spans="1:10" ht="12" customHeight="1" x14ac:dyDescent="0.2">
      <c r="A2898" s="96">
        <f t="shared" si="40"/>
        <v>2897</v>
      </c>
      <c r="B2898" s="97" t="s">
        <v>5953</v>
      </c>
      <c r="C2898" s="97" t="s">
        <v>5953</v>
      </c>
      <c r="D2898" s="97" t="s">
        <v>5936</v>
      </c>
      <c r="E2898" s="97" t="s">
        <v>2451</v>
      </c>
      <c r="F2898" s="97" t="s">
        <v>5972</v>
      </c>
      <c r="G2898" s="98" t="s">
        <v>2453</v>
      </c>
      <c r="H2898" s="98" t="s">
        <v>5936</v>
      </c>
      <c r="I2898" s="99">
        <v>88000000</v>
      </c>
      <c r="J2898" s="97" t="s">
        <v>2486</v>
      </c>
    </row>
    <row r="2899" spans="1:10" ht="12" customHeight="1" x14ac:dyDescent="0.2">
      <c r="A2899" s="96">
        <f t="shared" si="40"/>
        <v>2898</v>
      </c>
      <c r="B2899" s="97" t="s">
        <v>5953</v>
      </c>
      <c r="C2899" s="97" t="s">
        <v>5953</v>
      </c>
      <c r="D2899" s="97" t="s">
        <v>5936</v>
      </c>
      <c r="E2899" s="97" t="s">
        <v>2451</v>
      </c>
      <c r="F2899" s="97" t="s">
        <v>5973</v>
      </c>
      <c r="G2899" s="98" t="s">
        <v>2453</v>
      </c>
      <c r="H2899" s="98" t="s">
        <v>5936</v>
      </c>
      <c r="I2899" s="99">
        <v>88000000</v>
      </c>
      <c r="J2899" s="97" t="s">
        <v>2486</v>
      </c>
    </row>
    <row r="2900" spans="1:10" ht="12" customHeight="1" x14ac:dyDescent="0.2">
      <c r="A2900" s="96">
        <f t="shared" si="40"/>
        <v>2899</v>
      </c>
      <c r="B2900" s="97" t="s">
        <v>5936</v>
      </c>
      <c r="C2900" s="97" t="s">
        <v>5949</v>
      </c>
      <c r="D2900" s="97" t="s">
        <v>5936</v>
      </c>
      <c r="E2900" s="97" t="s">
        <v>2451</v>
      </c>
      <c r="F2900" s="97" t="s">
        <v>5974</v>
      </c>
      <c r="G2900" s="98" t="s">
        <v>2453</v>
      </c>
      <c r="H2900" s="98" t="s">
        <v>5936</v>
      </c>
      <c r="I2900" s="99">
        <v>232943000</v>
      </c>
      <c r="J2900" s="97" t="s">
        <v>2455</v>
      </c>
    </row>
    <row r="2901" spans="1:10" ht="12" customHeight="1" x14ac:dyDescent="0.2">
      <c r="A2901" s="96">
        <f t="shared" si="40"/>
        <v>2900</v>
      </c>
      <c r="B2901" s="97" t="s">
        <v>5943</v>
      </c>
      <c r="C2901" s="97" t="s">
        <v>5558</v>
      </c>
      <c r="D2901" s="97" t="s">
        <v>5559</v>
      </c>
      <c r="E2901" s="97" t="s">
        <v>2451</v>
      </c>
      <c r="F2901" s="97" t="s">
        <v>5975</v>
      </c>
      <c r="G2901" s="98" t="s">
        <v>2453</v>
      </c>
      <c r="H2901" s="98" t="s">
        <v>5936</v>
      </c>
      <c r="I2901" s="99">
        <v>77110000</v>
      </c>
      <c r="J2901" s="97" t="s">
        <v>2455</v>
      </c>
    </row>
    <row r="2902" spans="1:10" ht="12" customHeight="1" x14ac:dyDescent="0.2">
      <c r="A2902" s="96">
        <f t="shared" si="40"/>
        <v>2901</v>
      </c>
      <c r="B2902" s="97" t="s">
        <v>5965</v>
      </c>
      <c r="C2902" s="97" t="s">
        <v>5966</v>
      </c>
      <c r="D2902" s="97" t="s">
        <v>5559</v>
      </c>
      <c r="E2902" s="97" t="s">
        <v>2451</v>
      </c>
      <c r="F2902" s="97" t="s">
        <v>5976</v>
      </c>
      <c r="G2902" s="98" t="s">
        <v>2453</v>
      </c>
      <c r="H2902" s="98" t="s">
        <v>5936</v>
      </c>
      <c r="I2902" s="99">
        <v>38291000</v>
      </c>
      <c r="J2902" s="97" t="s">
        <v>2460</v>
      </c>
    </row>
    <row r="2903" spans="1:10" ht="12" customHeight="1" x14ac:dyDescent="0.2">
      <c r="A2903" s="96">
        <f t="shared" si="40"/>
        <v>2902</v>
      </c>
      <c r="B2903" s="97" t="s">
        <v>5961</v>
      </c>
      <c r="C2903" s="97" t="s">
        <v>5962</v>
      </c>
      <c r="D2903" s="97" t="s">
        <v>5559</v>
      </c>
      <c r="E2903" s="97" t="s">
        <v>2451</v>
      </c>
      <c r="F2903" s="97" t="s">
        <v>5977</v>
      </c>
      <c r="G2903" s="98" t="s">
        <v>2453</v>
      </c>
      <c r="H2903" s="98" t="s">
        <v>5936</v>
      </c>
      <c r="I2903" s="99">
        <v>16555000</v>
      </c>
      <c r="J2903" s="97" t="s">
        <v>2460</v>
      </c>
    </row>
    <row r="2904" spans="1:10" ht="12" customHeight="1" x14ac:dyDescent="0.2">
      <c r="A2904" s="96">
        <f t="shared" si="40"/>
        <v>2903</v>
      </c>
      <c r="B2904" s="97" t="s">
        <v>5978</v>
      </c>
      <c r="C2904" s="97" t="s">
        <v>5979</v>
      </c>
      <c r="D2904" s="97" t="s">
        <v>5559</v>
      </c>
      <c r="E2904" s="97" t="s">
        <v>2451</v>
      </c>
      <c r="F2904" s="97" t="s">
        <v>5980</v>
      </c>
      <c r="G2904" s="98" t="s">
        <v>2453</v>
      </c>
      <c r="H2904" s="98" t="s">
        <v>5936</v>
      </c>
      <c r="I2904" s="99">
        <v>13385000</v>
      </c>
      <c r="J2904" s="97" t="s">
        <v>2460</v>
      </c>
    </row>
    <row r="2905" spans="1:10" ht="12" customHeight="1" x14ac:dyDescent="0.2">
      <c r="A2905" s="96">
        <f t="shared" si="40"/>
        <v>2904</v>
      </c>
      <c r="B2905" s="97" t="s">
        <v>5978</v>
      </c>
      <c r="C2905" s="97" t="s">
        <v>5979</v>
      </c>
      <c r="D2905" s="97" t="s">
        <v>5559</v>
      </c>
      <c r="E2905" s="97" t="s">
        <v>2451</v>
      </c>
      <c r="F2905" s="97" t="s">
        <v>5981</v>
      </c>
      <c r="G2905" s="98" t="s">
        <v>2453</v>
      </c>
      <c r="H2905" s="98" t="s">
        <v>5936</v>
      </c>
      <c r="I2905" s="99">
        <v>21640000</v>
      </c>
      <c r="J2905" s="97" t="s">
        <v>2460</v>
      </c>
    </row>
    <row r="2906" spans="1:10" ht="12" customHeight="1" x14ac:dyDescent="0.2">
      <c r="A2906" s="96">
        <f t="shared" si="40"/>
        <v>2905</v>
      </c>
      <c r="B2906" s="97" t="s">
        <v>5952</v>
      </c>
      <c r="C2906" s="97" t="s">
        <v>5953</v>
      </c>
      <c r="D2906" s="97" t="s">
        <v>5559</v>
      </c>
      <c r="E2906" s="97" t="s">
        <v>2451</v>
      </c>
      <c r="F2906" s="97" t="s">
        <v>5982</v>
      </c>
      <c r="G2906" s="98" t="s">
        <v>2453</v>
      </c>
      <c r="H2906" s="98" t="s">
        <v>5936</v>
      </c>
      <c r="I2906" s="99">
        <v>71078000</v>
      </c>
      <c r="J2906" s="97" t="s">
        <v>2460</v>
      </c>
    </row>
    <row r="2907" spans="1:10" ht="12" customHeight="1" x14ac:dyDescent="0.2">
      <c r="A2907" s="96">
        <f t="shared" si="40"/>
        <v>2906</v>
      </c>
      <c r="B2907" s="97" t="s">
        <v>5952</v>
      </c>
      <c r="C2907" s="97" t="s">
        <v>5953</v>
      </c>
      <c r="D2907" s="97" t="s">
        <v>5559</v>
      </c>
      <c r="E2907" s="97" t="s">
        <v>2451</v>
      </c>
      <c r="F2907" s="97" t="s">
        <v>5983</v>
      </c>
      <c r="G2907" s="98" t="s">
        <v>2453</v>
      </c>
      <c r="H2907" s="98" t="s">
        <v>5936</v>
      </c>
      <c r="I2907" s="99">
        <v>32098000</v>
      </c>
      <c r="J2907" s="97" t="s">
        <v>2460</v>
      </c>
    </row>
    <row r="2908" spans="1:10" ht="12" customHeight="1" x14ac:dyDescent="0.2">
      <c r="A2908" s="96">
        <f t="shared" si="40"/>
        <v>2907</v>
      </c>
      <c r="B2908" s="97" t="s">
        <v>5934</v>
      </c>
      <c r="C2908" s="97" t="s">
        <v>5934</v>
      </c>
      <c r="D2908" s="97" t="s">
        <v>5936</v>
      </c>
      <c r="E2908" s="97" t="s">
        <v>2451</v>
      </c>
      <c r="F2908" s="97" t="s">
        <v>5984</v>
      </c>
      <c r="G2908" s="98" t="s">
        <v>2453</v>
      </c>
      <c r="H2908" s="98" t="s">
        <v>5936</v>
      </c>
      <c r="I2908" s="99">
        <v>1401061000</v>
      </c>
      <c r="J2908" s="97" t="s">
        <v>2455</v>
      </c>
    </row>
    <row r="2909" spans="1:10" ht="12" customHeight="1" x14ac:dyDescent="0.2">
      <c r="A2909" s="96">
        <f t="shared" si="40"/>
        <v>2908</v>
      </c>
      <c r="B2909" s="97" t="s">
        <v>5940</v>
      </c>
      <c r="C2909" s="97" t="s">
        <v>5941</v>
      </c>
      <c r="D2909" s="97" t="s">
        <v>5559</v>
      </c>
      <c r="E2909" s="97" t="s">
        <v>2451</v>
      </c>
      <c r="F2909" s="97" t="s">
        <v>5985</v>
      </c>
      <c r="G2909" s="98" t="s">
        <v>2453</v>
      </c>
      <c r="H2909" s="98" t="s">
        <v>5936</v>
      </c>
      <c r="I2909" s="99">
        <v>68299000</v>
      </c>
      <c r="J2909" s="97" t="s">
        <v>2460</v>
      </c>
    </row>
    <row r="2910" spans="1:10" ht="12" customHeight="1" x14ac:dyDescent="0.2">
      <c r="A2910" s="96">
        <f t="shared" si="40"/>
        <v>2909</v>
      </c>
      <c r="B2910" s="97" t="s">
        <v>5986</v>
      </c>
      <c r="C2910" s="97" t="s">
        <v>5987</v>
      </c>
      <c r="D2910" s="97" t="s">
        <v>5559</v>
      </c>
      <c r="E2910" s="97" t="s">
        <v>2451</v>
      </c>
      <c r="F2910" s="97" t="s">
        <v>5988</v>
      </c>
      <c r="G2910" s="98" t="s">
        <v>2453</v>
      </c>
      <c r="H2910" s="98" t="s">
        <v>5936</v>
      </c>
      <c r="I2910" s="99">
        <v>117097000</v>
      </c>
      <c r="J2910" s="97" t="s">
        <v>2455</v>
      </c>
    </row>
    <row r="2911" spans="1:10" ht="12" customHeight="1" x14ac:dyDescent="0.2">
      <c r="A2911" s="96">
        <f t="shared" si="40"/>
        <v>2910</v>
      </c>
      <c r="B2911" s="97" t="s">
        <v>5953</v>
      </c>
      <c r="C2911" s="97" t="s">
        <v>5953</v>
      </c>
      <c r="D2911" s="97" t="s">
        <v>5936</v>
      </c>
      <c r="E2911" s="97" t="s">
        <v>2451</v>
      </c>
      <c r="F2911" s="97" t="s">
        <v>5989</v>
      </c>
      <c r="G2911" s="98" t="s">
        <v>2453</v>
      </c>
      <c r="H2911" s="98" t="s">
        <v>5936</v>
      </c>
      <c r="I2911" s="99">
        <v>88000000</v>
      </c>
      <c r="J2911" s="97" t="s">
        <v>2486</v>
      </c>
    </row>
    <row r="2912" spans="1:10" ht="12" customHeight="1" x14ac:dyDescent="0.2">
      <c r="A2912" s="96">
        <f t="shared" si="40"/>
        <v>2911</v>
      </c>
      <c r="B2912" s="97" t="s">
        <v>5961</v>
      </c>
      <c r="C2912" s="97" t="s">
        <v>5962</v>
      </c>
      <c r="D2912" s="97" t="s">
        <v>5559</v>
      </c>
      <c r="E2912" s="97" t="s">
        <v>2451</v>
      </c>
      <c r="F2912" s="97" t="s">
        <v>5990</v>
      </c>
      <c r="G2912" s="98" t="s">
        <v>2453</v>
      </c>
      <c r="H2912" s="98" t="s">
        <v>5936</v>
      </c>
      <c r="I2912" s="99">
        <v>77847000</v>
      </c>
      <c r="J2912" s="97" t="s">
        <v>2460</v>
      </c>
    </row>
    <row r="2913" spans="1:10" ht="12" customHeight="1" x14ac:dyDescent="0.2">
      <c r="A2913" s="96">
        <f t="shared" si="40"/>
        <v>2912</v>
      </c>
      <c r="B2913" s="97" t="s">
        <v>5952</v>
      </c>
      <c r="C2913" s="97" t="s">
        <v>5953</v>
      </c>
      <c r="D2913" s="97" t="s">
        <v>5559</v>
      </c>
      <c r="E2913" s="97" t="s">
        <v>2451</v>
      </c>
      <c r="F2913" s="97" t="s">
        <v>5991</v>
      </c>
      <c r="G2913" s="98" t="s">
        <v>2453</v>
      </c>
      <c r="H2913" s="98" t="s">
        <v>5936</v>
      </c>
      <c r="I2913" s="99">
        <v>56312000</v>
      </c>
      <c r="J2913" s="97" t="s">
        <v>2460</v>
      </c>
    </row>
    <row r="2914" spans="1:10" ht="12" customHeight="1" x14ac:dyDescent="0.2">
      <c r="A2914" s="96">
        <f t="shared" si="40"/>
        <v>2913</v>
      </c>
      <c r="B2914" s="97" t="s">
        <v>5952</v>
      </c>
      <c r="C2914" s="97" t="s">
        <v>5953</v>
      </c>
      <c r="D2914" s="97" t="s">
        <v>5559</v>
      </c>
      <c r="E2914" s="97" t="s">
        <v>2451</v>
      </c>
      <c r="F2914" s="97" t="s">
        <v>5992</v>
      </c>
      <c r="G2914" s="98" t="s">
        <v>2453</v>
      </c>
      <c r="H2914" s="98" t="s">
        <v>5936</v>
      </c>
      <c r="I2914" s="99">
        <v>53504000</v>
      </c>
      <c r="J2914" s="97" t="s">
        <v>2460</v>
      </c>
    </row>
    <row r="2915" spans="1:10" ht="12" customHeight="1" x14ac:dyDescent="0.2">
      <c r="A2915" s="96">
        <f t="shared" si="40"/>
        <v>2914</v>
      </c>
      <c r="B2915" s="97" t="s">
        <v>5952</v>
      </c>
      <c r="C2915" s="97" t="s">
        <v>5953</v>
      </c>
      <c r="D2915" s="97" t="s">
        <v>5559</v>
      </c>
      <c r="E2915" s="97" t="s">
        <v>2451</v>
      </c>
      <c r="F2915" s="97" t="s">
        <v>5993</v>
      </c>
      <c r="G2915" s="98" t="s">
        <v>2453</v>
      </c>
      <c r="H2915" s="98" t="s">
        <v>5936</v>
      </c>
      <c r="I2915" s="99">
        <v>91766000</v>
      </c>
      <c r="J2915" s="97" t="s">
        <v>2460</v>
      </c>
    </row>
    <row r="2916" spans="1:10" ht="12" customHeight="1" x14ac:dyDescent="0.2">
      <c r="A2916" s="96">
        <f t="shared" si="40"/>
        <v>2915</v>
      </c>
      <c r="B2916" s="97" t="s">
        <v>5940</v>
      </c>
      <c r="C2916" s="97" t="s">
        <v>5941</v>
      </c>
      <c r="D2916" s="97" t="s">
        <v>5559</v>
      </c>
      <c r="E2916" s="97" t="s">
        <v>2451</v>
      </c>
      <c r="F2916" s="97" t="s">
        <v>5994</v>
      </c>
      <c r="G2916" s="98" t="s">
        <v>2453</v>
      </c>
      <c r="H2916" s="98" t="s">
        <v>5936</v>
      </c>
      <c r="I2916" s="99">
        <v>33436000</v>
      </c>
      <c r="J2916" s="97" t="s">
        <v>2460</v>
      </c>
    </row>
    <row r="2917" spans="1:10" ht="12" customHeight="1" x14ac:dyDescent="0.2">
      <c r="A2917" s="96">
        <f t="shared" si="40"/>
        <v>2916</v>
      </c>
      <c r="B2917" s="97" t="s">
        <v>5995</v>
      </c>
      <c r="C2917" s="97" t="s">
        <v>5934</v>
      </c>
      <c r="D2917" s="97" t="s">
        <v>5559</v>
      </c>
      <c r="E2917" s="97" t="s">
        <v>2451</v>
      </c>
      <c r="F2917" s="97" t="s">
        <v>5996</v>
      </c>
      <c r="G2917" s="98" t="s">
        <v>2453</v>
      </c>
      <c r="H2917" s="98" t="s">
        <v>5936</v>
      </c>
      <c r="I2917" s="99">
        <v>19492000</v>
      </c>
      <c r="J2917" s="97" t="s">
        <v>2455</v>
      </c>
    </row>
    <row r="2918" spans="1:10" ht="12" customHeight="1" x14ac:dyDescent="0.2">
      <c r="A2918" s="96">
        <f t="shared" si="40"/>
        <v>2917</v>
      </c>
      <c r="B2918" s="97" t="s">
        <v>5936</v>
      </c>
      <c r="C2918" s="97" t="s">
        <v>5949</v>
      </c>
      <c r="D2918" s="97" t="s">
        <v>5936</v>
      </c>
      <c r="E2918" s="97" t="s">
        <v>2451</v>
      </c>
      <c r="F2918" s="97" t="s">
        <v>5997</v>
      </c>
      <c r="G2918" s="98" t="s">
        <v>2453</v>
      </c>
      <c r="H2918" s="98" t="s">
        <v>5936</v>
      </c>
      <c r="I2918" s="99">
        <v>171495000</v>
      </c>
      <c r="J2918" s="97" t="s">
        <v>2455</v>
      </c>
    </row>
    <row r="2919" spans="1:10" ht="12" customHeight="1" x14ac:dyDescent="0.3">
      <c r="A2919" s="96">
        <f t="shared" si="40"/>
        <v>2918</v>
      </c>
      <c r="B2919" s="97" t="s">
        <v>5936</v>
      </c>
      <c r="C2919" s="97" t="s">
        <v>5949</v>
      </c>
      <c r="D2919" s="97" t="s">
        <v>5936</v>
      </c>
      <c r="E2919" s="97" t="s">
        <v>2451</v>
      </c>
      <c r="F2919" s="97" t="s">
        <v>5998</v>
      </c>
      <c r="G2919" s="98" t="s">
        <v>2453</v>
      </c>
      <c r="H2919" s="98" t="s">
        <v>5936</v>
      </c>
      <c r="I2919" s="97" t="s">
        <v>2670</v>
      </c>
      <c r="J2919" s="97" t="s">
        <v>2670</v>
      </c>
    </row>
    <row r="2920" spans="1:10" ht="12" customHeight="1" x14ac:dyDescent="0.3">
      <c r="A2920" s="96">
        <f t="shared" si="40"/>
        <v>2919</v>
      </c>
      <c r="B2920" s="97" t="s">
        <v>5936</v>
      </c>
      <c r="C2920" s="97" t="s">
        <v>5949</v>
      </c>
      <c r="D2920" s="97" t="s">
        <v>5936</v>
      </c>
      <c r="E2920" s="97" t="s">
        <v>2451</v>
      </c>
      <c r="F2920" s="97" t="s">
        <v>5999</v>
      </c>
      <c r="G2920" s="98" t="s">
        <v>2453</v>
      </c>
      <c r="H2920" s="98" t="s">
        <v>5936</v>
      </c>
      <c r="I2920" s="97" t="s">
        <v>2670</v>
      </c>
      <c r="J2920" s="97" t="s">
        <v>2670</v>
      </c>
    </row>
    <row r="2921" spans="1:10" ht="12" customHeight="1" x14ac:dyDescent="0.2">
      <c r="A2921" s="96">
        <f t="shared" si="40"/>
        <v>2920</v>
      </c>
      <c r="B2921" s="97" t="s">
        <v>5558</v>
      </c>
      <c r="C2921" s="97" t="s">
        <v>5558</v>
      </c>
      <c r="D2921" s="97" t="s">
        <v>5936</v>
      </c>
      <c r="E2921" s="97" t="s">
        <v>2451</v>
      </c>
      <c r="F2921" s="97" t="s">
        <v>6000</v>
      </c>
      <c r="G2921" s="98" t="s">
        <v>2453</v>
      </c>
      <c r="H2921" s="98" t="s">
        <v>5936</v>
      </c>
      <c r="I2921" s="99">
        <v>25000000</v>
      </c>
      <c r="J2921" s="97" t="s">
        <v>2455</v>
      </c>
    </row>
    <row r="2922" spans="1:10" ht="12" customHeight="1" x14ac:dyDescent="0.2">
      <c r="A2922" s="96">
        <f t="shared" si="40"/>
        <v>2921</v>
      </c>
      <c r="B2922" s="97" t="s">
        <v>6001</v>
      </c>
      <c r="C2922" s="97" t="s">
        <v>6002</v>
      </c>
      <c r="D2922" s="97" t="s">
        <v>5559</v>
      </c>
      <c r="E2922" s="97" t="s">
        <v>2451</v>
      </c>
      <c r="F2922" s="97" t="s">
        <v>6003</v>
      </c>
      <c r="G2922" s="98" t="s">
        <v>2453</v>
      </c>
      <c r="H2922" s="98" t="s">
        <v>5936</v>
      </c>
      <c r="I2922" s="99">
        <v>28732000</v>
      </c>
      <c r="J2922" s="97" t="s">
        <v>2460</v>
      </c>
    </row>
    <row r="2923" spans="1:10" ht="12" customHeight="1" x14ac:dyDescent="0.2">
      <c r="A2923" s="96">
        <f t="shared" si="40"/>
        <v>2922</v>
      </c>
      <c r="B2923" s="97" t="s">
        <v>6001</v>
      </c>
      <c r="C2923" s="97" t="s">
        <v>6002</v>
      </c>
      <c r="D2923" s="97" t="s">
        <v>5559</v>
      </c>
      <c r="E2923" s="97" t="s">
        <v>2451</v>
      </c>
      <c r="F2923" s="97" t="s">
        <v>6004</v>
      </c>
      <c r="G2923" s="98" t="s">
        <v>2453</v>
      </c>
      <c r="H2923" s="98" t="s">
        <v>5936</v>
      </c>
      <c r="I2923" s="99">
        <v>17743000</v>
      </c>
      <c r="J2923" s="97" t="s">
        <v>2460</v>
      </c>
    </row>
    <row r="2924" spans="1:10" ht="12" customHeight="1" x14ac:dyDescent="0.2">
      <c r="A2924" s="96">
        <f t="shared" si="40"/>
        <v>2923</v>
      </c>
      <c r="B2924" s="97" t="s">
        <v>5965</v>
      </c>
      <c r="C2924" s="97" t="s">
        <v>5966</v>
      </c>
      <c r="D2924" s="97" t="s">
        <v>5559</v>
      </c>
      <c r="E2924" s="97" t="s">
        <v>2451</v>
      </c>
      <c r="F2924" s="97" t="s">
        <v>6005</v>
      </c>
      <c r="G2924" s="98" t="s">
        <v>2453</v>
      </c>
      <c r="H2924" s="98" t="s">
        <v>5936</v>
      </c>
      <c r="I2924" s="99">
        <v>21307000</v>
      </c>
      <c r="J2924" s="97" t="s">
        <v>2460</v>
      </c>
    </row>
    <row r="2925" spans="1:10" ht="12" customHeight="1" x14ac:dyDescent="0.2">
      <c r="A2925" s="96">
        <f t="shared" si="40"/>
        <v>2924</v>
      </c>
      <c r="B2925" s="97" t="s">
        <v>5986</v>
      </c>
      <c r="C2925" s="97" t="s">
        <v>5987</v>
      </c>
      <c r="D2925" s="97" t="s">
        <v>5559</v>
      </c>
      <c r="E2925" s="97" t="s">
        <v>2451</v>
      </c>
      <c r="F2925" s="97" t="s">
        <v>6006</v>
      </c>
      <c r="G2925" s="98" t="s">
        <v>2453</v>
      </c>
      <c r="H2925" s="98" t="s">
        <v>5936</v>
      </c>
      <c r="I2925" s="99">
        <v>27508000</v>
      </c>
      <c r="J2925" s="97" t="s">
        <v>2460</v>
      </c>
    </row>
    <row r="2926" spans="1:10" ht="12" customHeight="1" x14ac:dyDescent="0.2">
      <c r="A2926" s="96">
        <f t="shared" si="40"/>
        <v>2925</v>
      </c>
      <c r="B2926" s="97" t="s">
        <v>5965</v>
      </c>
      <c r="C2926" s="97" t="s">
        <v>5966</v>
      </c>
      <c r="D2926" s="97" t="s">
        <v>5559</v>
      </c>
      <c r="E2926" s="97" t="s">
        <v>2451</v>
      </c>
      <c r="F2926" s="97" t="s">
        <v>6007</v>
      </c>
      <c r="G2926" s="98" t="s">
        <v>2453</v>
      </c>
      <c r="H2926" s="98" t="s">
        <v>5936</v>
      </c>
      <c r="I2926" s="99">
        <v>39490000</v>
      </c>
      <c r="J2926" s="97" t="s">
        <v>2460</v>
      </c>
    </row>
    <row r="2927" spans="1:10" ht="12" customHeight="1" x14ac:dyDescent="0.2">
      <c r="A2927" s="96">
        <f t="shared" si="40"/>
        <v>2926</v>
      </c>
      <c r="B2927" s="97" t="s">
        <v>5943</v>
      </c>
      <c r="C2927" s="97" t="s">
        <v>5558</v>
      </c>
      <c r="D2927" s="97" t="s">
        <v>5559</v>
      </c>
      <c r="E2927" s="97" t="s">
        <v>2451</v>
      </c>
      <c r="F2927" s="97" t="s">
        <v>6008</v>
      </c>
      <c r="G2927" s="98" t="s">
        <v>2453</v>
      </c>
      <c r="H2927" s="98" t="s">
        <v>5936</v>
      </c>
      <c r="I2927" s="99">
        <v>13244000</v>
      </c>
      <c r="J2927" s="97" t="s">
        <v>2455</v>
      </c>
    </row>
    <row r="2928" spans="1:10" ht="12" customHeight="1" x14ac:dyDescent="0.2">
      <c r="A2928" s="96">
        <f t="shared" si="40"/>
        <v>2927</v>
      </c>
      <c r="B2928" s="97" t="s">
        <v>5558</v>
      </c>
      <c r="C2928" s="97" t="s">
        <v>5558</v>
      </c>
      <c r="D2928" s="97" t="s">
        <v>5936</v>
      </c>
      <c r="E2928" s="97" t="s">
        <v>2451</v>
      </c>
      <c r="F2928" s="97" t="s">
        <v>6009</v>
      </c>
      <c r="G2928" s="98" t="s">
        <v>2453</v>
      </c>
      <c r="H2928" s="98" t="s">
        <v>5936</v>
      </c>
      <c r="I2928" s="99">
        <v>62400000</v>
      </c>
      <c r="J2928" s="97" t="s">
        <v>2455</v>
      </c>
    </row>
    <row r="2929" spans="1:10" ht="12" customHeight="1" x14ac:dyDescent="0.2">
      <c r="A2929" s="96">
        <f t="shared" si="40"/>
        <v>2928</v>
      </c>
      <c r="B2929" s="97" t="s">
        <v>5558</v>
      </c>
      <c r="C2929" s="97" t="s">
        <v>5558</v>
      </c>
      <c r="D2929" s="97" t="s">
        <v>5936</v>
      </c>
      <c r="E2929" s="97" t="s">
        <v>2451</v>
      </c>
      <c r="F2929" s="97" t="s">
        <v>6010</v>
      </c>
      <c r="G2929" s="98" t="s">
        <v>2453</v>
      </c>
      <c r="H2929" s="98" t="s">
        <v>5936</v>
      </c>
      <c r="I2929" s="99">
        <v>31080000</v>
      </c>
      <c r="J2929" s="97" t="s">
        <v>2455</v>
      </c>
    </row>
    <row r="2930" spans="1:10" ht="12" customHeight="1" x14ac:dyDescent="0.2">
      <c r="A2930" s="96">
        <f t="shared" si="40"/>
        <v>2929</v>
      </c>
      <c r="B2930" s="97" t="s">
        <v>5558</v>
      </c>
      <c r="C2930" s="97" t="s">
        <v>5558</v>
      </c>
      <c r="D2930" s="97" t="s">
        <v>5936</v>
      </c>
      <c r="E2930" s="97" t="s">
        <v>2451</v>
      </c>
      <c r="F2930" s="97" t="s">
        <v>6011</v>
      </c>
      <c r="G2930" s="98" t="s">
        <v>2453</v>
      </c>
      <c r="H2930" s="98" t="s">
        <v>5936</v>
      </c>
      <c r="I2930" s="99">
        <v>40000000</v>
      </c>
      <c r="J2930" s="97" t="s">
        <v>2455</v>
      </c>
    </row>
    <row r="2931" spans="1:10" ht="12" customHeight="1" x14ac:dyDescent="0.2">
      <c r="A2931" s="96">
        <f t="shared" si="40"/>
        <v>2930</v>
      </c>
      <c r="B2931" s="97" t="s">
        <v>5961</v>
      </c>
      <c r="C2931" s="97" t="s">
        <v>5962</v>
      </c>
      <c r="D2931" s="97" t="s">
        <v>5559</v>
      </c>
      <c r="E2931" s="97" t="s">
        <v>2451</v>
      </c>
      <c r="F2931" s="97" t="s">
        <v>6012</v>
      </c>
      <c r="G2931" s="98" t="s">
        <v>2453</v>
      </c>
      <c r="H2931" s="98" t="s">
        <v>5936</v>
      </c>
      <c r="I2931" s="99">
        <v>260469000</v>
      </c>
      <c r="J2931" s="97" t="s">
        <v>2455</v>
      </c>
    </row>
    <row r="2932" spans="1:10" ht="12" customHeight="1" x14ac:dyDescent="0.2">
      <c r="A2932" s="96">
        <f t="shared" si="40"/>
        <v>2931</v>
      </c>
      <c r="B2932" s="97" t="s">
        <v>6013</v>
      </c>
      <c r="C2932" s="97" t="s">
        <v>6013</v>
      </c>
      <c r="D2932" s="97" t="s">
        <v>5936</v>
      </c>
      <c r="E2932" s="97" t="s">
        <v>2451</v>
      </c>
      <c r="F2932" s="97" t="s">
        <v>6014</v>
      </c>
      <c r="G2932" s="98" t="s">
        <v>2453</v>
      </c>
      <c r="H2932" s="98" t="s">
        <v>5936</v>
      </c>
      <c r="I2932" s="99">
        <v>178525000</v>
      </c>
      <c r="J2932" s="97" t="s">
        <v>2455</v>
      </c>
    </row>
    <row r="2933" spans="1:10" ht="12" customHeight="1" x14ac:dyDescent="0.2">
      <c r="A2933" s="96">
        <f t="shared" si="40"/>
        <v>2932</v>
      </c>
      <c r="B2933" s="97" t="s">
        <v>6015</v>
      </c>
      <c r="C2933" s="97" t="s">
        <v>6016</v>
      </c>
      <c r="D2933" s="97" t="s">
        <v>5559</v>
      </c>
      <c r="E2933" s="97" t="s">
        <v>2451</v>
      </c>
      <c r="F2933" s="97" t="s">
        <v>6017</v>
      </c>
      <c r="G2933" s="98" t="s">
        <v>2453</v>
      </c>
      <c r="H2933" s="98" t="s">
        <v>5936</v>
      </c>
      <c r="I2933" s="99">
        <v>49588000</v>
      </c>
      <c r="J2933" s="97" t="s">
        <v>2460</v>
      </c>
    </row>
    <row r="2934" spans="1:10" ht="12" customHeight="1" x14ac:dyDescent="0.2">
      <c r="A2934" s="96">
        <f t="shared" si="40"/>
        <v>2933</v>
      </c>
      <c r="B2934" s="97" t="s">
        <v>5933</v>
      </c>
      <c r="C2934" s="97" t="s">
        <v>5934</v>
      </c>
      <c r="D2934" s="97" t="s">
        <v>5559</v>
      </c>
      <c r="E2934" s="97" t="s">
        <v>2451</v>
      </c>
      <c r="F2934" s="97" t="s">
        <v>6018</v>
      </c>
      <c r="G2934" s="98" t="s">
        <v>2453</v>
      </c>
      <c r="H2934" s="98" t="s">
        <v>5936</v>
      </c>
      <c r="I2934" s="99">
        <v>31086000</v>
      </c>
      <c r="J2934" s="97" t="s">
        <v>2460</v>
      </c>
    </row>
    <row r="2935" spans="1:10" ht="12" customHeight="1" x14ac:dyDescent="0.2">
      <c r="A2935" s="96">
        <f t="shared" si="40"/>
        <v>2934</v>
      </c>
      <c r="B2935" s="97" t="s">
        <v>5933</v>
      </c>
      <c r="C2935" s="97" t="s">
        <v>5934</v>
      </c>
      <c r="D2935" s="97" t="s">
        <v>5559</v>
      </c>
      <c r="E2935" s="97" t="s">
        <v>2451</v>
      </c>
      <c r="F2935" s="97" t="s">
        <v>6019</v>
      </c>
      <c r="G2935" s="98" t="s">
        <v>2453</v>
      </c>
      <c r="H2935" s="98" t="s">
        <v>5936</v>
      </c>
      <c r="I2935" s="99">
        <v>15301000</v>
      </c>
      <c r="J2935" s="97" t="s">
        <v>2460</v>
      </c>
    </row>
    <row r="2936" spans="1:10" ht="12" customHeight="1" x14ac:dyDescent="0.2">
      <c r="A2936" s="96">
        <f t="shared" si="40"/>
        <v>2935</v>
      </c>
      <c r="B2936" s="97" t="s">
        <v>5933</v>
      </c>
      <c r="C2936" s="97" t="s">
        <v>5934</v>
      </c>
      <c r="D2936" s="97" t="s">
        <v>5559</v>
      </c>
      <c r="E2936" s="97" t="s">
        <v>2451</v>
      </c>
      <c r="F2936" s="97" t="s">
        <v>6020</v>
      </c>
      <c r="G2936" s="98" t="s">
        <v>2453</v>
      </c>
      <c r="H2936" s="98" t="s">
        <v>5936</v>
      </c>
      <c r="I2936" s="99">
        <v>43890000</v>
      </c>
      <c r="J2936" s="97" t="s">
        <v>2460</v>
      </c>
    </row>
    <row r="2937" spans="1:10" ht="12" customHeight="1" x14ac:dyDescent="0.2">
      <c r="A2937" s="96">
        <f t="shared" si="40"/>
        <v>2936</v>
      </c>
      <c r="B2937" s="97" t="s">
        <v>5933</v>
      </c>
      <c r="C2937" s="97" t="s">
        <v>5934</v>
      </c>
      <c r="D2937" s="97" t="s">
        <v>5559</v>
      </c>
      <c r="E2937" s="97" t="s">
        <v>2451</v>
      </c>
      <c r="F2937" s="97" t="s">
        <v>6021</v>
      </c>
      <c r="G2937" s="98" t="s">
        <v>2453</v>
      </c>
      <c r="H2937" s="98" t="s">
        <v>5936</v>
      </c>
      <c r="I2937" s="99">
        <v>18051000</v>
      </c>
      <c r="J2937" s="97" t="s">
        <v>2460</v>
      </c>
    </row>
    <row r="2938" spans="1:10" ht="12" customHeight="1" x14ac:dyDescent="0.2">
      <c r="A2938" s="96">
        <f t="shared" si="40"/>
        <v>2937</v>
      </c>
      <c r="B2938" s="97" t="s">
        <v>5933</v>
      </c>
      <c r="C2938" s="97" t="s">
        <v>5934</v>
      </c>
      <c r="D2938" s="97" t="s">
        <v>5559</v>
      </c>
      <c r="E2938" s="97" t="s">
        <v>2451</v>
      </c>
      <c r="F2938" s="97" t="s">
        <v>6022</v>
      </c>
      <c r="G2938" s="98" t="s">
        <v>2453</v>
      </c>
      <c r="H2938" s="98" t="s">
        <v>5936</v>
      </c>
      <c r="I2938" s="99">
        <v>21516000</v>
      </c>
      <c r="J2938" s="97" t="s">
        <v>2460</v>
      </c>
    </row>
    <row r="2939" spans="1:10" ht="12" customHeight="1" x14ac:dyDescent="0.2">
      <c r="A2939" s="96">
        <f t="shared" si="40"/>
        <v>2938</v>
      </c>
      <c r="B2939" s="97" t="s">
        <v>5961</v>
      </c>
      <c r="C2939" s="97" t="s">
        <v>5962</v>
      </c>
      <c r="D2939" s="97" t="s">
        <v>5559</v>
      </c>
      <c r="E2939" s="97" t="s">
        <v>2451</v>
      </c>
      <c r="F2939" s="97" t="s">
        <v>6023</v>
      </c>
      <c r="G2939" s="98" t="s">
        <v>2453</v>
      </c>
      <c r="H2939" s="98" t="s">
        <v>5936</v>
      </c>
      <c r="I2939" s="99">
        <v>45452000</v>
      </c>
      <c r="J2939" s="97" t="s">
        <v>2460</v>
      </c>
    </row>
    <row r="2940" spans="1:10" ht="12" customHeight="1" x14ac:dyDescent="0.2">
      <c r="A2940" s="96">
        <f t="shared" si="40"/>
        <v>2939</v>
      </c>
      <c r="B2940" s="97" t="s">
        <v>5933</v>
      </c>
      <c r="C2940" s="97" t="s">
        <v>5934</v>
      </c>
      <c r="D2940" s="97" t="s">
        <v>5559</v>
      </c>
      <c r="E2940" s="97" t="s">
        <v>2451</v>
      </c>
      <c r="F2940" s="97" t="s">
        <v>6024</v>
      </c>
      <c r="G2940" s="98" t="s">
        <v>2453</v>
      </c>
      <c r="H2940" s="98" t="s">
        <v>5936</v>
      </c>
      <c r="I2940" s="99">
        <v>39050000</v>
      </c>
      <c r="J2940" s="97" t="s">
        <v>2460</v>
      </c>
    </row>
    <row r="2941" spans="1:10" ht="12" customHeight="1" x14ac:dyDescent="0.2">
      <c r="A2941" s="96">
        <f t="shared" si="40"/>
        <v>2940</v>
      </c>
      <c r="B2941" s="97" t="s">
        <v>5933</v>
      </c>
      <c r="C2941" s="97" t="s">
        <v>5934</v>
      </c>
      <c r="D2941" s="97" t="s">
        <v>5559</v>
      </c>
      <c r="E2941" s="97" t="s">
        <v>2451</v>
      </c>
      <c r="F2941" s="97" t="s">
        <v>6025</v>
      </c>
      <c r="G2941" s="98" t="s">
        <v>2453</v>
      </c>
      <c r="H2941" s="98" t="s">
        <v>5936</v>
      </c>
      <c r="I2941" s="99">
        <v>40480000</v>
      </c>
      <c r="J2941" s="97" t="s">
        <v>2460</v>
      </c>
    </row>
    <row r="2942" spans="1:10" ht="12" customHeight="1" x14ac:dyDescent="0.2">
      <c r="A2942" s="96">
        <f t="shared" ref="A2942:A3005" si="41">ROW()-1</f>
        <v>2941</v>
      </c>
      <c r="B2942" s="97" t="s">
        <v>5933</v>
      </c>
      <c r="C2942" s="97" t="s">
        <v>5934</v>
      </c>
      <c r="D2942" s="97" t="s">
        <v>5559</v>
      </c>
      <c r="E2942" s="97" t="s">
        <v>2451</v>
      </c>
      <c r="F2942" s="97" t="s">
        <v>6026</v>
      </c>
      <c r="G2942" s="98" t="s">
        <v>2453</v>
      </c>
      <c r="H2942" s="98" t="s">
        <v>5936</v>
      </c>
      <c r="I2942" s="99">
        <v>38830000</v>
      </c>
      <c r="J2942" s="97" t="s">
        <v>2460</v>
      </c>
    </row>
    <row r="2943" spans="1:10" ht="12" customHeight="1" x14ac:dyDescent="0.2">
      <c r="A2943" s="96">
        <f t="shared" si="41"/>
        <v>2942</v>
      </c>
      <c r="B2943" s="97" t="s">
        <v>5933</v>
      </c>
      <c r="C2943" s="97" t="s">
        <v>5934</v>
      </c>
      <c r="D2943" s="97" t="s">
        <v>5559</v>
      </c>
      <c r="E2943" s="97" t="s">
        <v>2451</v>
      </c>
      <c r="F2943" s="97" t="s">
        <v>6027</v>
      </c>
      <c r="G2943" s="98" t="s">
        <v>2453</v>
      </c>
      <c r="H2943" s="98" t="s">
        <v>5936</v>
      </c>
      <c r="I2943" s="99">
        <v>19910000</v>
      </c>
      <c r="J2943" s="97" t="s">
        <v>2460</v>
      </c>
    </row>
    <row r="2944" spans="1:10" ht="12" customHeight="1" x14ac:dyDescent="0.2">
      <c r="A2944" s="96">
        <f t="shared" si="41"/>
        <v>2943</v>
      </c>
      <c r="B2944" s="97" t="s">
        <v>5933</v>
      </c>
      <c r="C2944" s="97" t="s">
        <v>5934</v>
      </c>
      <c r="D2944" s="97" t="s">
        <v>5559</v>
      </c>
      <c r="E2944" s="97" t="s">
        <v>2451</v>
      </c>
      <c r="F2944" s="97" t="s">
        <v>6028</v>
      </c>
      <c r="G2944" s="98" t="s">
        <v>2453</v>
      </c>
      <c r="H2944" s="98" t="s">
        <v>5936</v>
      </c>
      <c r="I2944" s="99">
        <v>18150000</v>
      </c>
      <c r="J2944" s="97" t="s">
        <v>2460</v>
      </c>
    </row>
    <row r="2945" spans="1:10" ht="12" customHeight="1" x14ac:dyDescent="0.2">
      <c r="A2945" s="96">
        <f t="shared" si="41"/>
        <v>2944</v>
      </c>
      <c r="B2945" s="97" t="s">
        <v>5933</v>
      </c>
      <c r="C2945" s="97" t="s">
        <v>5934</v>
      </c>
      <c r="D2945" s="97" t="s">
        <v>5559</v>
      </c>
      <c r="E2945" s="97" t="s">
        <v>2451</v>
      </c>
      <c r="F2945" s="97" t="s">
        <v>6029</v>
      </c>
      <c r="G2945" s="98" t="s">
        <v>2453</v>
      </c>
      <c r="H2945" s="98" t="s">
        <v>5936</v>
      </c>
      <c r="I2945" s="99">
        <v>29007000</v>
      </c>
      <c r="J2945" s="97" t="s">
        <v>2460</v>
      </c>
    </row>
    <row r="2946" spans="1:10" ht="12" customHeight="1" x14ac:dyDescent="0.2">
      <c r="A2946" s="96">
        <f t="shared" si="41"/>
        <v>2945</v>
      </c>
      <c r="B2946" s="97" t="s">
        <v>5933</v>
      </c>
      <c r="C2946" s="97" t="s">
        <v>5934</v>
      </c>
      <c r="D2946" s="97" t="s">
        <v>5559</v>
      </c>
      <c r="E2946" s="97" t="s">
        <v>2451</v>
      </c>
      <c r="F2946" s="97" t="s">
        <v>6030</v>
      </c>
      <c r="G2946" s="98" t="s">
        <v>2453</v>
      </c>
      <c r="H2946" s="98" t="s">
        <v>5936</v>
      </c>
      <c r="I2946" s="99">
        <v>26796000</v>
      </c>
      <c r="J2946" s="97" t="s">
        <v>2460</v>
      </c>
    </row>
    <row r="2947" spans="1:10" ht="12" customHeight="1" x14ac:dyDescent="0.2">
      <c r="A2947" s="96">
        <f t="shared" si="41"/>
        <v>2946</v>
      </c>
      <c r="B2947" s="97" t="s">
        <v>5933</v>
      </c>
      <c r="C2947" s="97" t="s">
        <v>5934</v>
      </c>
      <c r="D2947" s="97" t="s">
        <v>5559</v>
      </c>
      <c r="E2947" s="97" t="s">
        <v>2451</v>
      </c>
      <c r="F2947" s="97" t="s">
        <v>6031</v>
      </c>
      <c r="G2947" s="98" t="s">
        <v>2453</v>
      </c>
      <c r="H2947" s="98" t="s">
        <v>5936</v>
      </c>
      <c r="I2947" s="99">
        <v>24398000</v>
      </c>
      <c r="J2947" s="97" t="s">
        <v>2460</v>
      </c>
    </row>
    <row r="2948" spans="1:10" ht="12" customHeight="1" x14ac:dyDescent="0.2">
      <c r="A2948" s="96">
        <f t="shared" si="41"/>
        <v>2947</v>
      </c>
      <c r="B2948" s="97" t="s">
        <v>5933</v>
      </c>
      <c r="C2948" s="97" t="s">
        <v>5934</v>
      </c>
      <c r="D2948" s="97" t="s">
        <v>5559</v>
      </c>
      <c r="E2948" s="97" t="s">
        <v>2451</v>
      </c>
      <c r="F2948" s="97" t="s">
        <v>6032</v>
      </c>
      <c r="G2948" s="98" t="s">
        <v>2453</v>
      </c>
      <c r="H2948" s="98" t="s">
        <v>5936</v>
      </c>
      <c r="I2948" s="99">
        <v>37642000</v>
      </c>
      <c r="J2948" s="97" t="s">
        <v>2460</v>
      </c>
    </row>
    <row r="2949" spans="1:10" ht="12" customHeight="1" x14ac:dyDescent="0.2">
      <c r="A2949" s="96">
        <f t="shared" si="41"/>
        <v>2948</v>
      </c>
      <c r="B2949" s="97" t="s">
        <v>5933</v>
      </c>
      <c r="C2949" s="97" t="s">
        <v>5934</v>
      </c>
      <c r="D2949" s="97" t="s">
        <v>5559</v>
      </c>
      <c r="E2949" s="97" t="s">
        <v>2451</v>
      </c>
      <c r="F2949" s="97" t="s">
        <v>6033</v>
      </c>
      <c r="G2949" s="98" t="s">
        <v>2453</v>
      </c>
      <c r="H2949" s="98" t="s">
        <v>5936</v>
      </c>
      <c r="I2949" s="99">
        <v>35310000</v>
      </c>
      <c r="J2949" s="97" t="s">
        <v>2460</v>
      </c>
    </row>
    <row r="2950" spans="1:10" ht="12" customHeight="1" x14ac:dyDescent="0.2">
      <c r="A2950" s="96">
        <f t="shared" si="41"/>
        <v>2949</v>
      </c>
      <c r="B2950" s="97" t="s">
        <v>5961</v>
      </c>
      <c r="C2950" s="97" t="s">
        <v>5962</v>
      </c>
      <c r="D2950" s="97" t="s">
        <v>5559</v>
      </c>
      <c r="E2950" s="97" t="s">
        <v>2451</v>
      </c>
      <c r="F2950" s="97" t="s">
        <v>6034</v>
      </c>
      <c r="G2950" s="98" t="s">
        <v>2453</v>
      </c>
      <c r="H2950" s="98" t="s">
        <v>5936</v>
      </c>
      <c r="I2950" s="99">
        <v>82929000</v>
      </c>
      <c r="J2950" s="97" t="s">
        <v>2460</v>
      </c>
    </row>
    <row r="2951" spans="1:10" ht="12" customHeight="1" x14ac:dyDescent="0.2">
      <c r="A2951" s="96">
        <f t="shared" si="41"/>
        <v>2950</v>
      </c>
      <c r="B2951" s="97" t="s">
        <v>5558</v>
      </c>
      <c r="C2951" s="97" t="s">
        <v>5558</v>
      </c>
      <c r="D2951" s="97" t="s">
        <v>5936</v>
      </c>
      <c r="E2951" s="97" t="s">
        <v>2451</v>
      </c>
      <c r="F2951" s="97" t="s">
        <v>6035</v>
      </c>
      <c r="G2951" s="98" t="s">
        <v>2453</v>
      </c>
      <c r="H2951" s="98" t="s">
        <v>5936</v>
      </c>
      <c r="I2951" s="99">
        <v>15000000</v>
      </c>
      <c r="J2951" s="97" t="s">
        <v>2460</v>
      </c>
    </row>
    <row r="2952" spans="1:10" ht="12" customHeight="1" x14ac:dyDescent="0.2">
      <c r="A2952" s="96">
        <f t="shared" si="41"/>
        <v>2951</v>
      </c>
      <c r="B2952" s="97" t="s">
        <v>6036</v>
      </c>
      <c r="C2952" s="97" t="s">
        <v>5934</v>
      </c>
      <c r="D2952" s="97" t="s">
        <v>5559</v>
      </c>
      <c r="E2952" s="97" t="s">
        <v>2451</v>
      </c>
      <c r="F2952" s="97" t="s">
        <v>6037</v>
      </c>
      <c r="G2952" s="98" t="s">
        <v>2453</v>
      </c>
      <c r="H2952" s="98" t="s">
        <v>5936</v>
      </c>
      <c r="I2952" s="99">
        <v>52000000</v>
      </c>
      <c r="J2952" s="97" t="s">
        <v>2460</v>
      </c>
    </row>
    <row r="2953" spans="1:10" ht="12" customHeight="1" x14ac:dyDescent="0.2">
      <c r="A2953" s="96">
        <f t="shared" si="41"/>
        <v>2952</v>
      </c>
      <c r="B2953" s="97" t="s">
        <v>5940</v>
      </c>
      <c r="C2953" s="97" t="s">
        <v>5941</v>
      </c>
      <c r="D2953" s="97" t="s">
        <v>5559</v>
      </c>
      <c r="E2953" s="97" t="s">
        <v>2451</v>
      </c>
      <c r="F2953" s="97" t="s">
        <v>6038</v>
      </c>
      <c r="G2953" s="98" t="s">
        <v>2453</v>
      </c>
      <c r="H2953" s="98" t="s">
        <v>5936</v>
      </c>
      <c r="I2953" s="99">
        <v>89673000</v>
      </c>
      <c r="J2953" s="97" t="s">
        <v>2460</v>
      </c>
    </row>
    <row r="2954" spans="1:10" ht="12" customHeight="1" x14ac:dyDescent="0.2">
      <c r="A2954" s="96">
        <f t="shared" si="41"/>
        <v>2953</v>
      </c>
      <c r="B2954" s="97" t="s">
        <v>5961</v>
      </c>
      <c r="C2954" s="97" t="s">
        <v>5962</v>
      </c>
      <c r="D2954" s="97" t="s">
        <v>5559</v>
      </c>
      <c r="E2954" s="97" t="s">
        <v>2451</v>
      </c>
      <c r="F2954" s="97" t="s">
        <v>6039</v>
      </c>
      <c r="G2954" s="98" t="s">
        <v>2453</v>
      </c>
      <c r="H2954" s="98" t="s">
        <v>5936</v>
      </c>
      <c r="I2954" s="99">
        <v>34683000</v>
      </c>
      <c r="J2954" s="97" t="s">
        <v>2460</v>
      </c>
    </row>
    <row r="2955" spans="1:10" ht="12" customHeight="1" x14ac:dyDescent="0.2">
      <c r="A2955" s="96">
        <f t="shared" si="41"/>
        <v>2954</v>
      </c>
      <c r="B2955" s="97" t="s">
        <v>5961</v>
      </c>
      <c r="C2955" s="97" t="s">
        <v>5962</v>
      </c>
      <c r="D2955" s="97" t="s">
        <v>5559</v>
      </c>
      <c r="E2955" s="97" t="s">
        <v>2451</v>
      </c>
      <c r="F2955" s="97" t="s">
        <v>6040</v>
      </c>
      <c r="G2955" s="98" t="s">
        <v>2453</v>
      </c>
      <c r="H2955" s="98" t="s">
        <v>5936</v>
      </c>
      <c r="I2955" s="99">
        <v>30107000</v>
      </c>
      <c r="J2955" s="97" t="s">
        <v>2460</v>
      </c>
    </row>
    <row r="2956" spans="1:10" ht="12" customHeight="1" x14ac:dyDescent="0.2">
      <c r="A2956" s="96">
        <f t="shared" si="41"/>
        <v>2955</v>
      </c>
      <c r="B2956" s="97" t="s">
        <v>5937</v>
      </c>
      <c r="C2956" s="97" t="s">
        <v>5938</v>
      </c>
      <c r="D2956" s="97" t="s">
        <v>5559</v>
      </c>
      <c r="E2956" s="97" t="s">
        <v>2451</v>
      </c>
      <c r="F2956" s="97" t="s">
        <v>6041</v>
      </c>
      <c r="G2956" s="98" t="s">
        <v>2453</v>
      </c>
      <c r="H2956" s="98" t="s">
        <v>5936</v>
      </c>
      <c r="I2956" s="99">
        <v>48312000</v>
      </c>
      <c r="J2956" s="97" t="s">
        <v>2460</v>
      </c>
    </row>
    <row r="2957" spans="1:10" ht="12" customHeight="1" x14ac:dyDescent="0.2">
      <c r="A2957" s="96">
        <f t="shared" si="41"/>
        <v>2956</v>
      </c>
      <c r="B2957" s="97" t="s">
        <v>5558</v>
      </c>
      <c r="C2957" s="97" t="s">
        <v>5558</v>
      </c>
      <c r="D2957" s="97" t="s">
        <v>5936</v>
      </c>
      <c r="E2957" s="97" t="s">
        <v>2451</v>
      </c>
      <c r="F2957" s="97" t="s">
        <v>6042</v>
      </c>
      <c r="G2957" s="98" t="s">
        <v>2453</v>
      </c>
      <c r="H2957" s="98" t="s">
        <v>5936</v>
      </c>
      <c r="I2957" s="99">
        <v>15000000</v>
      </c>
      <c r="J2957" s="97" t="s">
        <v>2460</v>
      </c>
    </row>
    <row r="2958" spans="1:10" ht="12" customHeight="1" x14ac:dyDescent="0.2">
      <c r="A2958" s="96">
        <f t="shared" si="41"/>
        <v>2957</v>
      </c>
      <c r="B2958" s="97" t="s">
        <v>5558</v>
      </c>
      <c r="C2958" s="97" t="s">
        <v>5558</v>
      </c>
      <c r="D2958" s="97" t="s">
        <v>5936</v>
      </c>
      <c r="E2958" s="97" t="s">
        <v>2451</v>
      </c>
      <c r="F2958" s="97" t="s">
        <v>6043</v>
      </c>
      <c r="G2958" s="98" t="s">
        <v>2453</v>
      </c>
      <c r="H2958" s="98" t="s">
        <v>5936</v>
      </c>
      <c r="I2958" s="99">
        <v>96000000</v>
      </c>
      <c r="J2958" s="97" t="s">
        <v>2455</v>
      </c>
    </row>
    <row r="2959" spans="1:10" ht="12" customHeight="1" x14ac:dyDescent="0.2">
      <c r="A2959" s="96">
        <f t="shared" si="41"/>
        <v>2958</v>
      </c>
      <c r="B2959" s="97" t="s">
        <v>5558</v>
      </c>
      <c r="C2959" s="97" t="s">
        <v>5558</v>
      </c>
      <c r="D2959" s="97" t="s">
        <v>5936</v>
      </c>
      <c r="E2959" s="97" t="s">
        <v>2451</v>
      </c>
      <c r="F2959" s="97" t="s">
        <v>6044</v>
      </c>
      <c r="G2959" s="98" t="s">
        <v>2453</v>
      </c>
      <c r="H2959" s="98" t="s">
        <v>5936</v>
      </c>
      <c r="I2959" s="99">
        <v>354000000</v>
      </c>
      <c r="J2959" s="97" t="s">
        <v>2455</v>
      </c>
    </row>
    <row r="2960" spans="1:10" ht="12" customHeight="1" x14ac:dyDescent="0.2">
      <c r="A2960" s="96">
        <f t="shared" si="41"/>
        <v>2959</v>
      </c>
      <c r="B2960" s="97" t="s">
        <v>5558</v>
      </c>
      <c r="C2960" s="97" t="s">
        <v>5558</v>
      </c>
      <c r="D2960" s="97" t="s">
        <v>5936</v>
      </c>
      <c r="E2960" s="97" t="s">
        <v>2451</v>
      </c>
      <c r="F2960" s="97" t="s">
        <v>6045</v>
      </c>
      <c r="G2960" s="98" t="s">
        <v>2453</v>
      </c>
      <c r="H2960" s="98" t="s">
        <v>5936</v>
      </c>
      <c r="I2960" s="99">
        <v>25000000</v>
      </c>
      <c r="J2960" s="97" t="s">
        <v>2455</v>
      </c>
    </row>
    <row r="2961" spans="1:10" ht="12" customHeight="1" x14ac:dyDescent="0.2">
      <c r="A2961" s="96">
        <f t="shared" si="41"/>
        <v>2960</v>
      </c>
      <c r="B2961" s="97" t="s">
        <v>6046</v>
      </c>
      <c r="C2961" s="97" t="s">
        <v>5934</v>
      </c>
      <c r="D2961" s="97" t="s">
        <v>3043</v>
      </c>
      <c r="E2961" s="97" t="s">
        <v>2451</v>
      </c>
      <c r="F2961" s="97" t="s">
        <v>6047</v>
      </c>
      <c r="G2961" s="98" t="s">
        <v>2453</v>
      </c>
      <c r="H2961" s="98" t="s">
        <v>5936</v>
      </c>
      <c r="I2961" s="99">
        <v>172143000</v>
      </c>
      <c r="J2961" s="97" t="s">
        <v>2455</v>
      </c>
    </row>
    <row r="2962" spans="1:10" ht="12" customHeight="1" x14ac:dyDescent="0.2">
      <c r="A2962" s="96">
        <f t="shared" si="41"/>
        <v>2961</v>
      </c>
      <c r="B2962" s="97" t="s">
        <v>5965</v>
      </c>
      <c r="C2962" s="97" t="s">
        <v>5966</v>
      </c>
      <c r="D2962" s="97" t="s">
        <v>5559</v>
      </c>
      <c r="E2962" s="97" t="s">
        <v>2451</v>
      </c>
      <c r="F2962" s="97" t="s">
        <v>6048</v>
      </c>
      <c r="G2962" s="98" t="s">
        <v>2453</v>
      </c>
      <c r="H2962" s="98" t="s">
        <v>5936</v>
      </c>
      <c r="I2962" s="99">
        <v>14751000</v>
      </c>
      <c r="J2962" s="97" t="s">
        <v>2460</v>
      </c>
    </row>
    <row r="2963" spans="1:10" ht="12" customHeight="1" x14ac:dyDescent="0.2">
      <c r="A2963" s="96">
        <f t="shared" si="41"/>
        <v>2962</v>
      </c>
      <c r="B2963" s="97" t="s">
        <v>5558</v>
      </c>
      <c r="C2963" s="97" t="s">
        <v>5558</v>
      </c>
      <c r="D2963" s="97" t="s">
        <v>5936</v>
      </c>
      <c r="E2963" s="97" t="s">
        <v>2451</v>
      </c>
      <c r="F2963" s="97" t="s">
        <v>6049</v>
      </c>
      <c r="G2963" s="98" t="s">
        <v>2453</v>
      </c>
      <c r="H2963" s="98" t="s">
        <v>5936</v>
      </c>
      <c r="I2963" s="99">
        <v>17000000</v>
      </c>
      <c r="J2963" s="97" t="s">
        <v>2460</v>
      </c>
    </row>
    <row r="2964" spans="1:10" ht="12" customHeight="1" x14ac:dyDescent="0.2">
      <c r="A2964" s="96">
        <f t="shared" si="41"/>
        <v>2963</v>
      </c>
      <c r="B2964" s="97" t="s">
        <v>5558</v>
      </c>
      <c r="C2964" s="97" t="s">
        <v>5558</v>
      </c>
      <c r="D2964" s="97" t="s">
        <v>5936</v>
      </c>
      <c r="E2964" s="97" t="s">
        <v>2451</v>
      </c>
      <c r="F2964" s="97" t="s">
        <v>6050</v>
      </c>
      <c r="G2964" s="98" t="s">
        <v>2453</v>
      </c>
      <c r="H2964" s="98" t="s">
        <v>5936</v>
      </c>
      <c r="I2964" s="99">
        <v>397120000</v>
      </c>
      <c r="J2964" s="97" t="s">
        <v>2455</v>
      </c>
    </row>
    <row r="2965" spans="1:10" ht="12" customHeight="1" x14ac:dyDescent="0.2">
      <c r="A2965" s="96">
        <f t="shared" si="41"/>
        <v>2964</v>
      </c>
      <c r="B2965" s="97" t="s">
        <v>5558</v>
      </c>
      <c r="C2965" s="97" t="s">
        <v>5558</v>
      </c>
      <c r="D2965" s="97" t="s">
        <v>5936</v>
      </c>
      <c r="E2965" s="97" t="s">
        <v>2451</v>
      </c>
      <c r="F2965" s="97" t="s">
        <v>6051</v>
      </c>
      <c r="G2965" s="98" t="s">
        <v>2453</v>
      </c>
      <c r="H2965" s="98" t="s">
        <v>5936</v>
      </c>
      <c r="I2965" s="99">
        <v>123000000</v>
      </c>
      <c r="J2965" s="97" t="s">
        <v>2455</v>
      </c>
    </row>
    <row r="2966" spans="1:10" ht="12" customHeight="1" x14ac:dyDescent="0.2">
      <c r="A2966" s="96">
        <f t="shared" si="41"/>
        <v>2965</v>
      </c>
      <c r="B2966" s="97" t="s">
        <v>6015</v>
      </c>
      <c r="C2966" s="97" t="s">
        <v>6016</v>
      </c>
      <c r="D2966" s="97" t="s">
        <v>5559</v>
      </c>
      <c r="E2966" s="97" t="s">
        <v>2451</v>
      </c>
      <c r="F2966" s="97" t="s">
        <v>6052</v>
      </c>
      <c r="G2966" s="98" t="s">
        <v>2453</v>
      </c>
      <c r="H2966" s="98" t="s">
        <v>5936</v>
      </c>
      <c r="I2966" s="99">
        <v>23793000</v>
      </c>
      <c r="J2966" s="97" t="s">
        <v>2460</v>
      </c>
    </row>
    <row r="2967" spans="1:10" ht="12" customHeight="1" x14ac:dyDescent="0.2">
      <c r="A2967" s="96">
        <f t="shared" si="41"/>
        <v>2966</v>
      </c>
      <c r="B2967" s="97" t="s">
        <v>6015</v>
      </c>
      <c r="C2967" s="97" t="s">
        <v>6016</v>
      </c>
      <c r="D2967" s="97" t="s">
        <v>5559</v>
      </c>
      <c r="E2967" s="97" t="s">
        <v>2451</v>
      </c>
      <c r="F2967" s="97" t="s">
        <v>6053</v>
      </c>
      <c r="G2967" s="98" t="s">
        <v>2453</v>
      </c>
      <c r="H2967" s="98" t="s">
        <v>5936</v>
      </c>
      <c r="I2967" s="99">
        <v>19718000</v>
      </c>
      <c r="J2967" s="97" t="s">
        <v>2460</v>
      </c>
    </row>
    <row r="2968" spans="1:10" ht="12" customHeight="1" x14ac:dyDescent="0.2">
      <c r="A2968" s="96">
        <f t="shared" si="41"/>
        <v>2967</v>
      </c>
      <c r="B2968" s="97" t="s">
        <v>5558</v>
      </c>
      <c r="C2968" s="97" t="s">
        <v>5558</v>
      </c>
      <c r="D2968" s="97" t="s">
        <v>5936</v>
      </c>
      <c r="E2968" s="97" t="s">
        <v>2451</v>
      </c>
      <c r="F2968" s="97" t="s">
        <v>6054</v>
      </c>
      <c r="G2968" s="98" t="s">
        <v>2453</v>
      </c>
      <c r="H2968" s="98" t="s">
        <v>5936</v>
      </c>
      <c r="I2968" s="99">
        <v>54000000</v>
      </c>
      <c r="J2968" s="97" t="s">
        <v>2455</v>
      </c>
    </row>
    <row r="2969" spans="1:10" ht="12" customHeight="1" x14ac:dyDescent="0.2">
      <c r="A2969" s="96">
        <f t="shared" si="41"/>
        <v>2968</v>
      </c>
      <c r="B2969" s="97" t="s">
        <v>5978</v>
      </c>
      <c r="C2969" s="97" t="s">
        <v>5979</v>
      </c>
      <c r="D2969" s="97" t="s">
        <v>5559</v>
      </c>
      <c r="E2969" s="97" t="s">
        <v>2451</v>
      </c>
      <c r="F2969" s="97" t="s">
        <v>6055</v>
      </c>
      <c r="G2969" s="98" t="s">
        <v>2453</v>
      </c>
      <c r="H2969" s="98" t="s">
        <v>5936</v>
      </c>
      <c r="I2969" s="99">
        <v>176052000</v>
      </c>
      <c r="J2969" s="97" t="s">
        <v>2486</v>
      </c>
    </row>
    <row r="2970" spans="1:10" ht="12" customHeight="1" x14ac:dyDescent="0.2">
      <c r="A2970" s="96">
        <f t="shared" si="41"/>
        <v>2969</v>
      </c>
      <c r="B2970" s="97" t="s">
        <v>5979</v>
      </c>
      <c r="C2970" s="97" t="s">
        <v>5979</v>
      </c>
      <c r="D2970" s="97" t="s">
        <v>5936</v>
      </c>
      <c r="E2970" s="97" t="s">
        <v>2451</v>
      </c>
      <c r="F2970" s="97" t="s">
        <v>6056</v>
      </c>
      <c r="G2970" s="98" t="s">
        <v>2453</v>
      </c>
      <c r="H2970" s="98" t="s">
        <v>5936</v>
      </c>
      <c r="I2970" s="99">
        <v>210000000</v>
      </c>
      <c r="J2970" s="97" t="s">
        <v>2486</v>
      </c>
    </row>
    <row r="2971" spans="1:10" ht="12" customHeight="1" x14ac:dyDescent="0.2">
      <c r="A2971" s="96">
        <f t="shared" si="41"/>
        <v>2970</v>
      </c>
      <c r="B2971" s="97" t="s">
        <v>5979</v>
      </c>
      <c r="C2971" s="97" t="s">
        <v>5979</v>
      </c>
      <c r="D2971" s="97" t="s">
        <v>5936</v>
      </c>
      <c r="E2971" s="97" t="s">
        <v>2451</v>
      </c>
      <c r="F2971" s="97" t="s">
        <v>6057</v>
      </c>
      <c r="G2971" s="98" t="s">
        <v>2453</v>
      </c>
      <c r="H2971" s="98" t="s">
        <v>5936</v>
      </c>
      <c r="I2971" s="99">
        <v>100000000</v>
      </c>
      <c r="J2971" s="97" t="s">
        <v>2486</v>
      </c>
    </row>
    <row r="2972" spans="1:10" ht="12" customHeight="1" x14ac:dyDescent="0.2">
      <c r="A2972" s="96">
        <f t="shared" si="41"/>
        <v>2971</v>
      </c>
      <c r="B2972" s="97" t="s">
        <v>5979</v>
      </c>
      <c r="C2972" s="97" t="s">
        <v>5979</v>
      </c>
      <c r="D2972" s="97" t="s">
        <v>5936</v>
      </c>
      <c r="E2972" s="97" t="s">
        <v>2451</v>
      </c>
      <c r="F2972" s="97" t="s">
        <v>6058</v>
      </c>
      <c r="G2972" s="98" t="s">
        <v>2453</v>
      </c>
      <c r="H2972" s="98" t="s">
        <v>5936</v>
      </c>
      <c r="I2972" s="99">
        <v>30000000</v>
      </c>
      <c r="J2972" s="97" t="s">
        <v>2670</v>
      </c>
    </row>
    <row r="2973" spans="1:10" ht="12" customHeight="1" x14ac:dyDescent="0.2">
      <c r="A2973" s="96">
        <f t="shared" si="41"/>
        <v>2972</v>
      </c>
      <c r="B2973" s="97" t="s">
        <v>5979</v>
      </c>
      <c r="C2973" s="97" t="s">
        <v>5979</v>
      </c>
      <c r="D2973" s="97" t="s">
        <v>5936</v>
      </c>
      <c r="E2973" s="97" t="s">
        <v>2451</v>
      </c>
      <c r="F2973" s="97" t="s">
        <v>6059</v>
      </c>
      <c r="G2973" s="98" t="s">
        <v>2453</v>
      </c>
      <c r="H2973" s="98" t="s">
        <v>5936</v>
      </c>
      <c r="I2973" s="99">
        <v>80000000</v>
      </c>
      <c r="J2973" s="97" t="s">
        <v>2486</v>
      </c>
    </row>
    <row r="2974" spans="1:10" ht="12" customHeight="1" x14ac:dyDescent="0.2">
      <c r="A2974" s="96">
        <f t="shared" si="41"/>
        <v>2973</v>
      </c>
      <c r="B2974" s="97" t="s">
        <v>5979</v>
      </c>
      <c r="C2974" s="97" t="s">
        <v>5979</v>
      </c>
      <c r="D2974" s="97" t="s">
        <v>5936</v>
      </c>
      <c r="E2974" s="97" t="s">
        <v>2451</v>
      </c>
      <c r="F2974" s="97" t="s">
        <v>6060</v>
      </c>
      <c r="G2974" s="98" t="s">
        <v>2453</v>
      </c>
      <c r="H2974" s="98" t="s">
        <v>5936</v>
      </c>
      <c r="I2974" s="99">
        <v>20000000</v>
      </c>
      <c r="J2974" s="97" t="s">
        <v>2670</v>
      </c>
    </row>
    <row r="2975" spans="1:10" ht="12" customHeight="1" x14ac:dyDescent="0.2">
      <c r="A2975" s="96">
        <f t="shared" si="41"/>
        <v>2974</v>
      </c>
      <c r="B2975" s="97" t="s">
        <v>5979</v>
      </c>
      <c r="C2975" s="97" t="s">
        <v>5979</v>
      </c>
      <c r="D2975" s="97" t="s">
        <v>5936</v>
      </c>
      <c r="E2975" s="97" t="s">
        <v>2451</v>
      </c>
      <c r="F2975" s="97" t="s">
        <v>6056</v>
      </c>
      <c r="G2975" s="98" t="s">
        <v>2453</v>
      </c>
      <c r="H2975" s="98" t="s">
        <v>5936</v>
      </c>
      <c r="I2975" s="99">
        <v>210000000</v>
      </c>
      <c r="J2975" s="97" t="s">
        <v>2486</v>
      </c>
    </row>
    <row r="2976" spans="1:10" ht="12" customHeight="1" x14ac:dyDescent="0.2">
      <c r="A2976" s="96">
        <f t="shared" si="41"/>
        <v>2975</v>
      </c>
      <c r="B2976" s="97" t="s">
        <v>5979</v>
      </c>
      <c r="C2976" s="97" t="s">
        <v>5979</v>
      </c>
      <c r="D2976" s="97" t="s">
        <v>5936</v>
      </c>
      <c r="E2976" s="97" t="s">
        <v>2451</v>
      </c>
      <c r="F2976" s="97" t="s">
        <v>6061</v>
      </c>
      <c r="G2976" s="98" t="s">
        <v>2453</v>
      </c>
      <c r="H2976" s="98" t="s">
        <v>5936</v>
      </c>
      <c r="I2976" s="99">
        <v>60000000</v>
      </c>
      <c r="J2976" s="97" t="s">
        <v>2486</v>
      </c>
    </row>
    <row r="2977" spans="1:10" ht="12" customHeight="1" x14ac:dyDescent="0.2">
      <c r="A2977" s="96">
        <f t="shared" si="41"/>
        <v>2976</v>
      </c>
      <c r="B2977" s="97" t="s">
        <v>5979</v>
      </c>
      <c r="C2977" s="97" t="s">
        <v>5979</v>
      </c>
      <c r="D2977" s="97" t="s">
        <v>5936</v>
      </c>
      <c r="E2977" s="97" t="s">
        <v>2451</v>
      </c>
      <c r="F2977" s="97" t="s">
        <v>6061</v>
      </c>
      <c r="G2977" s="98" t="s">
        <v>2453</v>
      </c>
      <c r="H2977" s="98" t="s">
        <v>5936</v>
      </c>
      <c r="I2977" s="99">
        <v>60000000</v>
      </c>
      <c r="J2977" s="97" t="s">
        <v>2486</v>
      </c>
    </row>
    <row r="2978" spans="1:10" ht="12" customHeight="1" x14ac:dyDescent="0.2">
      <c r="A2978" s="96">
        <f t="shared" si="41"/>
        <v>2977</v>
      </c>
      <c r="B2978" s="97" t="s">
        <v>5979</v>
      </c>
      <c r="C2978" s="97" t="s">
        <v>5979</v>
      </c>
      <c r="D2978" s="97" t="s">
        <v>5936</v>
      </c>
      <c r="E2978" s="97" t="s">
        <v>2451</v>
      </c>
      <c r="F2978" s="97" t="s">
        <v>6057</v>
      </c>
      <c r="G2978" s="98" t="s">
        <v>2453</v>
      </c>
      <c r="H2978" s="98" t="s">
        <v>5936</v>
      </c>
      <c r="I2978" s="99">
        <v>100000000</v>
      </c>
      <c r="J2978" s="97" t="s">
        <v>2486</v>
      </c>
    </row>
    <row r="2979" spans="1:10" ht="12" customHeight="1" x14ac:dyDescent="0.2">
      <c r="A2979" s="96">
        <f t="shared" si="41"/>
        <v>2978</v>
      </c>
      <c r="B2979" s="97" t="s">
        <v>5979</v>
      </c>
      <c r="C2979" s="97" t="s">
        <v>5979</v>
      </c>
      <c r="D2979" s="97" t="s">
        <v>5936</v>
      </c>
      <c r="E2979" s="97" t="s">
        <v>2451</v>
      </c>
      <c r="F2979" s="97" t="s">
        <v>6058</v>
      </c>
      <c r="G2979" s="98" t="s">
        <v>2453</v>
      </c>
      <c r="H2979" s="98" t="s">
        <v>5936</v>
      </c>
      <c r="I2979" s="99">
        <v>30000000</v>
      </c>
      <c r="J2979" s="97" t="s">
        <v>2670</v>
      </c>
    </row>
    <row r="2980" spans="1:10" ht="12" customHeight="1" x14ac:dyDescent="0.2">
      <c r="A2980" s="96">
        <f t="shared" si="41"/>
        <v>2979</v>
      </c>
      <c r="B2980" s="97" t="s">
        <v>5979</v>
      </c>
      <c r="C2980" s="97" t="s">
        <v>5979</v>
      </c>
      <c r="D2980" s="97" t="s">
        <v>5936</v>
      </c>
      <c r="E2980" s="97" t="s">
        <v>2451</v>
      </c>
      <c r="F2980" s="97" t="s">
        <v>6059</v>
      </c>
      <c r="G2980" s="98" t="s">
        <v>2453</v>
      </c>
      <c r="H2980" s="98" t="s">
        <v>5936</v>
      </c>
      <c r="I2980" s="99">
        <v>80000000</v>
      </c>
      <c r="J2980" s="97" t="s">
        <v>2486</v>
      </c>
    </row>
    <row r="2981" spans="1:10" ht="12" customHeight="1" x14ac:dyDescent="0.2">
      <c r="A2981" s="96">
        <f t="shared" si="41"/>
        <v>2980</v>
      </c>
      <c r="B2981" s="97" t="s">
        <v>5979</v>
      </c>
      <c r="C2981" s="97" t="s">
        <v>5979</v>
      </c>
      <c r="D2981" s="97" t="s">
        <v>5936</v>
      </c>
      <c r="E2981" s="97" t="s">
        <v>2451</v>
      </c>
      <c r="F2981" s="97" t="s">
        <v>6060</v>
      </c>
      <c r="G2981" s="98" t="s">
        <v>2453</v>
      </c>
      <c r="H2981" s="98" t="s">
        <v>5936</v>
      </c>
      <c r="I2981" s="99">
        <v>20000000</v>
      </c>
      <c r="J2981" s="97" t="s">
        <v>2670</v>
      </c>
    </row>
    <row r="2982" spans="1:10" ht="12" customHeight="1" x14ac:dyDescent="0.2">
      <c r="A2982" s="96">
        <f t="shared" si="41"/>
        <v>2981</v>
      </c>
      <c r="B2982" s="97" t="s">
        <v>5979</v>
      </c>
      <c r="C2982" s="97" t="s">
        <v>5979</v>
      </c>
      <c r="D2982" s="97" t="s">
        <v>5936</v>
      </c>
      <c r="E2982" s="97" t="s">
        <v>2451</v>
      </c>
      <c r="F2982" s="97" t="s">
        <v>6062</v>
      </c>
      <c r="G2982" s="98" t="s">
        <v>2453</v>
      </c>
      <c r="H2982" s="98" t="s">
        <v>5936</v>
      </c>
      <c r="I2982" s="99">
        <v>707787000</v>
      </c>
      <c r="J2982" s="97" t="s">
        <v>2455</v>
      </c>
    </row>
    <row r="2983" spans="1:10" ht="12" customHeight="1" x14ac:dyDescent="0.2">
      <c r="A2983" s="96">
        <f t="shared" si="41"/>
        <v>2982</v>
      </c>
      <c r="B2983" s="97" t="s">
        <v>6063</v>
      </c>
      <c r="C2983" s="97" t="s">
        <v>5941</v>
      </c>
      <c r="D2983" s="97" t="s">
        <v>5559</v>
      </c>
      <c r="E2983" s="97" t="s">
        <v>2451</v>
      </c>
      <c r="F2983" s="97" t="s">
        <v>6064</v>
      </c>
      <c r="G2983" s="98" t="s">
        <v>2453</v>
      </c>
      <c r="H2983" s="98" t="s">
        <v>5936</v>
      </c>
      <c r="I2983" s="99">
        <v>33261000</v>
      </c>
      <c r="J2983" s="97" t="s">
        <v>3473</v>
      </c>
    </row>
    <row r="2984" spans="1:10" ht="12" customHeight="1" x14ac:dyDescent="0.2">
      <c r="A2984" s="96">
        <f t="shared" si="41"/>
        <v>2983</v>
      </c>
      <c r="B2984" s="97" t="s">
        <v>6065</v>
      </c>
      <c r="C2984" s="97" t="s">
        <v>5949</v>
      </c>
      <c r="D2984" s="97" t="s">
        <v>5559</v>
      </c>
      <c r="E2984" s="97" t="s">
        <v>2451</v>
      </c>
      <c r="F2984" s="97" t="s">
        <v>6066</v>
      </c>
      <c r="G2984" s="98" t="s">
        <v>2453</v>
      </c>
      <c r="H2984" s="98" t="s">
        <v>5936</v>
      </c>
      <c r="I2984" s="99">
        <v>59184000</v>
      </c>
      <c r="J2984" s="97" t="s">
        <v>2460</v>
      </c>
    </row>
    <row r="2985" spans="1:10" ht="12" customHeight="1" x14ac:dyDescent="0.2">
      <c r="A2985" s="96">
        <f t="shared" si="41"/>
        <v>2984</v>
      </c>
      <c r="B2985" s="97" t="s">
        <v>5952</v>
      </c>
      <c r="C2985" s="97" t="s">
        <v>5953</v>
      </c>
      <c r="D2985" s="97" t="s">
        <v>5559</v>
      </c>
      <c r="E2985" s="97" t="s">
        <v>2451</v>
      </c>
      <c r="F2985" s="97" t="s">
        <v>6067</v>
      </c>
      <c r="G2985" s="98" t="s">
        <v>2453</v>
      </c>
      <c r="H2985" s="98" t="s">
        <v>5936</v>
      </c>
      <c r="I2985" s="99">
        <v>33419000</v>
      </c>
      <c r="J2985" s="97" t="s">
        <v>2460</v>
      </c>
    </row>
    <row r="2986" spans="1:10" ht="12" customHeight="1" x14ac:dyDescent="0.2">
      <c r="A2986" s="96">
        <f t="shared" si="41"/>
        <v>2985</v>
      </c>
      <c r="B2986" s="97" t="s">
        <v>5952</v>
      </c>
      <c r="C2986" s="97" t="s">
        <v>5953</v>
      </c>
      <c r="D2986" s="97" t="s">
        <v>5559</v>
      </c>
      <c r="E2986" s="97" t="s">
        <v>2451</v>
      </c>
      <c r="F2986" s="97" t="s">
        <v>6068</v>
      </c>
      <c r="G2986" s="98" t="s">
        <v>2453</v>
      </c>
      <c r="H2986" s="98" t="s">
        <v>5936</v>
      </c>
      <c r="I2986" s="99">
        <v>22286000</v>
      </c>
      <c r="J2986" s="97" t="s">
        <v>2460</v>
      </c>
    </row>
    <row r="2987" spans="1:10" ht="12" customHeight="1" x14ac:dyDescent="0.2">
      <c r="A2987" s="96">
        <f t="shared" si="41"/>
        <v>2986</v>
      </c>
      <c r="B2987" s="97" t="s">
        <v>5557</v>
      </c>
      <c r="C2987" s="97" t="s">
        <v>5558</v>
      </c>
      <c r="D2987" s="97" t="s">
        <v>5559</v>
      </c>
      <c r="E2987" s="97" t="s">
        <v>2451</v>
      </c>
      <c r="F2987" s="97" t="s">
        <v>6069</v>
      </c>
      <c r="G2987" s="98" t="s">
        <v>2453</v>
      </c>
      <c r="H2987" s="98" t="s">
        <v>5936</v>
      </c>
      <c r="I2987" s="99">
        <v>73753000</v>
      </c>
      <c r="J2987" s="97" t="s">
        <v>2455</v>
      </c>
    </row>
    <row r="2988" spans="1:10" ht="12" customHeight="1" x14ac:dyDescent="0.2">
      <c r="A2988" s="96">
        <f t="shared" si="41"/>
        <v>2987</v>
      </c>
      <c r="B2988" s="97" t="s">
        <v>5978</v>
      </c>
      <c r="C2988" s="97" t="s">
        <v>5979</v>
      </c>
      <c r="D2988" s="97" t="s">
        <v>5559</v>
      </c>
      <c r="E2988" s="97" t="s">
        <v>2451</v>
      </c>
      <c r="F2988" s="97" t="s">
        <v>6070</v>
      </c>
      <c r="G2988" s="98" t="s">
        <v>2453</v>
      </c>
      <c r="H2988" s="98" t="s">
        <v>5936</v>
      </c>
      <c r="I2988" s="99">
        <v>29730000</v>
      </c>
      <c r="J2988" s="97" t="s">
        <v>2460</v>
      </c>
    </row>
    <row r="2989" spans="1:10" ht="12" customHeight="1" x14ac:dyDescent="0.2">
      <c r="A2989" s="96">
        <f t="shared" si="41"/>
        <v>2988</v>
      </c>
      <c r="B2989" s="97" t="s">
        <v>5559</v>
      </c>
      <c r="C2989" s="97" t="s">
        <v>5949</v>
      </c>
      <c r="D2989" s="97" t="s">
        <v>5559</v>
      </c>
      <c r="E2989" s="97" t="s">
        <v>2451</v>
      </c>
      <c r="F2989" s="97" t="s">
        <v>6071</v>
      </c>
      <c r="G2989" s="98" t="s">
        <v>2453</v>
      </c>
      <c r="H2989" s="98" t="s">
        <v>5936</v>
      </c>
      <c r="I2989" s="99">
        <v>36369000</v>
      </c>
      <c r="J2989" s="97" t="s">
        <v>2460</v>
      </c>
    </row>
    <row r="2990" spans="1:10" ht="12" customHeight="1" x14ac:dyDescent="0.2">
      <c r="A2990" s="96">
        <f t="shared" si="41"/>
        <v>2989</v>
      </c>
      <c r="B2990" s="97" t="s">
        <v>5936</v>
      </c>
      <c r="C2990" s="97" t="s">
        <v>5949</v>
      </c>
      <c r="D2990" s="97" t="s">
        <v>5936</v>
      </c>
      <c r="E2990" s="97" t="s">
        <v>2451</v>
      </c>
      <c r="F2990" s="97" t="s">
        <v>6072</v>
      </c>
      <c r="G2990" s="98" t="s">
        <v>2453</v>
      </c>
      <c r="H2990" s="98" t="s">
        <v>5936</v>
      </c>
      <c r="I2990" s="99">
        <v>140793000</v>
      </c>
      <c r="J2990" s="97" t="s">
        <v>2486</v>
      </c>
    </row>
    <row r="2991" spans="1:10" ht="12" customHeight="1" x14ac:dyDescent="0.2">
      <c r="A2991" s="96">
        <f t="shared" si="41"/>
        <v>2990</v>
      </c>
      <c r="B2991" s="97" t="s">
        <v>5936</v>
      </c>
      <c r="C2991" s="97" t="s">
        <v>5949</v>
      </c>
      <c r="D2991" s="97" t="s">
        <v>5936</v>
      </c>
      <c r="E2991" s="97" t="s">
        <v>2451</v>
      </c>
      <c r="F2991" s="97" t="s">
        <v>6073</v>
      </c>
      <c r="G2991" s="98" t="s">
        <v>2453</v>
      </c>
      <c r="H2991" s="98" t="s">
        <v>5936</v>
      </c>
      <c r="I2991" s="99">
        <v>423679000</v>
      </c>
      <c r="J2991" s="97" t="s">
        <v>2486</v>
      </c>
    </row>
    <row r="2992" spans="1:10" ht="12" customHeight="1" x14ac:dyDescent="0.2">
      <c r="A2992" s="96">
        <f t="shared" si="41"/>
        <v>2991</v>
      </c>
      <c r="B2992" s="97" t="s">
        <v>5936</v>
      </c>
      <c r="C2992" s="97" t="s">
        <v>5949</v>
      </c>
      <c r="D2992" s="97" t="s">
        <v>5936</v>
      </c>
      <c r="E2992" s="97" t="s">
        <v>2451</v>
      </c>
      <c r="F2992" s="97" t="s">
        <v>6074</v>
      </c>
      <c r="G2992" s="98" t="s">
        <v>2453</v>
      </c>
      <c r="H2992" s="98" t="s">
        <v>5936</v>
      </c>
      <c r="I2992" s="99">
        <v>517835000</v>
      </c>
      <c r="J2992" s="97" t="s">
        <v>2486</v>
      </c>
    </row>
    <row r="2993" spans="1:10" ht="12" customHeight="1" x14ac:dyDescent="0.2">
      <c r="A2993" s="96">
        <f t="shared" si="41"/>
        <v>2992</v>
      </c>
      <c r="B2993" s="97" t="s">
        <v>6075</v>
      </c>
      <c r="C2993" s="97" t="s">
        <v>6075</v>
      </c>
      <c r="D2993" s="97" t="s">
        <v>5936</v>
      </c>
      <c r="E2993" s="97" t="s">
        <v>2451</v>
      </c>
      <c r="F2993" s="97" t="s">
        <v>6076</v>
      </c>
      <c r="G2993" s="98" t="s">
        <v>2453</v>
      </c>
      <c r="H2993" s="98" t="s">
        <v>5936</v>
      </c>
      <c r="I2993" s="99">
        <v>532326000</v>
      </c>
      <c r="J2993" s="97" t="s">
        <v>2486</v>
      </c>
    </row>
    <row r="2994" spans="1:10" ht="12" customHeight="1" x14ac:dyDescent="0.2">
      <c r="A2994" s="96">
        <f t="shared" si="41"/>
        <v>2993</v>
      </c>
      <c r="B2994" s="97" t="s">
        <v>5936</v>
      </c>
      <c r="C2994" s="97" t="s">
        <v>5949</v>
      </c>
      <c r="D2994" s="97" t="s">
        <v>5936</v>
      </c>
      <c r="E2994" s="97" t="s">
        <v>2451</v>
      </c>
      <c r="F2994" s="97" t="s">
        <v>6077</v>
      </c>
      <c r="G2994" s="98" t="s">
        <v>2453</v>
      </c>
      <c r="H2994" s="98" t="s">
        <v>5936</v>
      </c>
      <c r="I2994" s="99">
        <v>562569000</v>
      </c>
      <c r="J2994" s="97" t="s">
        <v>2486</v>
      </c>
    </row>
    <row r="2995" spans="1:10" ht="12" customHeight="1" x14ac:dyDescent="0.2">
      <c r="A2995" s="96">
        <f t="shared" si="41"/>
        <v>2994</v>
      </c>
      <c r="B2995" s="97" t="s">
        <v>6078</v>
      </c>
      <c r="C2995" s="97" t="s">
        <v>5949</v>
      </c>
      <c r="D2995" s="97" t="s">
        <v>2450</v>
      </c>
      <c r="E2995" s="97" t="s">
        <v>2451</v>
      </c>
      <c r="F2995" s="97" t="s">
        <v>6079</v>
      </c>
      <c r="G2995" s="98" t="s">
        <v>2453</v>
      </c>
      <c r="H2995" s="98" t="s">
        <v>5936</v>
      </c>
      <c r="I2995" s="99">
        <v>1649670000</v>
      </c>
      <c r="J2995" s="97" t="s">
        <v>2486</v>
      </c>
    </row>
    <row r="2996" spans="1:10" ht="12" customHeight="1" x14ac:dyDescent="0.2">
      <c r="A2996" s="96">
        <f t="shared" si="41"/>
        <v>2995</v>
      </c>
      <c r="B2996" s="97" t="s">
        <v>5978</v>
      </c>
      <c r="C2996" s="97" t="s">
        <v>5979</v>
      </c>
      <c r="D2996" s="97" t="s">
        <v>5559</v>
      </c>
      <c r="E2996" s="97" t="s">
        <v>2451</v>
      </c>
      <c r="F2996" s="97" t="s">
        <v>6080</v>
      </c>
      <c r="G2996" s="98" t="s">
        <v>2453</v>
      </c>
      <c r="H2996" s="98" t="s">
        <v>5936</v>
      </c>
      <c r="I2996" s="99">
        <v>46695000</v>
      </c>
      <c r="J2996" s="97" t="s">
        <v>2460</v>
      </c>
    </row>
    <row r="2997" spans="1:10" ht="12" customHeight="1" x14ac:dyDescent="0.2">
      <c r="A2997" s="96">
        <f t="shared" si="41"/>
        <v>2996</v>
      </c>
      <c r="B2997" s="97" t="s">
        <v>5978</v>
      </c>
      <c r="C2997" s="97" t="s">
        <v>5979</v>
      </c>
      <c r="D2997" s="97" t="s">
        <v>5559</v>
      </c>
      <c r="E2997" s="97" t="s">
        <v>2451</v>
      </c>
      <c r="F2997" s="97" t="s">
        <v>6081</v>
      </c>
      <c r="G2997" s="98" t="s">
        <v>2453</v>
      </c>
      <c r="H2997" s="98" t="s">
        <v>5936</v>
      </c>
      <c r="I2997" s="99">
        <v>30360000</v>
      </c>
      <c r="J2997" s="97" t="s">
        <v>2460</v>
      </c>
    </row>
    <row r="2998" spans="1:10" ht="12" customHeight="1" x14ac:dyDescent="0.3">
      <c r="A2998" s="96">
        <f t="shared" si="41"/>
        <v>2997</v>
      </c>
      <c r="B2998" s="97" t="s">
        <v>6078</v>
      </c>
      <c r="C2998" s="97" t="s">
        <v>5949</v>
      </c>
      <c r="D2998" s="97" t="s">
        <v>2450</v>
      </c>
      <c r="E2998" s="97" t="s">
        <v>2451</v>
      </c>
      <c r="F2998" s="97" t="s">
        <v>6082</v>
      </c>
      <c r="G2998" s="98" t="s">
        <v>2453</v>
      </c>
      <c r="H2998" s="98" t="s">
        <v>5936</v>
      </c>
      <c r="I2998" s="97" t="s">
        <v>2670</v>
      </c>
      <c r="J2998" s="97" t="s">
        <v>2670</v>
      </c>
    </row>
    <row r="2999" spans="1:10" ht="12" customHeight="1" x14ac:dyDescent="0.3">
      <c r="A2999" s="96">
        <f t="shared" si="41"/>
        <v>2998</v>
      </c>
      <c r="B2999" s="97" t="s">
        <v>6078</v>
      </c>
      <c r="C2999" s="97" t="s">
        <v>5949</v>
      </c>
      <c r="D2999" s="97" t="s">
        <v>2450</v>
      </c>
      <c r="E2999" s="97" t="s">
        <v>2451</v>
      </c>
      <c r="F2999" s="97" t="s">
        <v>6083</v>
      </c>
      <c r="G2999" s="98" t="s">
        <v>2453</v>
      </c>
      <c r="H2999" s="98" t="s">
        <v>5936</v>
      </c>
      <c r="I2999" s="97" t="s">
        <v>2670</v>
      </c>
      <c r="J2999" s="97" t="s">
        <v>2670</v>
      </c>
    </row>
    <row r="3000" spans="1:10" ht="12" customHeight="1" x14ac:dyDescent="0.2">
      <c r="A3000" s="96">
        <f t="shared" si="41"/>
        <v>2999</v>
      </c>
      <c r="B3000" s="97" t="s">
        <v>5941</v>
      </c>
      <c r="C3000" s="97" t="s">
        <v>5941</v>
      </c>
      <c r="D3000" s="97" t="s">
        <v>5936</v>
      </c>
      <c r="E3000" s="97" t="s">
        <v>2451</v>
      </c>
      <c r="F3000" s="97" t="s">
        <v>6084</v>
      </c>
      <c r="G3000" s="98" t="s">
        <v>2453</v>
      </c>
      <c r="H3000" s="98" t="s">
        <v>5936</v>
      </c>
      <c r="I3000" s="99">
        <v>100100000</v>
      </c>
      <c r="J3000" s="97" t="s">
        <v>2455</v>
      </c>
    </row>
    <row r="3001" spans="1:10" ht="12" customHeight="1" x14ac:dyDescent="0.2">
      <c r="A3001" s="96">
        <f t="shared" si="41"/>
        <v>3000</v>
      </c>
      <c r="B3001" s="97" t="s">
        <v>5941</v>
      </c>
      <c r="C3001" s="97" t="s">
        <v>5941</v>
      </c>
      <c r="D3001" s="97" t="s">
        <v>5936</v>
      </c>
      <c r="E3001" s="97" t="s">
        <v>2451</v>
      </c>
      <c r="F3001" s="97" t="s">
        <v>6085</v>
      </c>
      <c r="G3001" s="98" t="s">
        <v>2453</v>
      </c>
      <c r="H3001" s="98" t="s">
        <v>5936</v>
      </c>
      <c r="I3001" s="99">
        <v>144900000</v>
      </c>
      <c r="J3001" s="97" t="s">
        <v>2460</v>
      </c>
    </row>
    <row r="3002" spans="1:10" ht="12" customHeight="1" x14ac:dyDescent="0.2">
      <c r="A3002" s="96">
        <f t="shared" si="41"/>
        <v>3001</v>
      </c>
      <c r="B3002" s="97" t="s">
        <v>6086</v>
      </c>
      <c r="C3002" s="97" t="s">
        <v>5957</v>
      </c>
      <c r="D3002" s="97" t="s">
        <v>5559</v>
      </c>
      <c r="E3002" s="97" t="s">
        <v>2451</v>
      </c>
      <c r="F3002" s="97" t="s">
        <v>6087</v>
      </c>
      <c r="G3002" s="98" t="s">
        <v>2453</v>
      </c>
      <c r="H3002" s="98" t="s">
        <v>5936</v>
      </c>
      <c r="I3002" s="99">
        <v>29326000</v>
      </c>
      <c r="J3002" s="97" t="s">
        <v>2460</v>
      </c>
    </row>
    <row r="3003" spans="1:10" ht="12" customHeight="1" x14ac:dyDescent="0.2">
      <c r="A3003" s="96">
        <f t="shared" si="41"/>
        <v>3002</v>
      </c>
      <c r="B3003" s="97" t="s">
        <v>6088</v>
      </c>
      <c r="C3003" s="97" t="s">
        <v>6088</v>
      </c>
      <c r="D3003" s="97" t="s">
        <v>5936</v>
      </c>
      <c r="E3003" s="97" t="s">
        <v>2451</v>
      </c>
      <c r="F3003" s="97" t="s">
        <v>6089</v>
      </c>
      <c r="G3003" s="98" t="s">
        <v>2453</v>
      </c>
      <c r="H3003" s="98" t="s">
        <v>5936</v>
      </c>
      <c r="I3003" s="99">
        <v>104684000</v>
      </c>
      <c r="J3003" s="97" t="s">
        <v>2460</v>
      </c>
    </row>
    <row r="3004" spans="1:10" ht="12" customHeight="1" x14ac:dyDescent="0.2">
      <c r="A3004" s="96">
        <f t="shared" si="41"/>
        <v>3003</v>
      </c>
      <c r="B3004" s="97" t="s">
        <v>5934</v>
      </c>
      <c r="C3004" s="97" t="s">
        <v>5934</v>
      </c>
      <c r="D3004" s="97" t="s">
        <v>5936</v>
      </c>
      <c r="E3004" s="97" t="s">
        <v>2451</v>
      </c>
      <c r="F3004" s="97" t="s">
        <v>6090</v>
      </c>
      <c r="G3004" s="98" t="s">
        <v>2453</v>
      </c>
      <c r="H3004" s="98" t="s">
        <v>5936</v>
      </c>
      <c r="I3004" s="99">
        <v>665549000</v>
      </c>
      <c r="J3004" s="97" t="s">
        <v>2455</v>
      </c>
    </row>
    <row r="3005" spans="1:10" ht="12" customHeight="1" x14ac:dyDescent="0.3">
      <c r="A3005" s="96">
        <f t="shared" si="41"/>
        <v>3004</v>
      </c>
      <c r="B3005" s="97" t="s">
        <v>5936</v>
      </c>
      <c r="C3005" s="97" t="s">
        <v>5949</v>
      </c>
      <c r="D3005" s="97" t="s">
        <v>5936</v>
      </c>
      <c r="E3005" s="97" t="s">
        <v>2451</v>
      </c>
      <c r="F3005" s="97" t="s">
        <v>5998</v>
      </c>
      <c r="G3005" s="98" t="s">
        <v>2453</v>
      </c>
      <c r="H3005" s="98" t="s">
        <v>5936</v>
      </c>
      <c r="I3005" s="97" t="s">
        <v>2670</v>
      </c>
      <c r="J3005" s="97" t="s">
        <v>2670</v>
      </c>
    </row>
    <row r="3006" spans="1:10" ht="12" customHeight="1" x14ac:dyDescent="0.3">
      <c r="A3006" s="96">
        <f t="shared" ref="A3006:A3069" si="42">ROW()-1</f>
        <v>3005</v>
      </c>
      <c r="B3006" s="97" t="s">
        <v>5936</v>
      </c>
      <c r="C3006" s="97" t="s">
        <v>5949</v>
      </c>
      <c r="D3006" s="97" t="s">
        <v>5936</v>
      </c>
      <c r="E3006" s="97" t="s">
        <v>2451</v>
      </c>
      <c r="F3006" s="97" t="s">
        <v>5999</v>
      </c>
      <c r="G3006" s="98" t="s">
        <v>2453</v>
      </c>
      <c r="H3006" s="98" t="s">
        <v>5936</v>
      </c>
      <c r="I3006" s="97" t="s">
        <v>2670</v>
      </c>
      <c r="J3006" s="97" t="s">
        <v>2670</v>
      </c>
    </row>
    <row r="3007" spans="1:10" ht="12" customHeight="1" x14ac:dyDescent="0.2">
      <c r="A3007" s="96">
        <f t="shared" si="42"/>
        <v>3006</v>
      </c>
      <c r="B3007" s="97" t="s">
        <v>6091</v>
      </c>
      <c r="C3007" s="97" t="s">
        <v>6016</v>
      </c>
      <c r="D3007" s="97" t="s">
        <v>6016</v>
      </c>
      <c r="E3007" s="97" t="s">
        <v>2451</v>
      </c>
      <c r="F3007" s="97" t="s">
        <v>6092</v>
      </c>
      <c r="G3007" s="98" t="s">
        <v>2453</v>
      </c>
      <c r="H3007" s="98" t="s">
        <v>5936</v>
      </c>
      <c r="I3007" s="99">
        <v>818814000</v>
      </c>
      <c r="J3007" s="97" t="s">
        <v>2455</v>
      </c>
    </row>
    <row r="3008" spans="1:10" ht="12" customHeight="1" x14ac:dyDescent="0.2">
      <c r="A3008" s="96">
        <f t="shared" si="42"/>
        <v>3007</v>
      </c>
      <c r="B3008" s="97" t="s">
        <v>6093</v>
      </c>
      <c r="C3008" s="97" t="s">
        <v>5957</v>
      </c>
      <c r="D3008" s="97" t="s">
        <v>5559</v>
      </c>
      <c r="E3008" s="97" t="s">
        <v>2451</v>
      </c>
      <c r="F3008" s="97" t="s">
        <v>6094</v>
      </c>
      <c r="G3008" s="98" t="s">
        <v>2453</v>
      </c>
      <c r="H3008" s="98" t="s">
        <v>5936</v>
      </c>
      <c r="I3008" s="99">
        <v>78511000</v>
      </c>
      <c r="J3008" s="97" t="s">
        <v>2460</v>
      </c>
    </row>
    <row r="3009" spans="1:10" ht="12" customHeight="1" x14ac:dyDescent="0.2">
      <c r="A3009" s="96">
        <f t="shared" si="42"/>
        <v>3008</v>
      </c>
      <c r="B3009" s="97" t="s">
        <v>5986</v>
      </c>
      <c r="C3009" s="97" t="s">
        <v>5987</v>
      </c>
      <c r="D3009" s="97" t="s">
        <v>5559</v>
      </c>
      <c r="E3009" s="97" t="s">
        <v>2451</v>
      </c>
      <c r="F3009" s="97" t="s">
        <v>6095</v>
      </c>
      <c r="G3009" s="98" t="s">
        <v>2453</v>
      </c>
      <c r="H3009" s="98" t="s">
        <v>5936</v>
      </c>
      <c r="I3009" s="99">
        <v>51260000</v>
      </c>
      <c r="J3009" s="97" t="s">
        <v>2460</v>
      </c>
    </row>
    <row r="3010" spans="1:10" ht="12" customHeight="1" x14ac:dyDescent="0.2">
      <c r="A3010" s="96">
        <f t="shared" si="42"/>
        <v>3009</v>
      </c>
      <c r="B3010" s="97" t="s">
        <v>5934</v>
      </c>
      <c r="C3010" s="97" t="s">
        <v>5934</v>
      </c>
      <c r="D3010" s="97" t="s">
        <v>5936</v>
      </c>
      <c r="E3010" s="97" t="s">
        <v>2451</v>
      </c>
      <c r="F3010" s="97" t="s">
        <v>6096</v>
      </c>
      <c r="G3010" s="98" t="s">
        <v>2453</v>
      </c>
      <c r="H3010" s="98" t="s">
        <v>5936</v>
      </c>
      <c r="I3010" s="99">
        <v>160165000</v>
      </c>
      <c r="J3010" s="97" t="s">
        <v>2455</v>
      </c>
    </row>
    <row r="3011" spans="1:10" ht="12" customHeight="1" x14ac:dyDescent="0.2">
      <c r="A3011" s="96">
        <f t="shared" si="42"/>
        <v>3010</v>
      </c>
      <c r="B3011" s="97" t="s">
        <v>6097</v>
      </c>
      <c r="C3011" s="97" t="s">
        <v>5957</v>
      </c>
      <c r="D3011" s="97" t="s">
        <v>2450</v>
      </c>
      <c r="E3011" s="97" t="s">
        <v>2451</v>
      </c>
      <c r="F3011" s="97" t="s">
        <v>6098</v>
      </c>
      <c r="G3011" s="98" t="s">
        <v>2453</v>
      </c>
      <c r="H3011" s="98" t="s">
        <v>5936</v>
      </c>
      <c r="I3011" s="99">
        <v>64317000</v>
      </c>
      <c r="J3011" s="97" t="s">
        <v>2455</v>
      </c>
    </row>
    <row r="3012" spans="1:10" ht="12" customHeight="1" x14ac:dyDescent="0.2">
      <c r="A3012" s="96">
        <f t="shared" si="42"/>
        <v>3011</v>
      </c>
      <c r="B3012" s="97" t="s">
        <v>5558</v>
      </c>
      <c r="C3012" s="97" t="s">
        <v>5558</v>
      </c>
      <c r="D3012" s="97" t="s">
        <v>5936</v>
      </c>
      <c r="E3012" s="97" t="s">
        <v>2451</v>
      </c>
      <c r="F3012" s="97" t="s">
        <v>6099</v>
      </c>
      <c r="G3012" s="98" t="s">
        <v>2453</v>
      </c>
      <c r="H3012" s="98" t="s">
        <v>5936</v>
      </c>
      <c r="I3012" s="99">
        <v>39215000</v>
      </c>
      <c r="J3012" s="97" t="s">
        <v>2455</v>
      </c>
    </row>
    <row r="3013" spans="1:10" ht="12" customHeight="1" x14ac:dyDescent="0.2">
      <c r="A3013" s="96">
        <f t="shared" si="42"/>
        <v>3012</v>
      </c>
      <c r="B3013" s="97" t="s">
        <v>6088</v>
      </c>
      <c r="C3013" s="97" t="s">
        <v>6088</v>
      </c>
      <c r="D3013" s="97" t="s">
        <v>5936</v>
      </c>
      <c r="E3013" s="97" t="s">
        <v>2451</v>
      </c>
      <c r="F3013" s="97" t="s">
        <v>6100</v>
      </c>
      <c r="G3013" s="98" t="s">
        <v>2453</v>
      </c>
      <c r="H3013" s="98" t="s">
        <v>5936</v>
      </c>
      <c r="I3013" s="99">
        <v>34497000</v>
      </c>
      <c r="J3013" s="97" t="s">
        <v>2460</v>
      </c>
    </row>
    <row r="3014" spans="1:10" ht="12" customHeight="1" x14ac:dyDescent="0.2">
      <c r="A3014" s="96">
        <f t="shared" si="42"/>
        <v>3013</v>
      </c>
      <c r="B3014" s="97" t="s">
        <v>6101</v>
      </c>
      <c r="C3014" s="97" t="s">
        <v>6102</v>
      </c>
      <c r="D3014" s="97" t="s">
        <v>2484</v>
      </c>
      <c r="E3014" s="97" t="s">
        <v>2451</v>
      </c>
      <c r="F3014" s="97" t="s">
        <v>6103</v>
      </c>
      <c r="G3014" s="98" t="s">
        <v>2453</v>
      </c>
      <c r="H3014" s="98" t="s">
        <v>5936</v>
      </c>
      <c r="I3014" s="99">
        <v>33770000</v>
      </c>
      <c r="J3014" s="97" t="s">
        <v>2460</v>
      </c>
    </row>
    <row r="3015" spans="1:10" ht="12" customHeight="1" x14ac:dyDescent="0.2">
      <c r="A3015" s="96">
        <f t="shared" si="42"/>
        <v>3014</v>
      </c>
      <c r="B3015" s="97" t="s">
        <v>5956</v>
      </c>
      <c r="C3015" s="97" t="s">
        <v>5957</v>
      </c>
      <c r="D3015" s="97" t="s">
        <v>5559</v>
      </c>
      <c r="E3015" s="97" t="s">
        <v>2451</v>
      </c>
      <c r="F3015" s="97" t="s">
        <v>6104</v>
      </c>
      <c r="G3015" s="98" t="s">
        <v>2453</v>
      </c>
      <c r="H3015" s="98" t="s">
        <v>5936</v>
      </c>
      <c r="I3015" s="99">
        <v>96365000</v>
      </c>
      <c r="J3015" s="97" t="s">
        <v>2460</v>
      </c>
    </row>
    <row r="3016" spans="1:10" ht="12" customHeight="1" x14ac:dyDescent="0.2">
      <c r="A3016" s="96">
        <f t="shared" si="42"/>
        <v>3015</v>
      </c>
      <c r="B3016" s="97" t="s">
        <v>5558</v>
      </c>
      <c r="C3016" s="97" t="s">
        <v>5558</v>
      </c>
      <c r="D3016" s="97" t="s">
        <v>5936</v>
      </c>
      <c r="E3016" s="97" t="s">
        <v>2451</v>
      </c>
      <c r="F3016" s="97" t="s">
        <v>6105</v>
      </c>
      <c r="G3016" s="98" t="s">
        <v>2453</v>
      </c>
      <c r="H3016" s="98" t="s">
        <v>5936</v>
      </c>
      <c r="I3016" s="99">
        <v>42362000</v>
      </c>
      <c r="J3016" s="97" t="s">
        <v>2455</v>
      </c>
    </row>
    <row r="3017" spans="1:10" ht="12" customHeight="1" x14ac:dyDescent="0.2">
      <c r="A3017" s="96">
        <f t="shared" si="42"/>
        <v>3016</v>
      </c>
      <c r="B3017" s="97" t="s">
        <v>5978</v>
      </c>
      <c r="C3017" s="97" t="s">
        <v>5979</v>
      </c>
      <c r="D3017" s="97" t="s">
        <v>5559</v>
      </c>
      <c r="E3017" s="97" t="s">
        <v>2451</v>
      </c>
      <c r="F3017" s="97" t="s">
        <v>6106</v>
      </c>
      <c r="G3017" s="98" t="s">
        <v>2453</v>
      </c>
      <c r="H3017" s="98" t="s">
        <v>5936</v>
      </c>
      <c r="I3017" s="99">
        <v>51200000</v>
      </c>
      <c r="J3017" s="97" t="s">
        <v>2460</v>
      </c>
    </row>
    <row r="3018" spans="1:10" ht="12" customHeight="1" x14ac:dyDescent="0.2">
      <c r="A3018" s="96">
        <f t="shared" si="42"/>
        <v>3017</v>
      </c>
      <c r="B3018" s="97" t="s">
        <v>5978</v>
      </c>
      <c r="C3018" s="97" t="s">
        <v>5979</v>
      </c>
      <c r="D3018" s="97" t="s">
        <v>5559</v>
      </c>
      <c r="E3018" s="97" t="s">
        <v>2451</v>
      </c>
      <c r="F3018" s="97" t="s">
        <v>6107</v>
      </c>
      <c r="G3018" s="98" t="s">
        <v>2453</v>
      </c>
      <c r="H3018" s="98" t="s">
        <v>5936</v>
      </c>
      <c r="I3018" s="99">
        <v>11730000</v>
      </c>
      <c r="J3018" s="97" t="s">
        <v>2460</v>
      </c>
    </row>
    <row r="3019" spans="1:10" ht="12" customHeight="1" x14ac:dyDescent="0.2">
      <c r="A3019" s="96">
        <f t="shared" si="42"/>
        <v>3018</v>
      </c>
      <c r="B3019" s="97" t="s">
        <v>5557</v>
      </c>
      <c r="C3019" s="97" t="s">
        <v>5558</v>
      </c>
      <c r="D3019" s="97" t="s">
        <v>5559</v>
      </c>
      <c r="E3019" s="97" t="s">
        <v>2451</v>
      </c>
      <c r="F3019" s="97" t="s">
        <v>5560</v>
      </c>
      <c r="G3019" s="98" t="s">
        <v>2453</v>
      </c>
      <c r="H3019" s="98" t="s">
        <v>5936</v>
      </c>
      <c r="I3019" s="99">
        <v>73753000</v>
      </c>
      <c r="J3019" s="97" t="s">
        <v>2455</v>
      </c>
    </row>
    <row r="3020" spans="1:10" ht="12" customHeight="1" x14ac:dyDescent="0.2">
      <c r="A3020" s="96">
        <f t="shared" si="42"/>
        <v>3019</v>
      </c>
      <c r="B3020" s="97" t="s">
        <v>5937</v>
      </c>
      <c r="C3020" s="97" t="s">
        <v>5938</v>
      </c>
      <c r="D3020" s="97" t="s">
        <v>5559</v>
      </c>
      <c r="E3020" s="97" t="s">
        <v>2451</v>
      </c>
      <c r="F3020" s="97" t="s">
        <v>6108</v>
      </c>
      <c r="G3020" s="98" t="s">
        <v>2453</v>
      </c>
      <c r="H3020" s="98" t="s">
        <v>5936</v>
      </c>
      <c r="I3020" s="99">
        <v>17413000</v>
      </c>
      <c r="J3020" s="97" t="s">
        <v>2460</v>
      </c>
    </row>
    <row r="3021" spans="1:10" ht="12" customHeight="1" x14ac:dyDescent="0.2">
      <c r="A3021" s="96">
        <f t="shared" si="42"/>
        <v>3020</v>
      </c>
      <c r="B3021" s="97" t="s">
        <v>6109</v>
      </c>
      <c r="C3021" s="97" t="s">
        <v>5953</v>
      </c>
      <c r="D3021" s="97" t="s">
        <v>5559</v>
      </c>
      <c r="E3021" s="97" t="s">
        <v>2451</v>
      </c>
      <c r="F3021" s="97" t="s">
        <v>6110</v>
      </c>
      <c r="G3021" s="98" t="s">
        <v>2453</v>
      </c>
      <c r="H3021" s="98" t="s">
        <v>5936</v>
      </c>
      <c r="I3021" s="99">
        <v>93000000</v>
      </c>
      <c r="J3021" s="97" t="s">
        <v>2460</v>
      </c>
    </row>
    <row r="3022" spans="1:10" ht="12" customHeight="1" x14ac:dyDescent="0.2">
      <c r="A3022" s="96">
        <f t="shared" si="42"/>
        <v>3021</v>
      </c>
      <c r="B3022" s="97" t="s">
        <v>6111</v>
      </c>
      <c r="C3022" s="97" t="s">
        <v>5957</v>
      </c>
      <c r="D3022" s="97" t="s">
        <v>6111</v>
      </c>
      <c r="E3022" s="97" t="s">
        <v>2451</v>
      </c>
      <c r="F3022" s="97" t="s">
        <v>6112</v>
      </c>
      <c r="G3022" s="98" t="s">
        <v>2453</v>
      </c>
      <c r="H3022" s="98" t="s">
        <v>5936</v>
      </c>
      <c r="I3022" s="99">
        <v>250540000</v>
      </c>
      <c r="J3022" s="97" t="s">
        <v>2455</v>
      </c>
    </row>
    <row r="3023" spans="1:10" ht="12" customHeight="1" x14ac:dyDescent="0.2">
      <c r="A3023" s="96">
        <f t="shared" si="42"/>
        <v>3022</v>
      </c>
      <c r="B3023" s="97" t="s">
        <v>5953</v>
      </c>
      <c r="C3023" s="97" t="s">
        <v>5953</v>
      </c>
      <c r="D3023" s="97" t="s">
        <v>5936</v>
      </c>
      <c r="E3023" s="97" t="s">
        <v>2451</v>
      </c>
      <c r="F3023" s="97" t="s">
        <v>6113</v>
      </c>
      <c r="G3023" s="98" t="s">
        <v>2453</v>
      </c>
      <c r="H3023" s="98" t="s">
        <v>5936</v>
      </c>
      <c r="I3023" s="99">
        <v>88000000</v>
      </c>
      <c r="J3023" s="97" t="s">
        <v>2486</v>
      </c>
    </row>
    <row r="3024" spans="1:10" ht="12" customHeight="1" x14ac:dyDescent="0.2">
      <c r="A3024" s="96">
        <f t="shared" si="42"/>
        <v>3023</v>
      </c>
      <c r="B3024" s="97" t="s">
        <v>5943</v>
      </c>
      <c r="C3024" s="97" t="s">
        <v>5558</v>
      </c>
      <c r="D3024" s="97" t="s">
        <v>5559</v>
      </c>
      <c r="E3024" s="97" t="s">
        <v>2451</v>
      </c>
      <c r="F3024" s="97" t="s">
        <v>6114</v>
      </c>
      <c r="G3024" s="98" t="s">
        <v>2453</v>
      </c>
      <c r="H3024" s="98" t="s">
        <v>5936</v>
      </c>
      <c r="I3024" s="99">
        <v>24508000</v>
      </c>
      <c r="J3024" s="97" t="s">
        <v>2455</v>
      </c>
    </row>
    <row r="3025" spans="1:10" ht="12" customHeight="1" x14ac:dyDescent="0.2">
      <c r="A3025" s="96">
        <f t="shared" si="42"/>
        <v>3024</v>
      </c>
      <c r="B3025" s="97" t="s">
        <v>5966</v>
      </c>
      <c r="C3025" s="97" t="s">
        <v>5966</v>
      </c>
      <c r="D3025" s="97" t="s">
        <v>5936</v>
      </c>
      <c r="E3025" s="97" t="s">
        <v>2451</v>
      </c>
      <c r="F3025" s="97" t="s">
        <v>4953</v>
      </c>
      <c r="G3025" s="98" t="s">
        <v>2453</v>
      </c>
      <c r="H3025" s="98" t="s">
        <v>5936</v>
      </c>
      <c r="I3025" s="99">
        <v>150000000</v>
      </c>
      <c r="J3025" s="97" t="s">
        <v>2486</v>
      </c>
    </row>
    <row r="3026" spans="1:10" ht="12" customHeight="1" x14ac:dyDescent="0.2">
      <c r="A3026" s="96">
        <f t="shared" si="42"/>
        <v>3025</v>
      </c>
      <c r="B3026" s="97" t="s">
        <v>5966</v>
      </c>
      <c r="C3026" s="97" t="s">
        <v>5966</v>
      </c>
      <c r="D3026" s="97" t="s">
        <v>5936</v>
      </c>
      <c r="E3026" s="97" t="s">
        <v>2451</v>
      </c>
      <c r="F3026" s="97" t="s">
        <v>6115</v>
      </c>
      <c r="G3026" s="98" t="s">
        <v>2453</v>
      </c>
      <c r="H3026" s="98" t="s">
        <v>5936</v>
      </c>
      <c r="I3026" s="99">
        <v>40000000</v>
      </c>
      <c r="J3026" s="97" t="s">
        <v>2460</v>
      </c>
    </row>
    <row r="3027" spans="1:10" ht="12" customHeight="1" x14ac:dyDescent="0.2">
      <c r="A3027" s="96">
        <f t="shared" si="42"/>
        <v>3026</v>
      </c>
      <c r="B3027" s="97" t="s">
        <v>5943</v>
      </c>
      <c r="C3027" s="97" t="s">
        <v>5558</v>
      </c>
      <c r="D3027" s="97" t="s">
        <v>5559</v>
      </c>
      <c r="E3027" s="97" t="s">
        <v>2451</v>
      </c>
      <c r="F3027" s="97" t="s">
        <v>6116</v>
      </c>
      <c r="G3027" s="98" t="s">
        <v>2453</v>
      </c>
      <c r="H3027" s="98" t="s">
        <v>5936</v>
      </c>
      <c r="I3027" s="99">
        <v>16522000</v>
      </c>
      <c r="J3027" s="97" t="s">
        <v>2455</v>
      </c>
    </row>
    <row r="3028" spans="1:10" ht="12" customHeight="1" x14ac:dyDescent="0.2">
      <c r="A3028" s="96">
        <f t="shared" si="42"/>
        <v>3027</v>
      </c>
      <c r="B3028" s="97" t="s">
        <v>5966</v>
      </c>
      <c r="C3028" s="97" t="s">
        <v>5966</v>
      </c>
      <c r="D3028" s="97" t="s">
        <v>5936</v>
      </c>
      <c r="E3028" s="97" t="s">
        <v>2451</v>
      </c>
      <c r="F3028" s="97" t="s">
        <v>6117</v>
      </c>
      <c r="G3028" s="98" t="s">
        <v>2453</v>
      </c>
      <c r="H3028" s="98" t="s">
        <v>5936</v>
      </c>
      <c r="I3028" s="99">
        <v>60000000</v>
      </c>
      <c r="J3028" s="97" t="s">
        <v>2460</v>
      </c>
    </row>
    <row r="3029" spans="1:10" ht="12" customHeight="1" x14ac:dyDescent="0.2">
      <c r="A3029" s="96">
        <f t="shared" si="42"/>
        <v>3028</v>
      </c>
      <c r="B3029" s="97" t="s">
        <v>6118</v>
      </c>
      <c r="C3029" s="97" t="s">
        <v>6088</v>
      </c>
      <c r="D3029" s="97" t="s">
        <v>5936</v>
      </c>
      <c r="E3029" s="97" t="s">
        <v>2451</v>
      </c>
      <c r="F3029" s="97" t="s">
        <v>6119</v>
      </c>
      <c r="G3029" s="98" t="s">
        <v>2453</v>
      </c>
      <c r="H3029" s="98" t="s">
        <v>5936</v>
      </c>
      <c r="I3029" s="99">
        <v>59560000</v>
      </c>
      <c r="J3029" s="97" t="s">
        <v>2460</v>
      </c>
    </row>
    <row r="3030" spans="1:10" ht="12" customHeight="1" x14ac:dyDescent="0.2">
      <c r="A3030" s="96">
        <f t="shared" si="42"/>
        <v>3029</v>
      </c>
      <c r="B3030" s="97" t="s">
        <v>6120</v>
      </c>
      <c r="C3030" s="97" t="s">
        <v>5957</v>
      </c>
      <c r="D3030" s="97" t="s">
        <v>6121</v>
      </c>
      <c r="E3030" s="97" t="s">
        <v>2451</v>
      </c>
      <c r="F3030" s="97" t="s">
        <v>6122</v>
      </c>
      <c r="G3030" s="98" t="s">
        <v>2453</v>
      </c>
      <c r="H3030" s="98" t="s">
        <v>5936</v>
      </c>
      <c r="I3030" s="99">
        <v>24642000</v>
      </c>
      <c r="J3030" s="97" t="s">
        <v>2455</v>
      </c>
    </row>
    <row r="3031" spans="1:10" ht="12" customHeight="1" x14ac:dyDescent="0.2">
      <c r="A3031" s="96">
        <f t="shared" si="42"/>
        <v>3030</v>
      </c>
      <c r="B3031" s="97" t="s">
        <v>6001</v>
      </c>
      <c r="C3031" s="97" t="s">
        <v>6002</v>
      </c>
      <c r="D3031" s="97" t="s">
        <v>5559</v>
      </c>
      <c r="E3031" s="97" t="s">
        <v>2451</v>
      </c>
      <c r="F3031" s="97" t="s">
        <v>6123</v>
      </c>
      <c r="G3031" s="98" t="s">
        <v>2453</v>
      </c>
      <c r="H3031" s="98" t="s">
        <v>5936</v>
      </c>
      <c r="I3031" s="99">
        <v>16720000</v>
      </c>
      <c r="J3031" s="97" t="s">
        <v>2460</v>
      </c>
    </row>
    <row r="3032" spans="1:10" ht="12" customHeight="1" x14ac:dyDescent="0.2">
      <c r="A3032" s="96">
        <f t="shared" si="42"/>
        <v>3031</v>
      </c>
      <c r="B3032" s="97" t="s">
        <v>6124</v>
      </c>
      <c r="C3032" s="97" t="s">
        <v>6013</v>
      </c>
      <c r="D3032" s="97" t="s">
        <v>5559</v>
      </c>
      <c r="E3032" s="97" t="s">
        <v>2451</v>
      </c>
      <c r="F3032" s="97" t="s">
        <v>6125</v>
      </c>
      <c r="G3032" s="98" t="s">
        <v>2453</v>
      </c>
      <c r="H3032" s="98" t="s">
        <v>5936</v>
      </c>
      <c r="I3032" s="99">
        <v>50001000</v>
      </c>
      <c r="J3032" s="97" t="s">
        <v>2460</v>
      </c>
    </row>
    <row r="3033" spans="1:10" ht="12" customHeight="1" x14ac:dyDescent="0.2">
      <c r="A3033" s="96">
        <f t="shared" si="42"/>
        <v>3032</v>
      </c>
      <c r="B3033" s="97" t="s">
        <v>6124</v>
      </c>
      <c r="C3033" s="97" t="s">
        <v>6013</v>
      </c>
      <c r="D3033" s="97" t="s">
        <v>5559</v>
      </c>
      <c r="E3033" s="97" t="s">
        <v>2451</v>
      </c>
      <c r="F3033" s="97" t="s">
        <v>6126</v>
      </c>
      <c r="G3033" s="98" t="s">
        <v>2453</v>
      </c>
      <c r="H3033" s="98" t="s">
        <v>5936</v>
      </c>
      <c r="I3033" s="99">
        <v>78401000</v>
      </c>
      <c r="J3033" s="97" t="s">
        <v>2460</v>
      </c>
    </row>
    <row r="3034" spans="1:10" ht="12" customHeight="1" x14ac:dyDescent="0.2">
      <c r="A3034" s="96">
        <f t="shared" si="42"/>
        <v>3033</v>
      </c>
      <c r="B3034" s="97" t="s">
        <v>6124</v>
      </c>
      <c r="C3034" s="97" t="s">
        <v>6013</v>
      </c>
      <c r="D3034" s="97" t="s">
        <v>5559</v>
      </c>
      <c r="E3034" s="97" t="s">
        <v>2451</v>
      </c>
      <c r="F3034" s="97" t="s">
        <v>6127</v>
      </c>
      <c r="G3034" s="98" t="s">
        <v>2453</v>
      </c>
      <c r="H3034" s="98" t="s">
        <v>5936</v>
      </c>
      <c r="I3034" s="99">
        <v>51997000</v>
      </c>
      <c r="J3034" s="97" t="s">
        <v>2460</v>
      </c>
    </row>
    <row r="3035" spans="1:10" ht="12" customHeight="1" x14ac:dyDescent="0.2">
      <c r="A3035" s="96">
        <f t="shared" si="42"/>
        <v>3034</v>
      </c>
      <c r="B3035" s="97" t="s">
        <v>6128</v>
      </c>
      <c r="C3035" s="97" t="s">
        <v>6129</v>
      </c>
      <c r="D3035" s="97" t="s">
        <v>5559</v>
      </c>
      <c r="E3035" s="97" t="s">
        <v>2451</v>
      </c>
      <c r="F3035" s="97" t="s">
        <v>6130</v>
      </c>
      <c r="G3035" s="98" t="s">
        <v>2453</v>
      </c>
      <c r="H3035" s="98" t="s">
        <v>5936</v>
      </c>
      <c r="I3035" s="99">
        <v>90621000</v>
      </c>
      <c r="J3035" s="97" t="s">
        <v>2460</v>
      </c>
    </row>
    <row r="3036" spans="1:10" ht="12" customHeight="1" x14ac:dyDescent="0.2">
      <c r="A3036" s="96">
        <f t="shared" si="42"/>
        <v>3035</v>
      </c>
      <c r="B3036" s="97" t="s">
        <v>5943</v>
      </c>
      <c r="C3036" s="97" t="s">
        <v>5558</v>
      </c>
      <c r="D3036" s="97" t="s">
        <v>5559</v>
      </c>
      <c r="E3036" s="97" t="s">
        <v>2451</v>
      </c>
      <c r="F3036" s="97" t="s">
        <v>6131</v>
      </c>
      <c r="G3036" s="98" t="s">
        <v>2453</v>
      </c>
      <c r="H3036" s="98" t="s">
        <v>5936</v>
      </c>
      <c r="I3036" s="99">
        <v>17380000</v>
      </c>
      <c r="J3036" s="97" t="s">
        <v>2455</v>
      </c>
    </row>
    <row r="3037" spans="1:10" ht="12" customHeight="1" x14ac:dyDescent="0.2">
      <c r="A3037" s="96">
        <f t="shared" si="42"/>
        <v>3036</v>
      </c>
      <c r="B3037" s="97" t="s">
        <v>5979</v>
      </c>
      <c r="C3037" s="97" t="s">
        <v>5979</v>
      </c>
      <c r="D3037" s="97" t="s">
        <v>5936</v>
      </c>
      <c r="E3037" s="97" t="s">
        <v>2451</v>
      </c>
      <c r="F3037" s="97" t="s">
        <v>6132</v>
      </c>
      <c r="G3037" s="98" t="s">
        <v>2453</v>
      </c>
      <c r="H3037" s="98" t="s">
        <v>5936</v>
      </c>
      <c r="I3037" s="99">
        <v>3564030000</v>
      </c>
      <c r="J3037" s="97" t="s">
        <v>2486</v>
      </c>
    </row>
    <row r="3038" spans="1:10" ht="12" customHeight="1" x14ac:dyDescent="0.2">
      <c r="A3038" s="96">
        <f t="shared" si="42"/>
        <v>3037</v>
      </c>
      <c r="B3038" s="97" t="s">
        <v>5943</v>
      </c>
      <c r="C3038" s="97" t="s">
        <v>5558</v>
      </c>
      <c r="D3038" s="97" t="s">
        <v>5559</v>
      </c>
      <c r="E3038" s="97" t="s">
        <v>2451</v>
      </c>
      <c r="F3038" s="97" t="s">
        <v>6133</v>
      </c>
      <c r="G3038" s="98" t="s">
        <v>2453</v>
      </c>
      <c r="H3038" s="98" t="s">
        <v>5936</v>
      </c>
      <c r="I3038" s="99">
        <v>24640000</v>
      </c>
      <c r="J3038" s="97" t="s">
        <v>2455</v>
      </c>
    </row>
    <row r="3039" spans="1:10" ht="12" customHeight="1" x14ac:dyDescent="0.2">
      <c r="A3039" s="96">
        <f t="shared" si="42"/>
        <v>3038</v>
      </c>
      <c r="B3039" s="97" t="s">
        <v>5943</v>
      </c>
      <c r="C3039" s="97" t="s">
        <v>5558</v>
      </c>
      <c r="D3039" s="97" t="s">
        <v>5559</v>
      </c>
      <c r="E3039" s="97" t="s">
        <v>2451</v>
      </c>
      <c r="F3039" s="97" t="s">
        <v>6134</v>
      </c>
      <c r="G3039" s="98" t="s">
        <v>2453</v>
      </c>
      <c r="H3039" s="98" t="s">
        <v>5936</v>
      </c>
      <c r="I3039" s="99">
        <v>75284000</v>
      </c>
      <c r="J3039" s="97" t="s">
        <v>2455</v>
      </c>
    </row>
    <row r="3040" spans="1:10" ht="12" customHeight="1" x14ac:dyDescent="0.2">
      <c r="A3040" s="96">
        <f t="shared" si="42"/>
        <v>3039</v>
      </c>
      <c r="B3040" s="97" t="s">
        <v>6135</v>
      </c>
      <c r="C3040" s="97" t="s">
        <v>6075</v>
      </c>
      <c r="D3040" s="97" t="s">
        <v>5559</v>
      </c>
      <c r="E3040" s="97" t="s">
        <v>2451</v>
      </c>
      <c r="F3040" s="97" t="s">
        <v>6136</v>
      </c>
      <c r="G3040" s="98" t="s">
        <v>2453</v>
      </c>
      <c r="H3040" s="98" t="s">
        <v>5936</v>
      </c>
      <c r="I3040" s="99">
        <v>75323000</v>
      </c>
      <c r="J3040" s="97" t="s">
        <v>2460</v>
      </c>
    </row>
    <row r="3041" spans="1:10" ht="12" customHeight="1" x14ac:dyDescent="0.2">
      <c r="A3041" s="96">
        <f t="shared" si="42"/>
        <v>3040</v>
      </c>
      <c r="B3041" s="97" t="s">
        <v>6015</v>
      </c>
      <c r="C3041" s="97" t="s">
        <v>6016</v>
      </c>
      <c r="D3041" s="97" t="s">
        <v>5559</v>
      </c>
      <c r="E3041" s="97" t="s">
        <v>2451</v>
      </c>
      <c r="F3041" s="97" t="s">
        <v>6017</v>
      </c>
      <c r="G3041" s="98" t="s">
        <v>2453</v>
      </c>
      <c r="H3041" s="98" t="s">
        <v>5936</v>
      </c>
      <c r="I3041" s="99">
        <v>60203000</v>
      </c>
      <c r="J3041" s="97" t="s">
        <v>2460</v>
      </c>
    </row>
    <row r="3042" spans="1:10" ht="12" customHeight="1" x14ac:dyDescent="0.2">
      <c r="A3042" s="96">
        <f t="shared" si="42"/>
        <v>3041</v>
      </c>
      <c r="B3042" s="97" t="s">
        <v>5934</v>
      </c>
      <c r="C3042" s="97" t="s">
        <v>5934</v>
      </c>
      <c r="D3042" s="97" t="s">
        <v>5936</v>
      </c>
      <c r="E3042" s="97" t="s">
        <v>2451</v>
      </c>
      <c r="F3042" s="97" t="s">
        <v>6137</v>
      </c>
      <c r="G3042" s="98" t="s">
        <v>2453</v>
      </c>
      <c r="H3042" s="98" t="s">
        <v>5936</v>
      </c>
      <c r="I3042" s="99">
        <v>88000000</v>
      </c>
      <c r="J3042" s="97" t="s">
        <v>2460</v>
      </c>
    </row>
    <row r="3043" spans="1:10" ht="12" customHeight="1" x14ac:dyDescent="0.2">
      <c r="A3043" s="96">
        <f t="shared" si="42"/>
        <v>3042</v>
      </c>
      <c r="B3043" s="97" t="s">
        <v>5934</v>
      </c>
      <c r="C3043" s="97" t="s">
        <v>5934</v>
      </c>
      <c r="D3043" s="97" t="s">
        <v>5936</v>
      </c>
      <c r="E3043" s="97" t="s">
        <v>2451</v>
      </c>
      <c r="F3043" s="97" t="s">
        <v>6138</v>
      </c>
      <c r="G3043" s="98" t="s">
        <v>2453</v>
      </c>
      <c r="H3043" s="98" t="s">
        <v>5936</v>
      </c>
      <c r="I3043" s="99">
        <v>88000000</v>
      </c>
      <c r="J3043" s="97" t="s">
        <v>2460</v>
      </c>
    </row>
    <row r="3044" spans="1:10" ht="12" customHeight="1" x14ac:dyDescent="0.2">
      <c r="A3044" s="96">
        <f t="shared" si="42"/>
        <v>3043</v>
      </c>
      <c r="B3044" s="97" t="s">
        <v>5934</v>
      </c>
      <c r="C3044" s="97" t="s">
        <v>5934</v>
      </c>
      <c r="D3044" s="97" t="s">
        <v>5936</v>
      </c>
      <c r="E3044" s="97" t="s">
        <v>2451</v>
      </c>
      <c r="F3044" s="97" t="s">
        <v>6139</v>
      </c>
      <c r="G3044" s="98" t="s">
        <v>2453</v>
      </c>
      <c r="H3044" s="98" t="s">
        <v>5936</v>
      </c>
      <c r="I3044" s="99">
        <v>88000000</v>
      </c>
      <c r="J3044" s="97" t="s">
        <v>2460</v>
      </c>
    </row>
    <row r="3045" spans="1:10" ht="12" customHeight="1" x14ac:dyDescent="0.2">
      <c r="A3045" s="96">
        <f t="shared" si="42"/>
        <v>3044</v>
      </c>
      <c r="B3045" s="97" t="s">
        <v>5934</v>
      </c>
      <c r="C3045" s="97" t="s">
        <v>5934</v>
      </c>
      <c r="D3045" s="97" t="s">
        <v>5936</v>
      </c>
      <c r="E3045" s="97" t="s">
        <v>2451</v>
      </c>
      <c r="F3045" s="97" t="s">
        <v>6140</v>
      </c>
      <c r="G3045" s="98" t="s">
        <v>2453</v>
      </c>
      <c r="H3045" s="98" t="s">
        <v>5936</v>
      </c>
      <c r="I3045" s="99">
        <v>88000000</v>
      </c>
      <c r="J3045" s="97" t="s">
        <v>2460</v>
      </c>
    </row>
    <row r="3046" spans="1:10" ht="12" customHeight="1" x14ac:dyDescent="0.2">
      <c r="A3046" s="96">
        <f t="shared" si="42"/>
        <v>3045</v>
      </c>
      <c r="B3046" s="97" t="s">
        <v>5934</v>
      </c>
      <c r="C3046" s="97" t="s">
        <v>5934</v>
      </c>
      <c r="D3046" s="97" t="s">
        <v>5936</v>
      </c>
      <c r="E3046" s="97" t="s">
        <v>2451</v>
      </c>
      <c r="F3046" s="97" t="s">
        <v>6141</v>
      </c>
      <c r="G3046" s="98" t="s">
        <v>2453</v>
      </c>
      <c r="H3046" s="98" t="s">
        <v>5936</v>
      </c>
      <c r="I3046" s="99">
        <v>88000000</v>
      </c>
      <c r="J3046" s="97" t="s">
        <v>2460</v>
      </c>
    </row>
    <row r="3047" spans="1:10" ht="12" customHeight="1" x14ac:dyDescent="0.2">
      <c r="A3047" s="96">
        <f t="shared" si="42"/>
        <v>3046</v>
      </c>
      <c r="B3047" s="97" t="s">
        <v>6075</v>
      </c>
      <c r="C3047" s="97" t="s">
        <v>6075</v>
      </c>
      <c r="D3047" s="97" t="s">
        <v>5936</v>
      </c>
      <c r="E3047" s="97" t="s">
        <v>2451</v>
      </c>
      <c r="F3047" s="97" t="s">
        <v>6142</v>
      </c>
      <c r="G3047" s="98" t="s">
        <v>2453</v>
      </c>
      <c r="H3047" s="98" t="s">
        <v>5936</v>
      </c>
      <c r="I3047" s="99">
        <v>25718000</v>
      </c>
      <c r="J3047" s="97" t="s">
        <v>2486</v>
      </c>
    </row>
    <row r="3048" spans="1:10" ht="12" customHeight="1" x14ac:dyDescent="0.2">
      <c r="A3048" s="96">
        <f t="shared" si="42"/>
        <v>3047</v>
      </c>
      <c r="B3048" s="97" t="s">
        <v>6124</v>
      </c>
      <c r="C3048" s="97" t="s">
        <v>6013</v>
      </c>
      <c r="D3048" s="97" t="s">
        <v>5559</v>
      </c>
      <c r="E3048" s="97" t="s">
        <v>2451</v>
      </c>
      <c r="F3048" s="97" t="s">
        <v>6143</v>
      </c>
      <c r="G3048" s="98" t="s">
        <v>2453</v>
      </c>
      <c r="H3048" s="98" t="s">
        <v>5936</v>
      </c>
      <c r="I3048" s="99">
        <v>55121000</v>
      </c>
      <c r="J3048" s="97" t="s">
        <v>2460</v>
      </c>
    </row>
    <row r="3049" spans="1:10" ht="12" customHeight="1" x14ac:dyDescent="0.2">
      <c r="A3049" s="96">
        <f t="shared" si="42"/>
        <v>3048</v>
      </c>
      <c r="B3049" s="97" t="s">
        <v>6128</v>
      </c>
      <c r="C3049" s="97" t="s">
        <v>6129</v>
      </c>
      <c r="D3049" s="97" t="s">
        <v>5559</v>
      </c>
      <c r="E3049" s="97" t="s">
        <v>2451</v>
      </c>
      <c r="F3049" s="97" t="s">
        <v>6144</v>
      </c>
      <c r="G3049" s="98" t="s">
        <v>2453</v>
      </c>
      <c r="H3049" s="98" t="s">
        <v>5936</v>
      </c>
      <c r="I3049" s="99">
        <v>70334000</v>
      </c>
      <c r="J3049" s="97" t="s">
        <v>2460</v>
      </c>
    </row>
    <row r="3050" spans="1:10" ht="12" customHeight="1" x14ac:dyDescent="0.2">
      <c r="A3050" s="96">
        <f t="shared" si="42"/>
        <v>3049</v>
      </c>
      <c r="B3050" s="97" t="s">
        <v>6015</v>
      </c>
      <c r="C3050" s="97" t="s">
        <v>6016</v>
      </c>
      <c r="D3050" s="97" t="s">
        <v>5559</v>
      </c>
      <c r="E3050" s="97" t="s">
        <v>2451</v>
      </c>
      <c r="F3050" s="97" t="s">
        <v>6145</v>
      </c>
      <c r="G3050" s="98" t="s">
        <v>2453</v>
      </c>
      <c r="H3050" s="98" t="s">
        <v>5936</v>
      </c>
      <c r="I3050" s="99">
        <v>43362000</v>
      </c>
      <c r="J3050" s="97" t="s">
        <v>2460</v>
      </c>
    </row>
    <row r="3051" spans="1:10" ht="12" customHeight="1" x14ac:dyDescent="0.2">
      <c r="A3051" s="96">
        <f t="shared" si="42"/>
        <v>3050</v>
      </c>
      <c r="B3051" s="97" t="s">
        <v>5952</v>
      </c>
      <c r="C3051" s="97" t="s">
        <v>5953</v>
      </c>
      <c r="D3051" s="97" t="s">
        <v>5559</v>
      </c>
      <c r="E3051" s="97" t="s">
        <v>2451</v>
      </c>
      <c r="F3051" s="97" t="s">
        <v>6146</v>
      </c>
      <c r="G3051" s="98" t="s">
        <v>2453</v>
      </c>
      <c r="H3051" s="98" t="s">
        <v>5936</v>
      </c>
      <c r="I3051" s="99">
        <v>44284000</v>
      </c>
      <c r="J3051" s="97" t="s">
        <v>2460</v>
      </c>
    </row>
    <row r="3052" spans="1:10" ht="12" customHeight="1" x14ac:dyDescent="0.2">
      <c r="A3052" s="96">
        <f t="shared" si="42"/>
        <v>3051</v>
      </c>
      <c r="B3052" s="97" t="s">
        <v>5952</v>
      </c>
      <c r="C3052" s="97" t="s">
        <v>5953</v>
      </c>
      <c r="D3052" s="97" t="s">
        <v>5559</v>
      </c>
      <c r="E3052" s="97" t="s">
        <v>2451</v>
      </c>
      <c r="F3052" s="97" t="s">
        <v>6147</v>
      </c>
      <c r="G3052" s="98" t="s">
        <v>2453</v>
      </c>
      <c r="H3052" s="98" t="s">
        <v>5936</v>
      </c>
      <c r="I3052" s="99">
        <v>26087000</v>
      </c>
      <c r="J3052" s="97" t="s">
        <v>2460</v>
      </c>
    </row>
    <row r="3053" spans="1:10" ht="12" customHeight="1" x14ac:dyDescent="0.2">
      <c r="A3053" s="96">
        <f t="shared" si="42"/>
        <v>3052</v>
      </c>
      <c r="B3053" s="97" t="s">
        <v>6148</v>
      </c>
      <c r="C3053" s="97" t="s">
        <v>3351</v>
      </c>
      <c r="D3053" s="97" t="s">
        <v>2484</v>
      </c>
      <c r="E3053" s="97" t="s">
        <v>2451</v>
      </c>
      <c r="F3053" s="97" t="s">
        <v>6149</v>
      </c>
      <c r="G3053" s="98" t="s">
        <v>2453</v>
      </c>
      <c r="H3053" s="98" t="s">
        <v>5936</v>
      </c>
      <c r="I3053" s="99">
        <v>819478405</v>
      </c>
      <c r="J3053" s="97" t="s">
        <v>2455</v>
      </c>
    </row>
    <row r="3054" spans="1:10" ht="12" customHeight="1" x14ac:dyDescent="0.2">
      <c r="A3054" s="96">
        <f t="shared" si="42"/>
        <v>3053</v>
      </c>
      <c r="B3054" s="97" t="s">
        <v>5943</v>
      </c>
      <c r="C3054" s="97" t="s">
        <v>5558</v>
      </c>
      <c r="D3054" s="97" t="s">
        <v>5559</v>
      </c>
      <c r="E3054" s="97" t="s">
        <v>2451</v>
      </c>
      <c r="F3054" s="97" t="s">
        <v>6150</v>
      </c>
      <c r="G3054" s="98" t="s">
        <v>2453</v>
      </c>
      <c r="H3054" s="98" t="s">
        <v>5936</v>
      </c>
      <c r="I3054" s="99">
        <v>38962000</v>
      </c>
      <c r="J3054" s="97" t="s">
        <v>2455</v>
      </c>
    </row>
    <row r="3055" spans="1:10" ht="12" customHeight="1" x14ac:dyDescent="0.2">
      <c r="A3055" s="96">
        <f t="shared" si="42"/>
        <v>3054</v>
      </c>
      <c r="B3055" s="97" t="s">
        <v>6102</v>
      </c>
      <c r="C3055" s="97" t="s">
        <v>6102</v>
      </c>
      <c r="D3055" s="97" t="s">
        <v>5936</v>
      </c>
      <c r="E3055" s="97" t="s">
        <v>2451</v>
      </c>
      <c r="F3055" s="97" t="s">
        <v>6151</v>
      </c>
      <c r="G3055" s="98" t="s">
        <v>2453</v>
      </c>
      <c r="H3055" s="98" t="s">
        <v>5936</v>
      </c>
      <c r="I3055" s="99">
        <v>84996000</v>
      </c>
      <c r="J3055" s="97" t="s">
        <v>2455</v>
      </c>
    </row>
    <row r="3056" spans="1:10" ht="12" customHeight="1" x14ac:dyDescent="0.2">
      <c r="A3056" s="96">
        <f t="shared" si="42"/>
        <v>3055</v>
      </c>
      <c r="B3056" s="97" t="s">
        <v>6102</v>
      </c>
      <c r="C3056" s="97" t="s">
        <v>6102</v>
      </c>
      <c r="D3056" s="97" t="s">
        <v>5936</v>
      </c>
      <c r="E3056" s="97" t="s">
        <v>2451</v>
      </c>
      <c r="F3056" s="97" t="s">
        <v>6152</v>
      </c>
      <c r="G3056" s="98" t="s">
        <v>2453</v>
      </c>
      <c r="H3056" s="98" t="s">
        <v>5936</v>
      </c>
      <c r="I3056" s="99">
        <v>84996000</v>
      </c>
      <c r="J3056" s="97" t="s">
        <v>2455</v>
      </c>
    </row>
    <row r="3057" spans="1:10" ht="12" customHeight="1" x14ac:dyDescent="0.2">
      <c r="A3057" s="96">
        <f t="shared" si="42"/>
        <v>3056</v>
      </c>
      <c r="B3057" s="97" t="s">
        <v>5933</v>
      </c>
      <c r="C3057" s="97" t="s">
        <v>5934</v>
      </c>
      <c r="D3057" s="97" t="s">
        <v>5559</v>
      </c>
      <c r="E3057" s="97" t="s">
        <v>2451</v>
      </c>
      <c r="F3057" s="97" t="s">
        <v>6153</v>
      </c>
      <c r="G3057" s="98" t="s">
        <v>2453</v>
      </c>
      <c r="H3057" s="98" t="s">
        <v>5936</v>
      </c>
      <c r="I3057" s="99">
        <v>21131000</v>
      </c>
      <c r="J3057" s="97" t="s">
        <v>2460</v>
      </c>
    </row>
    <row r="3058" spans="1:10" ht="12" customHeight="1" x14ac:dyDescent="0.2">
      <c r="A3058" s="96">
        <f t="shared" si="42"/>
        <v>3057</v>
      </c>
      <c r="B3058" s="97" t="s">
        <v>5943</v>
      </c>
      <c r="C3058" s="97" t="s">
        <v>5558</v>
      </c>
      <c r="D3058" s="97" t="s">
        <v>5559</v>
      </c>
      <c r="E3058" s="97" t="s">
        <v>2451</v>
      </c>
      <c r="F3058" s="97" t="s">
        <v>6154</v>
      </c>
      <c r="G3058" s="98" t="s">
        <v>2453</v>
      </c>
      <c r="H3058" s="98" t="s">
        <v>5936</v>
      </c>
      <c r="I3058" s="99">
        <v>15609000</v>
      </c>
      <c r="J3058" s="97" t="s">
        <v>2455</v>
      </c>
    </row>
    <row r="3059" spans="1:10" ht="12" customHeight="1" x14ac:dyDescent="0.2">
      <c r="A3059" s="96">
        <f t="shared" si="42"/>
        <v>3058</v>
      </c>
      <c r="B3059" s="97" t="s">
        <v>6088</v>
      </c>
      <c r="C3059" s="97" t="s">
        <v>6088</v>
      </c>
      <c r="D3059" s="97" t="s">
        <v>5936</v>
      </c>
      <c r="E3059" s="97" t="s">
        <v>2451</v>
      </c>
      <c r="F3059" s="97" t="s">
        <v>6155</v>
      </c>
      <c r="G3059" s="98" t="s">
        <v>2453</v>
      </c>
      <c r="H3059" s="98" t="s">
        <v>5936</v>
      </c>
      <c r="I3059" s="99">
        <v>56980000</v>
      </c>
      <c r="J3059" s="97" t="s">
        <v>2460</v>
      </c>
    </row>
    <row r="3060" spans="1:10" ht="12" customHeight="1" x14ac:dyDescent="0.3">
      <c r="A3060" s="96">
        <f t="shared" si="42"/>
        <v>3059</v>
      </c>
      <c r="B3060" s="97" t="s">
        <v>5936</v>
      </c>
      <c r="C3060" s="97" t="s">
        <v>5949</v>
      </c>
      <c r="D3060" s="97" t="s">
        <v>5936</v>
      </c>
      <c r="E3060" s="97" t="s">
        <v>2451</v>
      </c>
      <c r="F3060" s="97" t="s">
        <v>6156</v>
      </c>
      <c r="G3060" s="98" t="s">
        <v>2453</v>
      </c>
      <c r="H3060" s="98" t="s">
        <v>5936</v>
      </c>
      <c r="I3060" s="97" t="s">
        <v>2670</v>
      </c>
      <c r="J3060" s="97" t="s">
        <v>2670</v>
      </c>
    </row>
    <row r="3061" spans="1:10" ht="12" customHeight="1" x14ac:dyDescent="0.3">
      <c r="A3061" s="96">
        <f t="shared" si="42"/>
        <v>3060</v>
      </c>
      <c r="B3061" s="97" t="s">
        <v>5936</v>
      </c>
      <c r="C3061" s="97" t="s">
        <v>5949</v>
      </c>
      <c r="D3061" s="97" t="s">
        <v>5936</v>
      </c>
      <c r="E3061" s="97" t="s">
        <v>2451</v>
      </c>
      <c r="F3061" s="97" t="s">
        <v>6157</v>
      </c>
      <c r="G3061" s="98" t="s">
        <v>2453</v>
      </c>
      <c r="H3061" s="98" t="s">
        <v>5936</v>
      </c>
      <c r="I3061" s="97" t="s">
        <v>2670</v>
      </c>
      <c r="J3061" s="97" t="s">
        <v>2670</v>
      </c>
    </row>
    <row r="3062" spans="1:10" ht="12" customHeight="1" x14ac:dyDescent="0.2">
      <c r="A3062" s="96">
        <f t="shared" si="42"/>
        <v>3061</v>
      </c>
      <c r="B3062" s="97" t="s">
        <v>6158</v>
      </c>
      <c r="C3062" s="97" t="s">
        <v>5934</v>
      </c>
      <c r="D3062" s="97" t="s">
        <v>2622</v>
      </c>
      <c r="E3062" s="97" t="s">
        <v>2451</v>
      </c>
      <c r="F3062" s="97" t="s">
        <v>6159</v>
      </c>
      <c r="G3062" s="98" t="s">
        <v>2453</v>
      </c>
      <c r="H3062" s="98" t="s">
        <v>5936</v>
      </c>
      <c r="I3062" s="99">
        <v>29000000</v>
      </c>
      <c r="J3062" s="97" t="s">
        <v>2455</v>
      </c>
    </row>
    <row r="3063" spans="1:10" ht="12" customHeight="1" x14ac:dyDescent="0.2">
      <c r="A3063" s="96">
        <f t="shared" si="42"/>
        <v>3062</v>
      </c>
      <c r="B3063" s="97" t="s">
        <v>5966</v>
      </c>
      <c r="C3063" s="97" t="s">
        <v>5966</v>
      </c>
      <c r="D3063" s="97" t="s">
        <v>5936</v>
      </c>
      <c r="E3063" s="97" t="s">
        <v>2451</v>
      </c>
      <c r="F3063" s="97" t="s">
        <v>6160</v>
      </c>
      <c r="G3063" s="98" t="s">
        <v>2453</v>
      </c>
      <c r="H3063" s="98" t="s">
        <v>5936</v>
      </c>
      <c r="I3063" s="99">
        <v>16200000</v>
      </c>
      <c r="J3063" s="97" t="s">
        <v>2460</v>
      </c>
    </row>
    <row r="3064" spans="1:10" ht="12" customHeight="1" x14ac:dyDescent="0.2">
      <c r="A3064" s="96">
        <f t="shared" si="42"/>
        <v>3063</v>
      </c>
      <c r="B3064" s="97" t="s">
        <v>6161</v>
      </c>
      <c r="C3064" s="97" t="s">
        <v>5979</v>
      </c>
      <c r="D3064" s="97" t="s">
        <v>2484</v>
      </c>
      <c r="E3064" s="97" t="s">
        <v>2451</v>
      </c>
      <c r="F3064" s="97" t="s">
        <v>6162</v>
      </c>
      <c r="G3064" s="98" t="s">
        <v>2453</v>
      </c>
      <c r="H3064" s="98" t="s">
        <v>5936</v>
      </c>
      <c r="I3064" s="99">
        <v>3487022000</v>
      </c>
      <c r="J3064" s="97" t="s">
        <v>2486</v>
      </c>
    </row>
    <row r="3065" spans="1:10" ht="12" customHeight="1" x14ac:dyDescent="0.2">
      <c r="A3065" s="96">
        <f t="shared" si="42"/>
        <v>3064</v>
      </c>
      <c r="B3065" s="97" t="s">
        <v>6163</v>
      </c>
      <c r="C3065" s="97" t="s">
        <v>6164</v>
      </c>
      <c r="D3065" s="97" t="s">
        <v>5559</v>
      </c>
      <c r="E3065" s="97" t="s">
        <v>2451</v>
      </c>
      <c r="F3065" s="97" t="s">
        <v>6165</v>
      </c>
      <c r="G3065" s="98" t="s">
        <v>2453</v>
      </c>
      <c r="H3065" s="98" t="s">
        <v>5936</v>
      </c>
      <c r="I3065" s="99">
        <v>79728000</v>
      </c>
      <c r="J3065" s="97" t="s">
        <v>2460</v>
      </c>
    </row>
    <row r="3066" spans="1:10" ht="12" customHeight="1" x14ac:dyDescent="0.2">
      <c r="A3066" s="96">
        <f t="shared" si="42"/>
        <v>3065</v>
      </c>
      <c r="B3066" s="97" t="s">
        <v>5937</v>
      </c>
      <c r="C3066" s="97" t="s">
        <v>5938</v>
      </c>
      <c r="D3066" s="97" t="s">
        <v>5559</v>
      </c>
      <c r="E3066" s="97" t="s">
        <v>2451</v>
      </c>
      <c r="F3066" s="97" t="s">
        <v>6166</v>
      </c>
      <c r="G3066" s="98" t="s">
        <v>2453</v>
      </c>
      <c r="H3066" s="98" t="s">
        <v>5936</v>
      </c>
      <c r="I3066" s="99">
        <v>23364000</v>
      </c>
      <c r="J3066" s="97" t="s">
        <v>2460</v>
      </c>
    </row>
    <row r="3067" spans="1:10" ht="12" customHeight="1" x14ac:dyDescent="0.2">
      <c r="A3067" s="96">
        <f t="shared" si="42"/>
        <v>3066</v>
      </c>
      <c r="B3067" s="97" t="s">
        <v>5978</v>
      </c>
      <c r="C3067" s="97" t="s">
        <v>5979</v>
      </c>
      <c r="D3067" s="97" t="s">
        <v>5559</v>
      </c>
      <c r="E3067" s="97" t="s">
        <v>2451</v>
      </c>
      <c r="F3067" s="97" t="s">
        <v>6167</v>
      </c>
      <c r="G3067" s="98" t="s">
        <v>2453</v>
      </c>
      <c r="H3067" s="98" t="s">
        <v>5936</v>
      </c>
      <c r="I3067" s="99">
        <v>39534000</v>
      </c>
      <c r="J3067" s="97" t="s">
        <v>2460</v>
      </c>
    </row>
    <row r="3068" spans="1:10" ht="12" customHeight="1" x14ac:dyDescent="0.2">
      <c r="A3068" s="96">
        <f t="shared" si="42"/>
        <v>3067</v>
      </c>
      <c r="B3068" s="97" t="s">
        <v>3654</v>
      </c>
      <c r="C3068" s="97" t="s">
        <v>2806</v>
      </c>
      <c r="D3068" s="97" t="s">
        <v>2484</v>
      </c>
      <c r="E3068" s="97" t="s">
        <v>2451</v>
      </c>
      <c r="F3068" s="97" t="s">
        <v>6168</v>
      </c>
      <c r="G3068" s="98" t="s">
        <v>2453</v>
      </c>
      <c r="H3068" s="98" t="s">
        <v>5936</v>
      </c>
      <c r="I3068" s="99">
        <v>352285000</v>
      </c>
      <c r="J3068" s="97" t="s">
        <v>2455</v>
      </c>
    </row>
    <row r="3069" spans="1:10" ht="12" customHeight="1" x14ac:dyDescent="0.2">
      <c r="A3069" s="96">
        <f t="shared" si="42"/>
        <v>3068</v>
      </c>
      <c r="B3069" s="97" t="s">
        <v>5949</v>
      </c>
      <c r="C3069" s="97" t="s">
        <v>5949</v>
      </c>
      <c r="D3069" s="97" t="s">
        <v>5936</v>
      </c>
      <c r="E3069" s="97" t="s">
        <v>2451</v>
      </c>
      <c r="F3069" s="97" t="s">
        <v>6169</v>
      </c>
      <c r="G3069" s="98" t="s">
        <v>2453</v>
      </c>
      <c r="H3069" s="98" t="s">
        <v>5936</v>
      </c>
      <c r="I3069" s="99">
        <v>72724000</v>
      </c>
      <c r="J3069" s="97" t="s">
        <v>2460</v>
      </c>
    </row>
    <row r="3070" spans="1:10" ht="12" customHeight="1" x14ac:dyDescent="0.2">
      <c r="A3070" s="96">
        <f t="shared" ref="A3070:A3133" si="43">ROW()-1</f>
        <v>3069</v>
      </c>
      <c r="B3070" s="97" t="s">
        <v>5934</v>
      </c>
      <c r="C3070" s="97" t="s">
        <v>5934</v>
      </c>
      <c r="D3070" s="97" t="s">
        <v>5936</v>
      </c>
      <c r="E3070" s="97" t="s">
        <v>2451</v>
      </c>
      <c r="F3070" s="97" t="s">
        <v>6170</v>
      </c>
      <c r="G3070" s="98" t="s">
        <v>2453</v>
      </c>
      <c r="H3070" s="98" t="s">
        <v>5936</v>
      </c>
      <c r="I3070" s="99">
        <v>88000000</v>
      </c>
      <c r="J3070" s="97" t="s">
        <v>2460</v>
      </c>
    </row>
    <row r="3071" spans="1:10" ht="12" customHeight="1" x14ac:dyDescent="0.2">
      <c r="A3071" s="96">
        <f t="shared" si="43"/>
        <v>3070</v>
      </c>
      <c r="B3071" s="97" t="s">
        <v>5934</v>
      </c>
      <c r="C3071" s="97" t="s">
        <v>5934</v>
      </c>
      <c r="D3071" s="97" t="s">
        <v>5936</v>
      </c>
      <c r="E3071" s="97" t="s">
        <v>2451</v>
      </c>
      <c r="F3071" s="97" t="s">
        <v>6171</v>
      </c>
      <c r="G3071" s="98" t="s">
        <v>2453</v>
      </c>
      <c r="H3071" s="98" t="s">
        <v>5936</v>
      </c>
      <c r="I3071" s="99">
        <v>88000000</v>
      </c>
      <c r="J3071" s="97" t="s">
        <v>2460</v>
      </c>
    </row>
    <row r="3072" spans="1:10" ht="12" customHeight="1" x14ac:dyDescent="0.2">
      <c r="A3072" s="96">
        <f t="shared" si="43"/>
        <v>3071</v>
      </c>
      <c r="B3072" s="97" t="s">
        <v>5937</v>
      </c>
      <c r="C3072" s="97" t="s">
        <v>5938</v>
      </c>
      <c r="D3072" s="97" t="s">
        <v>5559</v>
      </c>
      <c r="E3072" s="97" t="s">
        <v>2451</v>
      </c>
      <c r="F3072" s="97" t="s">
        <v>6172</v>
      </c>
      <c r="G3072" s="98" t="s">
        <v>2453</v>
      </c>
      <c r="H3072" s="98" t="s">
        <v>5936</v>
      </c>
      <c r="I3072" s="99">
        <v>18007000</v>
      </c>
      <c r="J3072" s="97" t="s">
        <v>2460</v>
      </c>
    </row>
    <row r="3073" spans="1:10" ht="12" customHeight="1" x14ac:dyDescent="0.2">
      <c r="A3073" s="96">
        <f t="shared" si="43"/>
        <v>3072</v>
      </c>
      <c r="B3073" s="97" t="s">
        <v>6173</v>
      </c>
      <c r="C3073" s="97" t="s">
        <v>5941</v>
      </c>
      <c r="D3073" s="97" t="s">
        <v>2484</v>
      </c>
      <c r="E3073" s="97" t="s">
        <v>2451</v>
      </c>
      <c r="F3073" s="97" t="s">
        <v>6174</v>
      </c>
      <c r="G3073" s="98" t="s">
        <v>2453</v>
      </c>
      <c r="H3073" s="98" t="s">
        <v>5936</v>
      </c>
      <c r="I3073" s="99">
        <v>68404000</v>
      </c>
      <c r="J3073" s="97" t="s">
        <v>2460</v>
      </c>
    </row>
    <row r="3074" spans="1:10" ht="12" customHeight="1" x14ac:dyDescent="0.2">
      <c r="A3074" s="96">
        <f t="shared" si="43"/>
        <v>3073</v>
      </c>
      <c r="B3074" s="97" t="s">
        <v>5961</v>
      </c>
      <c r="C3074" s="97" t="s">
        <v>5962</v>
      </c>
      <c r="D3074" s="97" t="s">
        <v>5559</v>
      </c>
      <c r="E3074" s="97" t="s">
        <v>2451</v>
      </c>
      <c r="F3074" s="97" t="s">
        <v>6175</v>
      </c>
      <c r="G3074" s="98" t="s">
        <v>2453</v>
      </c>
      <c r="H3074" s="98" t="s">
        <v>5936</v>
      </c>
      <c r="I3074" s="99">
        <v>65372800</v>
      </c>
      <c r="J3074" s="97" t="s">
        <v>2460</v>
      </c>
    </row>
    <row r="3075" spans="1:10" ht="12" customHeight="1" x14ac:dyDescent="0.2">
      <c r="A3075" s="96">
        <f t="shared" si="43"/>
        <v>3074</v>
      </c>
      <c r="B3075" s="97" t="s">
        <v>5961</v>
      </c>
      <c r="C3075" s="97" t="s">
        <v>5962</v>
      </c>
      <c r="D3075" s="97" t="s">
        <v>5559</v>
      </c>
      <c r="E3075" s="97" t="s">
        <v>2451</v>
      </c>
      <c r="F3075" s="97" t="s">
        <v>6176</v>
      </c>
      <c r="G3075" s="98" t="s">
        <v>2453</v>
      </c>
      <c r="H3075" s="98" t="s">
        <v>5936</v>
      </c>
      <c r="I3075" s="99">
        <v>42460000</v>
      </c>
      <c r="J3075" s="97" t="s">
        <v>2460</v>
      </c>
    </row>
    <row r="3076" spans="1:10" ht="12" customHeight="1" x14ac:dyDescent="0.2">
      <c r="A3076" s="96">
        <f t="shared" si="43"/>
        <v>3075</v>
      </c>
      <c r="B3076" s="97" t="s">
        <v>5961</v>
      </c>
      <c r="C3076" s="97" t="s">
        <v>5962</v>
      </c>
      <c r="D3076" s="97" t="s">
        <v>5559</v>
      </c>
      <c r="E3076" s="97" t="s">
        <v>2451</v>
      </c>
      <c r="F3076" s="97" t="s">
        <v>6177</v>
      </c>
      <c r="G3076" s="98" t="s">
        <v>2453</v>
      </c>
      <c r="H3076" s="98" t="s">
        <v>5936</v>
      </c>
      <c r="I3076" s="99">
        <v>65252000</v>
      </c>
      <c r="J3076" s="97" t="s">
        <v>2460</v>
      </c>
    </row>
    <row r="3077" spans="1:10" ht="12" customHeight="1" x14ac:dyDescent="0.2">
      <c r="A3077" s="96">
        <f t="shared" si="43"/>
        <v>3076</v>
      </c>
      <c r="B3077" s="97" t="s">
        <v>5961</v>
      </c>
      <c r="C3077" s="97" t="s">
        <v>5962</v>
      </c>
      <c r="D3077" s="97" t="s">
        <v>5559</v>
      </c>
      <c r="E3077" s="97" t="s">
        <v>2451</v>
      </c>
      <c r="F3077" s="97" t="s">
        <v>6178</v>
      </c>
      <c r="G3077" s="98" t="s">
        <v>2453</v>
      </c>
      <c r="H3077" s="98" t="s">
        <v>5936</v>
      </c>
      <c r="I3077" s="99">
        <v>128201300</v>
      </c>
      <c r="J3077" s="97" t="s">
        <v>2460</v>
      </c>
    </row>
    <row r="3078" spans="1:10" ht="12" customHeight="1" x14ac:dyDescent="0.2">
      <c r="A3078" s="96">
        <f t="shared" si="43"/>
        <v>3077</v>
      </c>
      <c r="B3078" s="97" t="s">
        <v>6173</v>
      </c>
      <c r="C3078" s="97" t="s">
        <v>5941</v>
      </c>
      <c r="D3078" s="97" t="s">
        <v>2484</v>
      </c>
      <c r="E3078" s="97" t="s">
        <v>2451</v>
      </c>
      <c r="F3078" s="97" t="s">
        <v>6179</v>
      </c>
      <c r="G3078" s="98" t="s">
        <v>2453</v>
      </c>
      <c r="H3078" s="98" t="s">
        <v>5936</v>
      </c>
      <c r="I3078" s="99">
        <v>125367000</v>
      </c>
      <c r="J3078" s="97" t="s">
        <v>2455</v>
      </c>
    </row>
    <row r="3079" spans="1:10" ht="12" customHeight="1" x14ac:dyDescent="0.2">
      <c r="A3079" s="96">
        <f t="shared" si="43"/>
        <v>3078</v>
      </c>
      <c r="B3079" s="97" t="s">
        <v>5986</v>
      </c>
      <c r="C3079" s="97" t="s">
        <v>5987</v>
      </c>
      <c r="D3079" s="97" t="s">
        <v>5559</v>
      </c>
      <c r="E3079" s="97" t="s">
        <v>2451</v>
      </c>
      <c r="F3079" s="97" t="s">
        <v>6180</v>
      </c>
      <c r="G3079" s="98" t="s">
        <v>2453</v>
      </c>
      <c r="H3079" s="98" t="s">
        <v>5936</v>
      </c>
      <c r="I3079" s="99">
        <v>12562000</v>
      </c>
      <c r="J3079" s="97" t="s">
        <v>2460</v>
      </c>
    </row>
    <row r="3080" spans="1:10" ht="12" customHeight="1" x14ac:dyDescent="0.2">
      <c r="A3080" s="96">
        <f t="shared" si="43"/>
        <v>3079</v>
      </c>
      <c r="B3080" s="97" t="s">
        <v>5961</v>
      </c>
      <c r="C3080" s="97" t="s">
        <v>5962</v>
      </c>
      <c r="D3080" s="97" t="s">
        <v>5559</v>
      </c>
      <c r="E3080" s="97" t="s">
        <v>2451</v>
      </c>
      <c r="F3080" s="97" t="s">
        <v>6181</v>
      </c>
      <c r="G3080" s="98" t="s">
        <v>2453</v>
      </c>
      <c r="H3080" s="98" t="s">
        <v>5936</v>
      </c>
      <c r="I3080" s="99">
        <v>69179000</v>
      </c>
      <c r="J3080" s="97" t="s">
        <v>2460</v>
      </c>
    </row>
    <row r="3081" spans="1:10" ht="12" customHeight="1" x14ac:dyDescent="0.2">
      <c r="A3081" s="96">
        <f t="shared" si="43"/>
        <v>3080</v>
      </c>
      <c r="B3081" s="97" t="s">
        <v>5978</v>
      </c>
      <c r="C3081" s="97" t="s">
        <v>5979</v>
      </c>
      <c r="D3081" s="97" t="s">
        <v>5559</v>
      </c>
      <c r="E3081" s="97" t="s">
        <v>2451</v>
      </c>
      <c r="F3081" s="97" t="s">
        <v>6182</v>
      </c>
      <c r="G3081" s="98" t="s">
        <v>2453</v>
      </c>
      <c r="H3081" s="98" t="s">
        <v>5936</v>
      </c>
      <c r="I3081" s="99">
        <v>79587000</v>
      </c>
      <c r="J3081" s="97" t="s">
        <v>2460</v>
      </c>
    </row>
    <row r="3082" spans="1:10" ht="12" customHeight="1" x14ac:dyDescent="0.2">
      <c r="A3082" s="96">
        <f t="shared" si="43"/>
        <v>3081</v>
      </c>
      <c r="B3082" s="97" t="s">
        <v>6015</v>
      </c>
      <c r="C3082" s="97" t="s">
        <v>6016</v>
      </c>
      <c r="D3082" s="97" t="s">
        <v>5559</v>
      </c>
      <c r="E3082" s="97" t="s">
        <v>2451</v>
      </c>
      <c r="F3082" s="97" t="s">
        <v>6183</v>
      </c>
      <c r="G3082" s="98" t="s">
        <v>2453</v>
      </c>
      <c r="H3082" s="98" t="s">
        <v>5936</v>
      </c>
      <c r="I3082" s="99">
        <v>28985000</v>
      </c>
      <c r="J3082" s="97" t="s">
        <v>2460</v>
      </c>
    </row>
    <row r="3083" spans="1:10" ht="12" customHeight="1" x14ac:dyDescent="0.2">
      <c r="A3083" s="96">
        <f t="shared" si="43"/>
        <v>3082</v>
      </c>
      <c r="B3083" s="97" t="s">
        <v>5965</v>
      </c>
      <c r="C3083" s="97" t="s">
        <v>5966</v>
      </c>
      <c r="D3083" s="97" t="s">
        <v>5559</v>
      </c>
      <c r="E3083" s="97" t="s">
        <v>2451</v>
      </c>
      <c r="F3083" s="97" t="s">
        <v>6184</v>
      </c>
      <c r="G3083" s="98" t="s">
        <v>2453</v>
      </c>
      <c r="H3083" s="98" t="s">
        <v>5936</v>
      </c>
      <c r="I3083" s="99">
        <v>16654000</v>
      </c>
      <c r="J3083" s="97" t="s">
        <v>2460</v>
      </c>
    </row>
    <row r="3084" spans="1:10" ht="12" customHeight="1" x14ac:dyDescent="0.2">
      <c r="A3084" s="96">
        <f t="shared" si="43"/>
        <v>3083</v>
      </c>
      <c r="B3084" s="97" t="s">
        <v>6002</v>
      </c>
      <c r="C3084" s="97" t="s">
        <v>6002</v>
      </c>
      <c r="D3084" s="97" t="s">
        <v>5936</v>
      </c>
      <c r="E3084" s="97" t="s">
        <v>2451</v>
      </c>
      <c r="F3084" s="97" t="s">
        <v>6185</v>
      </c>
      <c r="G3084" s="98" t="s">
        <v>2453</v>
      </c>
      <c r="H3084" s="98" t="s">
        <v>5936</v>
      </c>
      <c r="I3084" s="99">
        <v>26906000</v>
      </c>
      <c r="J3084" s="97" t="s">
        <v>2460</v>
      </c>
    </row>
    <row r="3085" spans="1:10" ht="12" customHeight="1" x14ac:dyDescent="0.2">
      <c r="A3085" s="96">
        <f t="shared" si="43"/>
        <v>3084</v>
      </c>
      <c r="B3085" s="97" t="s">
        <v>6088</v>
      </c>
      <c r="C3085" s="97" t="s">
        <v>6088</v>
      </c>
      <c r="D3085" s="97" t="s">
        <v>5936</v>
      </c>
      <c r="E3085" s="97" t="s">
        <v>2451</v>
      </c>
      <c r="F3085" s="97" t="s">
        <v>6186</v>
      </c>
      <c r="G3085" s="98" t="s">
        <v>2453</v>
      </c>
      <c r="H3085" s="98" t="s">
        <v>5936</v>
      </c>
      <c r="I3085" s="99">
        <v>60060000</v>
      </c>
      <c r="J3085" s="97" t="s">
        <v>2460</v>
      </c>
    </row>
    <row r="3086" spans="1:10" ht="12" customHeight="1" x14ac:dyDescent="0.2">
      <c r="A3086" s="96">
        <f t="shared" si="43"/>
        <v>3085</v>
      </c>
      <c r="B3086" s="97" t="s">
        <v>5979</v>
      </c>
      <c r="C3086" s="97" t="s">
        <v>5979</v>
      </c>
      <c r="D3086" s="97" t="s">
        <v>5936</v>
      </c>
      <c r="E3086" s="97" t="s">
        <v>2451</v>
      </c>
      <c r="F3086" s="97" t="s">
        <v>6187</v>
      </c>
      <c r="G3086" s="98" t="s">
        <v>2453</v>
      </c>
      <c r="H3086" s="98" t="s">
        <v>5936</v>
      </c>
      <c r="I3086" s="99">
        <v>110347000</v>
      </c>
      <c r="J3086" s="100" t="s">
        <v>2460</v>
      </c>
    </row>
    <row r="3087" spans="1:10" ht="12" customHeight="1" x14ac:dyDescent="0.2">
      <c r="A3087" s="96">
        <f t="shared" si="43"/>
        <v>3086</v>
      </c>
      <c r="B3087" s="97" t="s">
        <v>5966</v>
      </c>
      <c r="C3087" s="97" t="s">
        <v>5966</v>
      </c>
      <c r="D3087" s="97" t="s">
        <v>5936</v>
      </c>
      <c r="E3087" s="97" t="s">
        <v>2451</v>
      </c>
      <c r="F3087" s="97" t="s">
        <v>6188</v>
      </c>
      <c r="G3087" s="98" t="s">
        <v>2453</v>
      </c>
      <c r="H3087" s="98" t="s">
        <v>5936</v>
      </c>
      <c r="I3087" s="99">
        <v>440826000</v>
      </c>
      <c r="J3087" s="100" t="s">
        <v>2455</v>
      </c>
    </row>
    <row r="3088" spans="1:10" ht="12" customHeight="1" x14ac:dyDescent="0.2">
      <c r="A3088" s="96">
        <f t="shared" si="43"/>
        <v>3087</v>
      </c>
      <c r="B3088" s="97" t="s">
        <v>5978</v>
      </c>
      <c r="C3088" s="97" t="s">
        <v>5979</v>
      </c>
      <c r="D3088" s="97" t="s">
        <v>5559</v>
      </c>
      <c r="E3088" s="97" t="s">
        <v>2451</v>
      </c>
      <c r="F3088" s="97" t="s">
        <v>6189</v>
      </c>
      <c r="G3088" s="98" t="s">
        <v>2453</v>
      </c>
      <c r="H3088" s="98" t="s">
        <v>5936</v>
      </c>
      <c r="I3088" s="99">
        <v>18460000</v>
      </c>
      <c r="J3088" s="100" t="s">
        <v>2460</v>
      </c>
    </row>
    <row r="3089" spans="1:10" ht="12" customHeight="1" x14ac:dyDescent="0.3">
      <c r="A3089" s="96">
        <f t="shared" si="43"/>
        <v>3088</v>
      </c>
      <c r="B3089" s="97" t="s">
        <v>2810</v>
      </c>
      <c r="C3089" s="103" t="s">
        <v>6190</v>
      </c>
      <c r="D3089" s="97" t="s">
        <v>2810</v>
      </c>
      <c r="E3089" s="97" t="s">
        <v>2451</v>
      </c>
      <c r="F3089" s="103" t="s">
        <v>6191</v>
      </c>
      <c r="G3089" s="104" t="s">
        <v>2453</v>
      </c>
      <c r="H3089" s="97" t="s">
        <v>6192</v>
      </c>
      <c r="I3089" s="105">
        <v>17000000</v>
      </c>
      <c r="J3089" s="103" t="s">
        <v>3281</v>
      </c>
    </row>
    <row r="3090" spans="1:10" ht="12" customHeight="1" x14ac:dyDescent="0.3">
      <c r="A3090" s="96">
        <f t="shared" si="43"/>
        <v>3089</v>
      </c>
      <c r="B3090" s="97" t="s">
        <v>2810</v>
      </c>
      <c r="C3090" s="103" t="s">
        <v>6190</v>
      </c>
      <c r="D3090" s="97" t="s">
        <v>2810</v>
      </c>
      <c r="E3090" s="97" t="s">
        <v>2451</v>
      </c>
      <c r="F3090" s="103" t="s">
        <v>6193</v>
      </c>
      <c r="G3090" s="104" t="s">
        <v>2453</v>
      </c>
      <c r="H3090" s="97" t="s">
        <v>6192</v>
      </c>
      <c r="I3090" s="105">
        <v>98000000</v>
      </c>
      <c r="J3090" s="103" t="s">
        <v>2455</v>
      </c>
    </row>
    <row r="3091" spans="1:10" ht="12" customHeight="1" x14ac:dyDescent="0.2">
      <c r="A3091" s="96">
        <f t="shared" si="43"/>
        <v>3090</v>
      </c>
      <c r="B3091" s="97" t="s">
        <v>6194</v>
      </c>
      <c r="C3091" s="97" t="s">
        <v>5953</v>
      </c>
      <c r="D3091" s="97" t="s">
        <v>5936</v>
      </c>
      <c r="E3091" s="97" t="s">
        <v>2678</v>
      </c>
      <c r="F3091" s="97" t="s">
        <v>6195</v>
      </c>
      <c r="G3091" s="98" t="s">
        <v>2453</v>
      </c>
      <c r="H3091" s="98" t="s">
        <v>5936</v>
      </c>
      <c r="I3091" s="99">
        <v>7000000</v>
      </c>
      <c r="J3091" s="97" t="s">
        <v>2460</v>
      </c>
    </row>
    <row r="3092" spans="1:10" ht="12" customHeight="1" x14ac:dyDescent="0.3">
      <c r="A3092" s="96">
        <f t="shared" si="43"/>
        <v>3091</v>
      </c>
      <c r="B3092" s="97" t="s">
        <v>5936</v>
      </c>
      <c r="C3092" s="97" t="s">
        <v>5949</v>
      </c>
      <c r="D3092" s="97" t="s">
        <v>5936</v>
      </c>
      <c r="E3092" s="97" t="s">
        <v>2678</v>
      </c>
      <c r="F3092" s="97" t="s">
        <v>6196</v>
      </c>
      <c r="G3092" s="98" t="s">
        <v>2453</v>
      </c>
      <c r="H3092" s="98" t="s">
        <v>5936</v>
      </c>
      <c r="I3092" s="97" t="s">
        <v>2670</v>
      </c>
      <c r="J3092" s="97" t="s">
        <v>2670</v>
      </c>
    </row>
    <row r="3093" spans="1:10" ht="12" customHeight="1" x14ac:dyDescent="0.2">
      <c r="A3093" s="96">
        <f t="shared" si="43"/>
        <v>3092</v>
      </c>
      <c r="B3093" s="97" t="s">
        <v>5558</v>
      </c>
      <c r="C3093" s="97" t="s">
        <v>5558</v>
      </c>
      <c r="D3093" s="97" t="s">
        <v>5936</v>
      </c>
      <c r="E3093" s="97" t="s">
        <v>2678</v>
      </c>
      <c r="F3093" s="97" t="s">
        <v>6197</v>
      </c>
      <c r="G3093" s="98" t="s">
        <v>2453</v>
      </c>
      <c r="H3093" s="98" t="s">
        <v>5936</v>
      </c>
      <c r="I3093" s="99">
        <v>45250000</v>
      </c>
      <c r="J3093" s="97" t="s">
        <v>2455</v>
      </c>
    </row>
    <row r="3094" spans="1:10" ht="12" customHeight="1" x14ac:dyDescent="0.3">
      <c r="A3094" s="96">
        <f t="shared" si="43"/>
        <v>3093</v>
      </c>
      <c r="B3094" s="97" t="s">
        <v>5936</v>
      </c>
      <c r="C3094" s="97" t="s">
        <v>5949</v>
      </c>
      <c r="D3094" s="97" t="s">
        <v>5936</v>
      </c>
      <c r="E3094" s="97" t="s">
        <v>2678</v>
      </c>
      <c r="F3094" s="97" t="s">
        <v>6198</v>
      </c>
      <c r="G3094" s="98" t="s">
        <v>2453</v>
      </c>
      <c r="H3094" s="98" t="s">
        <v>5936</v>
      </c>
      <c r="I3094" s="97" t="s">
        <v>2670</v>
      </c>
      <c r="J3094" s="97" t="s">
        <v>2670</v>
      </c>
    </row>
    <row r="3095" spans="1:10" ht="12" customHeight="1" x14ac:dyDescent="0.2">
      <c r="A3095" s="96">
        <f t="shared" si="43"/>
        <v>3094</v>
      </c>
      <c r="B3095" s="97" t="s">
        <v>5558</v>
      </c>
      <c r="C3095" s="97" t="s">
        <v>5558</v>
      </c>
      <c r="D3095" s="97" t="s">
        <v>5936</v>
      </c>
      <c r="E3095" s="97" t="s">
        <v>2678</v>
      </c>
      <c r="F3095" s="97" t="s">
        <v>6199</v>
      </c>
      <c r="G3095" s="98" t="s">
        <v>2453</v>
      </c>
      <c r="H3095" s="98" t="s">
        <v>5936</v>
      </c>
      <c r="I3095" s="99">
        <v>82000000</v>
      </c>
      <c r="J3095" s="97" t="s">
        <v>2460</v>
      </c>
    </row>
    <row r="3096" spans="1:10" ht="12" customHeight="1" x14ac:dyDescent="0.2">
      <c r="A3096" s="96">
        <f t="shared" si="43"/>
        <v>3095</v>
      </c>
      <c r="B3096" s="97" t="s">
        <v>5558</v>
      </c>
      <c r="C3096" s="97" t="s">
        <v>5558</v>
      </c>
      <c r="D3096" s="97" t="s">
        <v>5936</v>
      </c>
      <c r="E3096" s="97" t="s">
        <v>2678</v>
      </c>
      <c r="F3096" s="97" t="s">
        <v>6200</v>
      </c>
      <c r="G3096" s="98" t="s">
        <v>2453</v>
      </c>
      <c r="H3096" s="98" t="s">
        <v>5936</v>
      </c>
      <c r="I3096" s="99">
        <v>500866000</v>
      </c>
      <c r="J3096" s="97" t="s">
        <v>2455</v>
      </c>
    </row>
    <row r="3097" spans="1:10" ht="12" customHeight="1" x14ac:dyDescent="0.2">
      <c r="A3097" s="96">
        <f t="shared" si="43"/>
        <v>3096</v>
      </c>
      <c r="B3097" s="97" t="s">
        <v>5558</v>
      </c>
      <c r="C3097" s="97" t="s">
        <v>5558</v>
      </c>
      <c r="D3097" s="97" t="s">
        <v>5936</v>
      </c>
      <c r="E3097" s="97" t="s">
        <v>2678</v>
      </c>
      <c r="F3097" s="97" t="s">
        <v>6201</v>
      </c>
      <c r="G3097" s="98" t="s">
        <v>2453</v>
      </c>
      <c r="H3097" s="98" t="s">
        <v>5936</v>
      </c>
      <c r="I3097" s="99">
        <v>1248000000</v>
      </c>
      <c r="J3097" s="97" t="s">
        <v>2455</v>
      </c>
    </row>
    <row r="3098" spans="1:10" ht="12" customHeight="1" x14ac:dyDescent="0.2">
      <c r="A3098" s="96">
        <f t="shared" si="43"/>
        <v>3097</v>
      </c>
      <c r="B3098" s="97" t="s">
        <v>5558</v>
      </c>
      <c r="C3098" s="97" t="s">
        <v>5558</v>
      </c>
      <c r="D3098" s="97" t="s">
        <v>5936</v>
      </c>
      <c r="E3098" s="97" t="s">
        <v>2678</v>
      </c>
      <c r="F3098" s="97" t="s">
        <v>6202</v>
      </c>
      <c r="G3098" s="98" t="s">
        <v>2453</v>
      </c>
      <c r="H3098" s="98" t="s">
        <v>5936</v>
      </c>
      <c r="I3098" s="99">
        <v>25000000</v>
      </c>
      <c r="J3098" s="97" t="s">
        <v>2455</v>
      </c>
    </row>
    <row r="3099" spans="1:10" ht="12" customHeight="1" x14ac:dyDescent="0.2">
      <c r="A3099" s="96">
        <f t="shared" si="43"/>
        <v>3098</v>
      </c>
      <c r="B3099" s="97" t="s">
        <v>5558</v>
      </c>
      <c r="C3099" s="97" t="s">
        <v>5558</v>
      </c>
      <c r="D3099" s="97" t="s">
        <v>5936</v>
      </c>
      <c r="E3099" s="97" t="s">
        <v>2678</v>
      </c>
      <c r="F3099" s="97" t="s">
        <v>6203</v>
      </c>
      <c r="G3099" s="98" t="s">
        <v>2453</v>
      </c>
      <c r="H3099" s="98" t="s">
        <v>5936</v>
      </c>
      <c r="I3099" s="99">
        <v>656580000</v>
      </c>
      <c r="J3099" s="97" t="s">
        <v>2455</v>
      </c>
    </row>
    <row r="3100" spans="1:10" ht="12" customHeight="1" x14ac:dyDescent="0.2">
      <c r="A3100" s="96">
        <f t="shared" si="43"/>
        <v>3099</v>
      </c>
      <c r="B3100" s="97" t="s">
        <v>5558</v>
      </c>
      <c r="C3100" s="97" t="s">
        <v>5558</v>
      </c>
      <c r="D3100" s="97" t="s">
        <v>5936</v>
      </c>
      <c r="E3100" s="97" t="s">
        <v>2678</v>
      </c>
      <c r="F3100" s="97" t="s">
        <v>6204</v>
      </c>
      <c r="G3100" s="98" t="s">
        <v>2453</v>
      </c>
      <c r="H3100" s="98" t="s">
        <v>5936</v>
      </c>
      <c r="I3100" s="99">
        <v>117000000</v>
      </c>
      <c r="J3100" s="97" t="s">
        <v>2455</v>
      </c>
    </row>
    <row r="3101" spans="1:10" ht="12" customHeight="1" x14ac:dyDescent="0.2">
      <c r="A3101" s="96">
        <f t="shared" si="43"/>
        <v>3100</v>
      </c>
      <c r="B3101" s="97" t="s">
        <v>5558</v>
      </c>
      <c r="C3101" s="97" t="s">
        <v>5558</v>
      </c>
      <c r="D3101" s="97" t="s">
        <v>5936</v>
      </c>
      <c r="E3101" s="97" t="s">
        <v>2678</v>
      </c>
      <c r="F3101" s="97" t="s">
        <v>6205</v>
      </c>
      <c r="G3101" s="98" t="s">
        <v>2453</v>
      </c>
      <c r="H3101" s="98" t="s">
        <v>5936</v>
      </c>
      <c r="I3101" s="99">
        <v>48000000</v>
      </c>
      <c r="J3101" s="97" t="s">
        <v>2460</v>
      </c>
    </row>
    <row r="3102" spans="1:10" ht="12" customHeight="1" x14ac:dyDescent="0.2">
      <c r="A3102" s="96">
        <f t="shared" si="43"/>
        <v>3101</v>
      </c>
      <c r="B3102" s="97" t="s">
        <v>5558</v>
      </c>
      <c r="C3102" s="97" t="s">
        <v>5558</v>
      </c>
      <c r="D3102" s="97" t="s">
        <v>5936</v>
      </c>
      <c r="E3102" s="97" t="s">
        <v>2678</v>
      </c>
      <c r="F3102" s="97" t="s">
        <v>6206</v>
      </c>
      <c r="G3102" s="98" t="s">
        <v>2453</v>
      </c>
      <c r="H3102" s="98" t="s">
        <v>5936</v>
      </c>
      <c r="I3102" s="99">
        <v>60000000</v>
      </c>
      <c r="J3102" s="97" t="s">
        <v>2455</v>
      </c>
    </row>
    <row r="3103" spans="1:10" ht="12" customHeight="1" x14ac:dyDescent="0.2">
      <c r="A3103" s="96">
        <f t="shared" si="43"/>
        <v>3102</v>
      </c>
      <c r="B3103" s="97" t="s">
        <v>5558</v>
      </c>
      <c r="C3103" s="97" t="s">
        <v>5558</v>
      </c>
      <c r="D3103" s="97" t="s">
        <v>5936</v>
      </c>
      <c r="E3103" s="97" t="s">
        <v>2678</v>
      </c>
      <c r="F3103" s="97" t="s">
        <v>6207</v>
      </c>
      <c r="G3103" s="98" t="s">
        <v>2453</v>
      </c>
      <c r="H3103" s="98" t="s">
        <v>5936</v>
      </c>
      <c r="I3103" s="99">
        <v>20000000</v>
      </c>
      <c r="J3103" s="97" t="s">
        <v>2460</v>
      </c>
    </row>
    <row r="3104" spans="1:10" ht="12" customHeight="1" x14ac:dyDescent="0.2">
      <c r="A3104" s="96">
        <f t="shared" si="43"/>
        <v>3103</v>
      </c>
      <c r="B3104" s="97" t="s">
        <v>5558</v>
      </c>
      <c r="C3104" s="97" t="s">
        <v>5558</v>
      </c>
      <c r="D3104" s="97" t="s">
        <v>5936</v>
      </c>
      <c r="E3104" s="97" t="s">
        <v>2678</v>
      </c>
      <c r="F3104" s="97" t="s">
        <v>6208</v>
      </c>
      <c r="G3104" s="98" t="s">
        <v>2453</v>
      </c>
      <c r="H3104" s="98" t="s">
        <v>5936</v>
      </c>
      <c r="I3104" s="99">
        <v>90000000</v>
      </c>
      <c r="J3104" s="97" t="s">
        <v>2455</v>
      </c>
    </row>
    <row r="3105" spans="1:10" ht="12" customHeight="1" x14ac:dyDescent="0.2">
      <c r="A3105" s="96">
        <f t="shared" si="43"/>
        <v>3104</v>
      </c>
      <c r="B3105" s="97" t="s">
        <v>5558</v>
      </c>
      <c r="C3105" s="97" t="s">
        <v>5558</v>
      </c>
      <c r="D3105" s="97" t="s">
        <v>5936</v>
      </c>
      <c r="E3105" s="97" t="s">
        <v>2678</v>
      </c>
      <c r="F3105" s="97" t="s">
        <v>6209</v>
      </c>
      <c r="G3105" s="98" t="s">
        <v>2453</v>
      </c>
      <c r="H3105" s="98" t="s">
        <v>5936</v>
      </c>
      <c r="I3105" s="99">
        <v>30000000</v>
      </c>
      <c r="J3105" s="97" t="s">
        <v>2455</v>
      </c>
    </row>
    <row r="3106" spans="1:10" ht="12" customHeight="1" x14ac:dyDescent="0.2">
      <c r="A3106" s="96">
        <f t="shared" si="43"/>
        <v>3105</v>
      </c>
      <c r="B3106" s="97" t="s">
        <v>5558</v>
      </c>
      <c r="C3106" s="97" t="s">
        <v>5558</v>
      </c>
      <c r="D3106" s="97" t="s">
        <v>5936</v>
      </c>
      <c r="E3106" s="97" t="s">
        <v>2678</v>
      </c>
      <c r="F3106" s="97" t="s">
        <v>6210</v>
      </c>
      <c r="G3106" s="98" t="s">
        <v>2453</v>
      </c>
      <c r="H3106" s="98" t="s">
        <v>5936</v>
      </c>
      <c r="I3106" s="99">
        <v>24500000</v>
      </c>
      <c r="J3106" s="97" t="s">
        <v>2455</v>
      </c>
    </row>
    <row r="3107" spans="1:10" ht="12" customHeight="1" x14ac:dyDescent="0.2">
      <c r="A3107" s="96">
        <f t="shared" si="43"/>
        <v>3106</v>
      </c>
      <c r="B3107" s="97" t="s">
        <v>5558</v>
      </c>
      <c r="C3107" s="97" t="s">
        <v>5558</v>
      </c>
      <c r="D3107" s="97" t="s">
        <v>5936</v>
      </c>
      <c r="E3107" s="97" t="s">
        <v>2678</v>
      </c>
      <c r="F3107" s="97" t="s">
        <v>6211</v>
      </c>
      <c r="G3107" s="98" t="s">
        <v>2453</v>
      </c>
      <c r="H3107" s="98" t="s">
        <v>5936</v>
      </c>
      <c r="I3107" s="99">
        <v>16000000</v>
      </c>
      <c r="J3107" s="97" t="s">
        <v>2460</v>
      </c>
    </row>
    <row r="3108" spans="1:10" ht="12" customHeight="1" x14ac:dyDescent="0.2">
      <c r="A3108" s="96">
        <f t="shared" si="43"/>
        <v>3107</v>
      </c>
      <c r="B3108" s="97" t="s">
        <v>5558</v>
      </c>
      <c r="C3108" s="97" t="s">
        <v>5558</v>
      </c>
      <c r="D3108" s="97" t="s">
        <v>5936</v>
      </c>
      <c r="E3108" s="97" t="s">
        <v>2678</v>
      </c>
      <c r="F3108" s="97" t="s">
        <v>6212</v>
      </c>
      <c r="G3108" s="98" t="s">
        <v>2453</v>
      </c>
      <c r="H3108" s="98" t="s">
        <v>5936</v>
      </c>
      <c r="I3108" s="99">
        <v>50000000</v>
      </c>
      <c r="J3108" s="97" t="s">
        <v>2455</v>
      </c>
    </row>
    <row r="3109" spans="1:10" ht="12" customHeight="1" x14ac:dyDescent="0.2">
      <c r="A3109" s="96">
        <f t="shared" si="43"/>
        <v>3108</v>
      </c>
      <c r="B3109" s="97" t="s">
        <v>5979</v>
      </c>
      <c r="C3109" s="97" t="s">
        <v>5979</v>
      </c>
      <c r="D3109" s="97" t="s">
        <v>5936</v>
      </c>
      <c r="E3109" s="97" t="s">
        <v>2678</v>
      </c>
      <c r="F3109" s="97" t="s">
        <v>6213</v>
      </c>
      <c r="G3109" s="98" t="s">
        <v>2453</v>
      </c>
      <c r="H3109" s="98" t="s">
        <v>5936</v>
      </c>
      <c r="I3109" s="99">
        <v>110000000</v>
      </c>
      <c r="J3109" s="97" t="s">
        <v>2486</v>
      </c>
    </row>
    <row r="3110" spans="1:10" ht="12" customHeight="1" x14ac:dyDescent="0.2">
      <c r="A3110" s="96">
        <f t="shared" si="43"/>
        <v>3109</v>
      </c>
      <c r="B3110" s="97" t="s">
        <v>5979</v>
      </c>
      <c r="C3110" s="97" t="s">
        <v>5979</v>
      </c>
      <c r="D3110" s="97" t="s">
        <v>5936</v>
      </c>
      <c r="E3110" s="97" t="s">
        <v>2678</v>
      </c>
      <c r="F3110" s="97" t="s">
        <v>6214</v>
      </c>
      <c r="G3110" s="98" t="s">
        <v>2453</v>
      </c>
      <c r="H3110" s="98" t="s">
        <v>5936</v>
      </c>
      <c r="I3110" s="99">
        <v>10000000</v>
      </c>
      <c r="J3110" s="97" t="s">
        <v>2670</v>
      </c>
    </row>
    <row r="3111" spans="1:10" ht="12" customHeight="1" x14ac:dyDescent="0.2">
      <c r="A3111" s="96">
        <f t="shared" si="43"/>
        <v>3110</v>
      </c>
      <c r="B3111" s="97" t="s">
        <v>5979</v>
      </c>
      <c r="C3111" s="97" t="s">
        <v>5979</v>
      </c>
      <c r="D3111" s="97" t="s">
        <v>5936</v>
      </c>
      <c r="E3111" s="97" t="s">
        <v>2678</v>
      </c>
      <c r="F3111" s="97" t="s">
        <v>5498</v>
      </c>
      <c r="G3111" s="98" t="s">
        <v>2453</v>
      </c>
      <c r="H3111" s="98" t="s">
        <v>5936</v>
      </c>
      <c r="I3111" s="99">
        <v>50000000</v>
      </c>
      <c r="J3111" s="97" t="s">
        <v>2670</v>
      </c>
    </row>
    <row r="3112" spans="1:10" ht="12" customHeight="1" x14ac:dyDescent="0.2">
      <c r="A3112" s="96">
        <f t="shared" si="43"/>
        <v>3111</v>
      </c>
      <c r="B3112" s="97" t="s">
        <v>5979</v>
      </c>
      <c r="C3112" s="97" t="s">
        <v>5979</v>
      </c>
      <c r="D3112" s="97" t="s">
        <v>5936</v>
      </c>
      <c r="E3112" s="97" t="s">
        <v>2678</v>
      </c>
      <c r="F3112" s="97" t="s">
        <v>6215</v>
      </c>
      <c r="G3112" s="98" t="s">
        <v>2453</v>
      </c>
      <c r="H3112" s="98" t="s">
        <v>5936</v>
      </c>
      <c r="I3112" s="99">
        <v>15000000</v>
      </c>
      <c r="J3112" s="97" t="s">
        <v>2670</v>
      </c>
    </row>
    <row r="3113" spans="1:10" ht="12" customHeight="1" x14ac:dyDescent="0.2">
      <c r="A3113" s="96">
        <f t="shared" si="43"/>
        <v>3112</v>
      </c>
      <c r="B3113" s="97" t="s">
        <v>5934</v>
      </c>
      <c r="C3113" s="97" t="s">
        <v>5934</v>
      </c>
      <c r="D3113" s="97" t="s">
        <v>5936</v>
      </c>
      <c r="E3113" s="97" t="s">
        <v>2678</v>
      </c>
      <c r="F3113" s="97" t="s">
        <v>6216</v>
      </c>
      <c r="G3113" s="98" t="s">
        <v>2453</v>
      </c>
      <c r="H3113" s="98" t="s">
        <v>5936</v>
      </c>
      <c r="I3113" s="99">
        <v>86421000</v>
      </c>
      <c r="J3113" s="97" t="s">
        <v>2460</v>
      </c>
    </row>
    <row r="3114" spans="1:10" ht="12" customHeight="1" x14ac:dyDescent="0.2">
      <c r="A3114" s="96">
        <f t="shared" si="43"/>
        <v>3113</v>
      </c>
      <c r="B3114" s="97" t="s">
        <v>5979</v>
      </c>
      <c r="C3114" s="97" t="s">
        <v>5979</v>
      </c>
      <c r="D3114" s="97" t="s">
        <v>5936</v>
      </c>
      <c r="E3114" s="97" t="s">
        <v>2678</v>
      </c>
      <c r="F3114" s="97" t="s">
        <v>6217</v>
      </c>
      <c r="G3114" s="98" t="s">
        <v>2453</v>
      </c>
      <c r="H3114" s="98" t="s">
        <v>5936</v>
      </c>
      <c r="I3114" s="99">
        <v>3524000000</v>
      </c>
      <c r="J3114" s="97" t="s">
        <v>2486</v>
      </c>
    </row>
    <row r="3115" spans="1:10" ht="12" customHeight="1" x14ac:dyDescent="0.2">
      <c r="A3115" s="96">
        <f t="shared" si="43"/>
        <v>3114</v>
      </c>
      <c r="B3115" s="97" t="s">
        <v>5979</v>
      </c>
      <c r="C3115" s="97" t="s">
        <v>5979</v>
      </c>
      <c r="D3115" s="97" t="s">
        <v>5936</v>
      </c>
      <c r="E3115" s="97" t="s">
        <v>2678</v>
      </c>
      <c r="F3115" s="97" t="s">
        <v>6218</v>
      </c>
      <c r="G3115" s="98" t="s">
        <v>2453</v>
      </c>
      <c r="H3115" s="98" t="s">
        <v>5936</v>
      </c>
      <c r="I3115" s="99">
        <v>135000000</v>
      </c>
      <c r="J3115" s="97" t="s">
        <v>2486</v>
      </c>
    </row>
    <row r="3116" spans="1:10" ht="12" customHeight="1" x14ac:dyDescent="0.2">
      <c r="A3116" s="96">
        <f t="shared" si="43"/>
        <v>3115</v>
      </c>
      <c r="B3116" s="97" t="s">
        <v>5979</v>
      </c>
      <c r="C3116" s="97" t="s">
        <v>5979</v>
      </c>
      <c r="D3116" s="97" t="s">
        <v>5936</v>
      </c>
      <c r="E3116" s="97" t="s">
        <v>2678</v>
      </c>
      <c r="F3116" s="97" t="s">
        <v>6219</v>
      </c>
      <c r="G3116" s="98" t="s">
        <v>2453</v>
      </c>
      <c r="H3116" s="98" t="s">
        <v>5936</v>
      </c>
      <c r="I3116" s="99">
        <v>50000000</v>
      </c>
      <c r="J3116" s="97" t="s">
        <v>2670</v>
      </c>
    </row>
    <row r="3117" spans="1:10" ht="12" customHeight="1" x14ac:dyDescent="0.2">
      <c r="A3117" s="96">
        <f t="shared" si="43"/>
        <v>3116</v>
      </c>
      <c r="B3117" s="97" t="s">
        <v>5979</v>
      </c>
      <c r="C3117" s="97" t="s">
        <v>5979</v>
      </c>
      <c r="D3117" s="97" t="s">
        <v>5936</v>
      </c>
      <c r="E3117" s="97" t="s">
        <v>2678</v>
      </c>
      <c r="F3117" s="97" t="s">
        <v>6220</v>
      </c>
      <c r="G3117" s="98" t="s">
        <v>2453</v>
      </c>
      <c r="H3117" s="98" t="s">
        <v>5936</v>
      </c>
      <c r="I3117" s="99">
        <v>30000000</v>
      </c>
      <c r="J3117" s="97" t="s">
        <v>2670</v>
      </c>
    </row>
    <row r="3118" spans="1:10" ht="12" customHeight="1" x14ac:dyDescent="0.2">
      <c r="A3118" s="96">
        <f t="shared" si="43"/>
        <v>3117</v>
      </c>
      <c r="B3118" s="97" t="s">
        <v>5979</v>
      </c>
      <c r="C3118" s="97" t="s">
        <v>5979</v>
      </c>
      <c r="D3118" s="97" t="s">
        <v>5936</v>
      </c>
      <c r="E3118" s="97" t="s">
        <v>2678</v>
      </c>
      <c r="F3118" s="97" t="s">
        <v>6221</v>
      </c>
      <c r="G3118" s="98" t="s">
        <v>2453</v>
      </c>
      <c r="H3118" s="98" t="s">
        <v>5936</v>
      </c>
      <c r="I3118" s="99">
        <v>30000000</v>
      </c>
      <c r="J3118" s="97" t="s">
        <v>2670</v>
      </c>
    </row>
    <row r="3119" spans="1:10" ht="12" customHeight="1" x14ac:dyDescent="0.2">
      <c r="A3119" s="96">
        <f t="shared" si="43"/>
        <v>3118</v>
      </c>
      <c r="B3119" s="97" t="s">
        <v>5979</v>
      </c>
      <c r="C3119" s="97" t="s">
        <v>5979</v>
      </c>
      <c r="D3119" s="97" t="s">
        <v>5936</v>
      </c>
      <c r="E3119" s="97" t="s">
        <v>2678</v>
      </c>
      <c r="F3119" s="97" t="s">
        <v>6222</v>
      </c>
      <c r="G3119" s="98" t="s">
        <v>2453</v>
      </c>
      <c r="H3119" s="98" t="s">
        <v>5936</v>
      </c>
      <c r="I3119" s="99">
        <v>50000000</v>
      </c>
      <c r="J3119" s="97" t="s">
        <v>2670</v>
      </c>
    </row>
    <row r="3120" spans="1:10" ht="12" customHeight="1" x14ac:dyDescent="0.2">
      <c r="A3120" s="96">
        <f t="shared" si="43"/>
        <v>3119</v>
      </c>
      <c r="B3120" s="97" t="s">
        <v>5979</v>
      </c>
      <c r="C3120" s="97" t="s">
        <v>5979</v>
      </c>
      <c r="D3120" s="97" t="s">
        <v>5936</v>
      </c>
      <c r="E3120" s="97" t="s">
        <v>2678</v>
      </c>
      <c r="F3120" s="97" t="s">
        <v>6223</v>
      </c>
      <c r="G3120" s="98" t="s">
        <v>2453</v>
      </c>
      <c r="H3120" s="98" t="s">
        <v>5936</v>
      </c>
      <c r="I3120" s="99">
        <v>625000000</v>
      </c>
      <c r="J3120" s="97" t="s">
        <v>2486</v>
      </c>
    </row>
    <row r="3121" spans="1:10" ht="12" customHeight="1" x14ac:dyDescent="0.2">
      <c r="A3121" s="96">
        <f t="shared" si="43"/>
        <v>3120</v>
      </c>
      <c r="B3121" s="97" t="s">
        <v>5934</v>
      </c>
      <c r="C3121" s="97" t="s">
        <v>5934</v>
      </c>
      <c r="D3121" s="97" t="s">
        <v>5936</v>
      </c>
      <c r="E3121" s="97" t="s">
        <v>2678</v>
      </c>
      <c r="F3121" s="97" t="s">
        <v>6224</v>
      </c>
      <c r="G3121" s="98" t="s">
        <v>2453</v>
      </c>
      <c r="H3121" s="98" t="s">
        <v>5936</v>
      </c>
      <c r="I3121" s="99">
        <v>89875000</v>
      </c>
      <c r="J3121" s="97" t="s">
        <v>2460</v>
      </c>
    </row>
    <row r="3122" spans="1:10" ht="12" customHeight="1" x14ac:dyDescent="0.2">
      <c r="A3122" s="96">
        <f t="shared" si="43"/>
        <v>3121</v>
      </c>
      <c r="B3122" s="97" t="s">
        <v>5979</v>
      </c>
      <c r="C3122" s="97" t="s">
        <v>5979</v>
      </c>
      <c r="D3122" s="97" t="s">
        <v>5936</v>
      </c>
      <c r="E3122" s="97" t="s">
        <v>2678</v>
      </c>
      <c r="F3122" s="97" t="s">
        <v>6217</v>
      </c>
      <c r="G3122" s="98" t="s">
        <v>2453</v>
      </c>
      <c r="H3122" s="98" t="s">
        <v>5936</v>
      </c>
      <c r="I3122" s="99">
        <v>3524000000</v>
      </c>
      <c r="J3122" s="97" t="s">
        <v>2486</v>
      </c>
    </row>
    <row r="3123" spans="1:10" ht="12" customHeight="1" x14ac:dyDescent="0.2">
      <c r="A3123" s="96">
        <f t="shared" si="43"/>
        <v>3122</v>
      </c>
      <c r="B3123" s="97" t="s">
        <v>5979</v>
      </c>
      <c r="C3123" s="97" t="s">
        <v>5979</v>
      </c>
      <c r="D3123" s="97" t="s">
        <v>5936</v>
      </c>
      <c r="E3123" s="97" t="s">
        <v>2678</v>
      </c>
      <c r="F3123" s="97" t="s">
        <v>6213</v>
      </c>
      <c r="G3123" s="98" t="s">
        <v>2453</v>
      </c>
      <c r="H3123" s="98" t="s">
        <v>5936</v>
      </c>
      <c r="I3123" s="99">
        <v>110000000</v>
      </c>
      <c r="J3123" s="97" t="s">
        <v>2486</v>
      </c>
    </row>
    <row r="3124" spans="1:10" ht="12" customHeight="1" x14ac:dyDescent="0.2">
      <c r="A3124" s="96">
        <f t="shared" si="43"/>
        <v>3123</v>
      </c>
      <c r="B3124" s="97" t="s">
        <v>5979</v>
      </c>
      <c r="C3124" s="97" t="s">
        <v>5979</v>
      </c>
      <c r="D3124" s="97" t="s">
        <v>5936</v>
      </c>
      <c r="E3124" s="97" t="s">
        <v>2678</v>
      </c>
      <c r="F3124" s="97" t="s">
        <v>6225</v>
      </c>
      <c r="G3124" s="98" t="s">
        <v>2453</v>
      </c>
      <c r="H3124" s="98" t="s">
        <v>5936</v>
      </c>
      <c r="I3124" s="99">
        <v>20000000</v>
      </c>
      <c r="J3124" s="97" t="s">
        <v>2670</v>
      </c>
    </row>
    <row r="3125" spans="1:10" ht="12" customHeight="1" x14ac:dyDescent="0.2">
      <c r="A3125" s="96">
        <f t="shared" si="43"/>
        <v>3124</v>
      </c>
      <c r="B3125" s="97" t="s">
        <v>5979</v>
      </c>
      <c r="C3125" s="97" t="s">
        <v>5979</v>
      </c>
      <c r="D3125" s="97" t="s">
        <v>5936</v>
      </c>
      <c r="E3125" s="97" t="s">
        <v>2678</v>
      </c>
      <c r="F3125" s="97" t="s">
        <v>6218</v>
      </c>
      <c r="G3125" s="98" t="s">
        <v>2453</v>
      </c>
      <c r="H3125" s="98" t="s">
        <v>5936</v>
      </c>
      <c r="I3125" s="99">
        <v>135000000</v>
      </c>
      <c r="J3125" s="97" t="s">
        <v>2486</v>
      </c>
    </row>
    <row r="3126" spans="1:10" ht="12" customHeight="1" x14ac:dyDescent="0.2">
      <c r="A3126" s="96">
        <f t="shared" si="43"/>
        <v>3125</v>
      </c>
      <c r="B3126" s="97" t="s">
        <v>5979</v>
      </c>
      <c r="C3126" s="97" t="s">
        <v>5979</v>
      </c>
      <c r="D3126" s="97" t="s">
        <v>5936</v>
      </c>
      <c r="E3126" s="97" t="s">
        <v>2678</v>
      </c>
      <c r="F3126" s="97" t="s">
        <v>6219</v>
      </c>
      <c r="G3126" s="98" t="s">
        <v>2453</v>
      </c>
      <c r="H3126" s="98" t="s">
        <v>5936</v>
      </c>
      <c r="I3126" s="99">
        <v>50000000</v>
      </c>
      <c r="J3126" s="97" t="s">
        <v>2670</v>
      </c>
    </row>
    <row r="3127" spans="1:10" ht="12" customHeight="1" x14ac:dyDescent="0.2">
      <c r="A3127" s="96">
        <f t="shared" si="43"/>
        <v>3126</v>
      </c>
      <c r="B3127" s="97" t="s">
        <v>5979</v>
      </c>
      <c r="C3127" s="97" t="s">
        <v>5979</v>
      </c>
      <c r="D3127" s="97" t="s">
        <v>5936</v>
      </c>
      <c r="E3127" s="97" t="s">
        <v>2678</v>
      </c>
      <c r="F3127" s="97" t="s">
        <v>6220</v>
      </c>
      <c r="G3127" s="98" t="s">
        <v>2453</v>
      </c>
      <c r="H3127" s="98" t="s">
        <v>5936</v>
      </c>
      <c r="I3127" s="99">
        <v>30000000</v>
      </c>
      <c r="J3127" s="97" t="s">
        <v>2670</v>
      </c>
    </row>
    <row r="3128" spans="1:10" ht="12" customHeight="1" x14ac:dyDescent="0.2">
      <c r="A3128" s="96">
        <f t="shared" si="43"/>
        <v>3127</v>
      </c>
      <c r="B3128" s="97" t="s">
        <v>5979</v>
      </c>
      <c r="C3128" s="97" t="s">
        <v>5979</v>
      </c>
      <c r="D3128" s="97" t="s">
        <v>5936</v>
      </c>
      <c r="E3128" s="97" t="s">
        <v>2678</v>
      </c>
      <c r="F3128" s="97" t="s">
        <v>6221</v>
      </c>
      <c r="G3128" s="98" t="s">
        <v>2453</v>
      </c>
      <c r="H3128" s="98" t="s">
        <v>5936</v>
      </c>
      <c r="I3128" s="99">
        <v>30000000</v>
      </c>
      <c r="J3128" s="97" t="s">
        <v>2670</v>
      </c>
    </row>
    <row r="3129" spans="1:10" ht="12" customHeight="1" x14ac:dyDescent="0.2">
      <c r="A3129" s="96">
        <f t="shared" si="43"/>
        <v>3128</v>
      </c>
      <c r="B3129" s="97" t="s">
        <v>5979</v>
      </c>
      <c r="C3129" s="97" t="s">
        <v>5979</v>
      </c>
      <c r="D3129" s="97" t="s">
        <v>5936</v>
      </c>
      <c r="E3129" s="97" t="s">
        <v>2678</v>
      </c>
      <c r="F3129" s="97" t="s">
        <v>6222</v>
      </c>
      <c r="G3129" s="98" t="s">
        <v>2453</v>
      </c>
      <c r="H3129" s="98" t="s">
        <v>5936</v>
      </c>
      <c r="I3129" s="99">
        <v>50000000</v>
      </c>
      <c r="J3129" s="97" t="s">
        <v>2670</v>
      </c>
    </row>
    <row r="3130" spans="1:10" ht="12" customHeight="1" x14ac:dyDescent="0.2">
      <c r="A3130" s="96">
        <f t="shared" si="43"/>
        <v>3129</v>
      </c>
      <c r="B3130" s="97" t="s">
        <v>5979</v>
      </c>
      <c r="C3130" s="97" t="s">
        <v>5979</v>
      </c>
      <c r="D3130" s="97" t="s">
        <v>5936</v>
      </c>
      <c r="E3130" s="97" t="s">
        <v>2678</v>
      </c>
      <c r="F3130" s="97" t="s">
        <v>6223</v>
      </c>
      <c r="G3130" s="98" t="s">
        <v>2453</v>
      </c>
      <c r="H3130" s="98" t="s">
        <v>5936</v>
      </c>
      <c r="I3130" s="99">
        <v>625000000</v>
      </c>
      <c r="J3130" s="97" t="s">
        <v>2486</v>
      </c>
    </row>
    <row r="3131" spans="1:10" ht="12" customHeight="1" x14ac:dyDescent="0.2">
      <c r="A3131" s="96">
        <f t="shared" si="43"/>
        <v>3130</v>
      </c>
      <c r="B3131" s="97" t="s">
        <v>6164</v>
      </c>
      <c r="C3131" s="97" t="s">
        <v>6164</v>
      </c>
      <c r="D3131" s="97" t="s">
        <v>5936</v>
      </c>
      <c r="E3131" s="97" t="s">
        <v>2678</v>
      </c>
      <c r="F3131" s="97" t="s">
        <v>6226</v>
      </c>
      <c r="G3131" s="98" t="s">
        <v>2453</v>
      </c>
      <c r="H3131" s="98" t="s">
        <v>5936</v>
      </c>
      <c r="I3131" s="99">
        <v>67824000</v>
      </c>
      <c r="J3131" s="97" t="s">
        <v>2460</v>
      </c>
    </row>
    <row r="3132" spans="1:10" ht="12" customHeight="1" x14ac:dyDescent="0.2">
      <c r="A3132" s="96">
        <f t="shared" si="43"/>
        <v>3131</v>
      </c>
      <c r="B3132" s="97" t="s">
        <v>5979</v>
      </c>
      <c r="C3132" s="97" t="s">
        <v>5979</v>
      </c>
      <c r="D3132" s="97" t="s">
        <v>5936</v>
      </c>
      <c r="E3132" s="97" t="s">
        <v>2678</v>
      </c>
      <c r="F3132" s="97" t="s">
        <v>6214</v>
      </c>
      <c r="G3132" s="98" t="s">
        <v>2453</v>
      </c>
      <c r="H3132" s="98" t="s">
        <v>5936</v>
      </c>
      <c r="I3132" s="99">
        <v>10000000</v>
      </c>
      <c r="J3132" s="97" t="s">
        <v>2670</v>
      </c>
    </row>
    <row r="3133" spans="1:10" ht="12" customHeight="1" x14ac:dyDescent="0.2">
      <c r="A3133" s="96">
        <f t="shared" si="43"/>
        <v>3132</v>
      </c>
      <c r="B3133" s="97" t="s">
        <v>5979</v>
      </c>
      <c r="C3133" s="97" t="s">
        <v>5979</v>
      </c>
      <c r="D3133" s="97" t="s">
        <v>5936</v>
      </c>
      <c r="E3133" s="97" t="s">
        <v>2678</v>
      </c>
      <c r="F3133" s="97" t="s">
        <v>5498</v>
      </c>
      <c r="G3133" s="98" t="s">
        <v>2453</v>
      </c>
      <c r="H3133" s="98" t="s">
        <v>5936</v>
      </c>
      <c r="I3133" s="99">
        <v>50000000</v>
      </c>
      <c r="J3133" s="97" t="s">
        <v>2670</v>
      </c>
    </row>
    <row r="3134" spans="1:10" ht="12" customHeight="1" x14ac:dyDescent="0.2">
      <c r="A3134" s="96">
        <f t="shared" ref="A3134:A3197" si="44">ROW()-1</f>
        <v>3133</v>
      </c>
      <c r="B3134" s="97" t="s">
        <v>5979</v>
      </c>
      <c r="C3134" s="97" t="s">
        <v>5979</v>
      </c>
      <c r="D3134" s="97" t="s">
        <v>5936</v>
      </c>
      <c r="E3134" s="97" t="s">
        <v>2678</v>
      </c>
      <c r="F3134" s="97" t="s">
        <v>6215</v>
      </c>
      <c r="G3134" s="98" t="s">
        <v>2453</v>
      </c>
      <c r="H3134" s="98" t="s">
        <v>5936</v>
      </c>
      <c r="I3134" s="99">
        <v>15000000</v>
      </c>
      <c r="J3134" s="97" t="s">
        <v>2670</v>
      </c>
    </row>
    <row r="3135" spans="1:10" ht="12" customHeight="1" x14ac:dyDescent="0.2">
      <c r="A3135" s="96">
        <f t="shared" si="44"/>
        <v>3134</v>
      </c>
      <c r="B3135" s="97" t="s">
        <v>5979</v>
      </c>
      <c r="C3135" s="97" t="s">
        <v>5979</v>
      </c>
      <c r="D3135" s="97" t="s">
        <v>5936</v>
      </c>
      <c r="E3135" s="97" t="s">
        <v>2678</v>
      </c>
      <c r="F3135" s="97" t="s">
        <v>6225</v>
      </c>
      <c r="G3135" s="98" t="s">
        <v>2453</v>
      </c>
      <c r="H3135" s="98" t="s">
        <v>5936</v>
      </c>
      <c r="I3135" s="99">
        <v>20000000</v>
      </c>
      <c r="J3135" s="97" t="s">
        <v>2670</v>
      </c>
    </row>
    <row r="3136" spans="1:10" ht="12" customHeight="1" x14ac:dyDescent="0.2">
      <c r="A3136" s="96">
        <f t="shared" si="44"/>
        <v>3135</v>
      </c>
      <c r="B3136" s="97" t="s">
        <v>5952</v>
      </c>
      <c r="C3136" s="97" t="s">
        <v>5953</v>
      </c>
      <c r="D3136" s="97" t="s">
        <v>5559</v>
      </c>
      <c r="E3136" s="97" t="s">
        <v>2678</v>
      </c>
      <c r="F3136" s="97" t="s">
        <v>6227</v>
      </c>
      <c r="G3136" s="98" t="s">
        <v>2453</v>
      </c>
      <c r="H3136" s="98" t="s">
        <v>5936</v>
      </c>
      <c r="I3136" s="99">
        <v>25902000</v>
      </c>
      <c r="J3136" s="97" t="s">
        <v>2460</v>
      </c>
    </row>
    <row r="3137" spans="1:10" ht="12" customHeight="1" x14ac:dyDescent="0.2">
      <c r="A3137" s="96">
        <f t="shared" si="44"/>
        <v>3136</v>
      </c>
      <c r="B3137" s="97" t="s">
        <v>5936</v>
      </c>
      <c r="C3137" s="97" t="s">
        <v>5949</v>
      </c>
      <c r="D3137" s="97" t="s">
        <v>5936</v>
      </c>
      <c r="E3137" s="97" t="s">
        <v>2678</v>
      </c>
      <c r="F3137" s="97" t="s">
        <v>6228</v>
      </c>
      <c r="G3137" s="98" t="s">
        <v>2453</v>
      </c>
      <c r="H3137" s="98" t="s">
        <v>5936</v>
      </c>
      <c r="I3137" s="99">
        <v>200000000</v>
      </c>
      <c r="J3137" s="97" t="s">
        <v>2455</v>
      </c>
    </row>
    <row r="3138" spans="1:10" ht="12" customHeight="1" x14ac:dyDescent="0.2">
      <c r="A3138" s="96">
        <f t="shared" si="44"/>
        <v>3137</v>
      </c>
      <c r="B3138" s="97" t="s">
        <v>5949</v>
      </c>
      <c r="C3138" s="97" t="s">
        <v>5949</v>
      </c>
      <c r="D3138" s="97" t="s">
        <v>5936</v>
      </c>
      <c r="E3138" s="97" t="s">
        <v>2678</v>
      </c>
      <c r="F3138" s="97" t="s">
        <v>6229</v>
      </c>
      <c r="G3138" s="98" t="s">
        <v>2453</v>
      </c>
      <c r="H3138" s="98" t="s">
        <v>5936</v>
      </c>
      <c r="I3138" s="99">
        <v>117189000</v>
      </c>
      <c r="J3138" s="97" t="s">
        <v>2460</v>
      </c>
    </row>
    <row r="3139" spans="1:10" ht="12" customHeight="1" x14ac:dyDescent="0.2">
      <c r="A3139" s="96">
        <f t="shared" si="44"/>
        <v>3138</v>
      </c>
      <c r="B3139" s="97" t="s">
        <v>5979</v>
      </c>
      <c r="C3139" s="97" t="s">
        <v>5979</v>
      </c>
      <c r="D3139" s="97" t="s">
        <v>5936</v>
      </c>
      <c r="E3139" s="97" t="s">
        <v>2678</v>
      </c>
      <c r="F3139" s="97" t="s">
        <v>6230</v>
      </c>
      <c r="G3139" s="98" t="s">
        <v>2453</v>
      </c>
      <c r="H3139" s="98" t="s">
        <v>5936</v>
      </c>
      <c r="I3139" s="99">
        <v>96717800</v>
      </c>
      <c r="J3139" s="97" t="s">
        <v>2460</v>
      </c>
    </row>
    <row r="3140" spans="1:10" ht="12" customHeight="1" x14ac:dyDescent="0.3">
      <c r="A3140" s="96">
        <f t="shared" si="44"/>
        <v>3139</v>
      </c>
      <c r="B3140" s="97" t="s">
        <v>6231</v>
      </c>
      <c r="C3140" s="97" t="s">
        <v>5558</v>
      </c>
      <c r="D3140" s="97" t="s">
        <v>2450</v>
      </c>
      <c r="E3140" s="97" t="s">
        <v>2678</v>
      </c>
      <c r="F3140" s="97" t="s">
        <v>6232</v>
      </c>
      <c r="G3140" s="98" t="s">
        <v>2453</v>
      </c>
      <c r="H3140" s="98" t="s">
        <v>5936</v>
      </c>
      <c r="I3140" s="97" t="s">
        <v>2670</v>
      </c>
      <c r="J3140" s="97" t="s">
        <v>2670</v>
      </c>
    </row>
    <row r="3141" spans="1:10" ht="12" customHeight="1" x14ac:dyDescent="0.2">
      <c r="A3141" s="96">
        <f t="shared" si="44"/>
        <v>3140</v>
      </c>
      <c r="B3141" s="97" t="s">
        <v>5943</v>
      </c>
      <c r="C3141" s="97" t="s">
        <v>5558</v>
      </c>
      <c r="D3141" s="97" t="s">
        <v>5559</v>
      </c>
      <c r="E3141" s="97" t="s">
        <v>2678</v>
      </c>
      <c r="F3141" s="97" t="s">
        <v>6233</v>
      </c>
      <c r="G3141" s="98" t="s">
        <v>2453</v>
      </c>
      <c r="H3141" s="98" t="s">
        <v>5936</v>
      </c>
      <c r="I3141" s="99">
        <v>24310000</v>
      </c>
      <c r="J3141" s="97" t="s">
        <v>2455</v>
      </c>
    </row>
    <row r="3142" spans="1:10" ht="12" customHeight="1" x14ac:dyDescent="0.2">
      <c r="A3142" s="96">
        <f t="shared" si="44"/>
        <v>3141</v>
      </c>
      <c r="B3142" s="97" t="s">
        <v>6015</v>
      </c>
      <c r="C3142" s="97" t="s">
        <v>6016</v>
      </c>
      <c r="D3142" s="97" t="s">
        <v>5559</v>
      </c>
      <c r="E3142" s="97" t="s">
        <v>2678</v>
      </c>
      <c r="F3142" s="97" t="s">
        <v>6234</v>
      </c>
      <c r="G3142" s="98" t="s">
        <v>2453</v>
      </c>
      <c r="H3142" s="98" t="s">
        <v>5936</v>
      </c>
      <c r="I3142" s="99">
        <v>34232000</v>
      </c>
      <c r="J3142" s="97" t="s">
        <v>2460</v>
      </c>
    </row>
    <row r="3143" spans="1:10" ht="12" customHeight="1" x14ac:dyDescent="0.2">
      <c r="A3143" s="96">
        <f t="shared" si="44"/>
        <v>3142</v>
      </c>
      <c r="B3143" s="97" t="s">
        <v>6015</v>
      </c>
      <c r="C3143" s="97" t="s">
        <v>6016</v>
      </c>
      <c r="D3143" s="97" t="s">
        <v>5559</v>
      </c>
      <c r="E3143" s="97" t="s">
        <v>2678</v>
      </c>
      <c r="F3143" s="97" t="s">
        <v>6235</v>
      </c>
      <c r="G3143" s="98" t="s">
        <v>2453</v>
      </c>
      <c r="H3143" s="98" t="s">
        <v>5936</v>
      </c>
      <c r="I3143" s="99">
        <v>38555000</v>
      </c>
      <c r="J3143" s="97" t="s">
        <v>2460</v>
      </c>
    </row>
    <row r="3144" spans="1:10" ht="12" customHeight="1" x14ac:dyDescent="0.2">
      <c r="A3144" s="96">
        <f t="shared" si="44"/>
        <v>3143</v>
      </c>
      <c r="B3144" s="97" t="s">
        <v>6015</v>
      </c>
      <c r="C3144" s="97" t="s">
        <v>6016</v>
      </c>
      <c r="D3144" s="97" t="s">
        <v>5559</v>
      </c>
      <c r="E3144" s="97" t="s">
        <v>2678</v>
      </c>
      <c r="F3144" s="97" t="s">
        <v>6236</v>
      </c>
      <c r="G3144" s="98" t="s">
        <v>2453</v>
      </c>
      <c r="H3144" s="98" t="s">
        <v>5936</v>
      </c>
      <c r="I3144" s="99">
        <v>22594000</v>
      </c>
      <c r="J3144" s="97" t="s">
        <v>2460</v>
      </c>
    </row>
    <row r="3145" spans="1:10" ht="12" customHeight="1" x14ac:dyDescent="0.2">
      <c r="A3145" s="96">
        <f t="shared" si="44"/>
        <v>3144</v>
      </c>
      <c r="B3145" s="97" t="s">
        <v>5962</v>
      </c>
      <c r="C3145" s="97" t="s">
        <v>5962</v>
      </c>
      <c r="D3145" s="97" t="s">
        <v>5936</v>
      </c>
      <c r="E3145" s="97" t="s">
        <v>2678</v>
      </c>
      <c r="F3145" s="97" t="s">
        <v>6237</v>
      </c>
      <c r="G3145" s="98" t="s">
        <v>2453</v>
      </c>
      <c r="H3145" s="98" t="s">
        <v>5936</v>
      </c>
      <c r="I3145" s="99">
        <v>148997000</v>
      </c>
      <c r="J3145" s="97" t="s">
        <v>2455</v>
      </c>
    </row>
    <row r="3146" spans="1:10" ht="12" customHeight="1" x14ac:dyDescent="0.2">
      <c r="A3146" s="96">
        <f t="shared" si="44"/>
        <v>3145</v>
      </c>
      <c r="B3146" s="97" t="s">
        <v>5558</v>
      </c>
      <c r="C3146" s="97" t="s">
        <v>5558</v>
      </c>
      <c r="D3146" s="97" t="s">
        <v>5936</v>
      </c>
      <c r="E3146" s="97" t="s">
        <v>2678</v>
      </c>
      <c r="F3146" s="97" t="s">
        <v>6238</v>
      </c>
      <c r="G3146" s="98" t="s">
        <v>2453</v>
      </c>
      <c r="H3146" s="98" t="s">
        <v>5936</v>
      </c>
      <c r="I3146" s="99">
        <v>93820000</v>
      </c>
      <c r="J3146" s="97" t="s">
        <v>2455</v>
      </c>
    </row>
    <row r="3147" spans="1:10" ht="12" customHeight="1" x14ac:dyDescent="0.2">
      <c r="A3147" s="96">
        <f t="shared" si="44"/>
        <v>3146</v>
      </c>
      <c r="B3147" s="97" t="s">
        <v>6124</v>
      </c>
      <c r="C3147" s="97" t="s">
        <v>6013</v>
      </c>
      <c r="D3147" s="97" t="s">
        <v>5559</v>
      </c>
      <c r="E3147" s="97" t="s">
        <v>2678</v>
      </c>
      <c r="F3147" s="97" t="s">
        <v>6239</v>
      </c>
      <c r="G3147" s="98" t="s">
        <v>2453</v>
      </c>
      <c r="H3147" s="98" t="s">
        <v>5936</v>
      </c>
      <c r="I3147" s="99">
        <v>52135000</v>
      </c>
      <c r="J3147" s="97" t="s">
        <v>2460</v>
      </c>
    </row>
    <row r="3148" spans="1:10" ht="12" customHeight="1" x14ac:dyDescent="0.2">
      <c r="A3148" s="96">
        <f t="shared" si="44"/>
        <v>3147</v>
      </c>
      <c r="B3148" s="97" t="s">
        <v>6065</v>
      </c>
      <c r="C3148" s="97" t="s">
        <v>5949</v>
      </c>
      <c r="D3148" s="97" t="s">
        <v>5559</v>
      </c>
      <c r="E3148" s="97" t="s">
        <v>2678</v>
      </c>
      <c r="F3148" s="97" t="s">
        <v>6240</v>
      </c>
      <c r="G3148" s="98" t="s">
        <v>2453</v>
      </c>
      <c r="H3148" s="98" t="s">
        <v>5936</v>
      </c>
      <c r="I3148" s="99">
        <v>39413000</v>
      </c>
      <c r="J3148" s="97" t="s">
        <v>2460</v>
      </c>
    </row>
    <row r="3149" spans="1:10" ht="12" customHeight="1" x14ac:dyDescent="0.3">
      <c r="A3149" s="96">
        <f t="shared" si="44"/>
        <v>3148</v>
      </c>
      <c r="B3149" s="97" t="s">
        <v>5936</v>
      </c>
      <c r="C3149" s="97" t="s">
        <v>5949</v>
      </c>
      <c r="D3149" s="97" t="s">
        <v>5936</v>
      </c>
      <c r="E3149" s="97" t="s">
        <v>2678</v>
      </c>
      <c r="F3149" s="97" t="s">
        <v>6196</v>
      </c>
      <c r="G3149" s="98" t="s">
        <v>2453</v>
      </c>
      <c r="H3149" s="98" t="s">
        <v>5936</v>
      </c>
      <c r="I3149" s="97" t="s">
        <v>2670</v>
      </c>
      <c r="J3149" s="97" t="s">
        <v>2670</v>
      </c>
    </row>
    <row r="3150" spans="1:10" ht="12" customHeight="1" x14ac:dyDescent="0.3">
      <c r="A3150" s="96">
        <f t="shared" si="44"/>
        <v>3149</v>
      </c>
      <c r="B3150" s="97" t="s">
        <v>5936</v>
      </c>
      <c r="C3150" s="97" t="s">
        <v>5949</v>
      </c>
      <c r="D3150" s="97" t="s">
        <v>5936</v>
      </c>
      <c r="E3150" s="97" t="s">
        <v>2678</v>
      </c>
      <c r="F3150" s="97" t="s">
        <v>6198</v>
      </c>
      <c r="G3150" s="98" t="s">
        <v>2453</v>
      </c>
      <c r="H3150" s="98" t="s">
        <v>5936</v>
      </c>
      <c r="I3150" s="97" t="s">
        <v>2670</v>
      </c>
      <c r="J3150" s="97" t="s">
        <v>2670</v>
      </c>
    </row>
    <row r="3151" spans="1:10" ht="12" customHeight="1" x14ac:dyDescent="0.2">
      <c r="A3151" s="96">
        <f t="shared" si="44"/>
        <v>3150</v>
      </c>
      <c r="B3151" s="97" t="s">
        <v>6088</v>
      </c>
      <c r="C3151" s="97" t="s">
        <v>6088</v>
      </c>
      <c r="D3151" s="97" t="s">
        <v>5936</v>
      </c>
      <c r="E3151" s="97" t="s">
        <v>2678</v>
      </c>
      <c r="F3151" s="97" t="s">
        <v>6241</v>
      </c>
      <c r="G3151" s="98" t="s">
        <v>2453</v>
      </c>
      <c r="H3151" s="98" t="s">
        <v>5936</v>
      </c>
      <c r="I3151" s="99">
        <v>60170000</v>
      </c>
      <c r="J3151" s="97" t="s">
        <v>2460</v>
      </c>
    </row>
    <row r="3152" spans="1:10" ht="12" customHeight="1" x14ac:dyDescent="0.2">
      <c r="A3152" s="96">
        <f t="shared" si="44"/>
        <v>3151</v>
      </c>
      <c r="B3152" s="97" t="s">
        <v>5558</v>
      </c>
      <c r="C3152" s="97" t="s">
        <v>5558</v>
      </c>
      <c r="D3152" s="97" t="s">
        <v>5936</v>
      </c>
      <c r="E3152" s="97" t="s">
        <v>2678</v>
      </c>
      <c r="F3152" s="97" t="s">
        <v>6242</v>
      </c>
      <c r="G3152" s="98" t="s">
        <v>2453</v>
      </c>
      <c r="H3152" s="98" t="s">
        <v>5936</v>
      </c>
      <c r="I3152" s="99">
        <v>48584000</v>
      </c>
      <c r="J3152" s="97" t="s">
        <v>2455</v>
      </c>
    </row>
    <row r="3153" spans="1:10" ht="12" customHeight="1" x14ac:dyDescent="0.2">
      <c r="A3153" s="96">
        <f t="shared" si="44"/>
        <v>3152</v>
      </c>
      <c r="B3153" s="97" t="s">
        <v>6129</v>
      </c>
      <c r="C3153" s="97" t="s">
        <v>6129</v>
      </c>
      <c r="D3153" s="97" t="s">
        <v>5936</v>
      </c>
      <c r="E3153" s="97" t="s">
        <v>2678</v>
      </c>
      <c r="F3153" s="97" t="s">
        <v>6243</v>
      </c>
      <c r="G3153" s="98" t="s">
        <v>2453</v>
      </c>
      <c r="H3153" s="98" t="s">
        <v>5936</v>
      </c>
      <c r="I3153" s="99">
        <v>271450000</v>
      </c>
      <c r="J3153" s="97" t="s">
        <v>2455</v>
      </c>
    </row>
    <row r="3154" spans="1:10" ht="12" customHeight="1" x14ac:dyDescent="0.2">
      <c r="A3154" s="96">
        <f t="shared" si="44"/>
        <v>3153</v>
      </c>
      <c r="B3154" s="97" t="s">
        <v>5559</v>
      </c>
      <c r="C3154" s="97" t="s">
        <v>5949</v>
      </c>
      <c r="D3154" s="97" t="s">
        <v>5559</v>
      </c>
      <c r="E3154" s="97" t="s">
        <v>2678</v>
      </c>
      <c r="F3154" s="97" t="s">
        <v>6244</v>
      </c>
      <c r="G3154" s="98" t="s">
        <v>2453</v>
      </c>
      <c r="H3154" s="98" t="s">
        <v>5936</v>
      </c>
      <c r="I3154" s="99">
        <v>790102000</v>
      </c>
      <c r="J3154" s="97" t="s">
        <v>2486</v>
      </c>
    </row>
    <row r="3155" spans="1:10" ht="12" customHeight="1" x14ac:dyDescent="0.2">
      <c r="A3155" s="96">
        <f t="shared" si="44"/>
        <v>3154</v>
      </c>
      <c r="B3155" s="97" t="s">
        <v>5978</v>
      </c>
      <c r="C3155" s="97" t="s">
        <v>5979</v>
      </c>
      <c r="D3155" s="97" t="s">
        <v>5559</v>
      </c>
      <c r="E3155" s="97" t="s">
        <v>2678</v>
      </c>
      <c r="F3155" s="97" t="s">
        <v>6245</v>
      </c>
      <c r="G3155" s="98" t="s">
        <v>2453</v>
      </c>
      <c r="H3155" s="98" t="s">
        <v>5936</v>
      </c>
      <c r="I3155" s="99">
        <v>20196000</v>
      </c>
      <c r="J3155" s="97" t="s">
        <v>2460</v>
      </c>
    </row>
    <row r="3156" spans="1:10" ht="12" customHeight="1" x14ac:dyDescent="0.2">
      <c r="A3156" s="96">
        <f t="shared" si="44"/>
        <v>3155</v>
      </c>
      <c r="B3156" s="97" t="s">
        <v>5559</v>
      </c>
      <c r="C3156" s="97" t="s">
        <v>5949</v>
      </c>
      <c r="D3156" s="97" t="s">
        <v>5559</v>
      </c>
      <c r="E3156" s="97" t="s">
        <v>2678</v>
      </c>
      <c r="F3156" s="97" t="s">
        <v>6246</v>
      </c>
      <c r="G3156" s="98" t="s">
        <v>2453</v>
      </c>
      <c r="H3156" s="98" t="s">
        <v>5936</v>
      </c>
      <c r="I3156" s="99">
        <v>1982650000</v>
      </c>
      <c r="J3156" s="97" t="s">
        <v>2486</v>
      </c>
    </row>
    <row r="3157" spans="1:10" ht="12" customHeight="1" x14ac:dyDescent="0.2">
      <c r="A3157" s="96">
        <f t="shared" si="44"/>
        <v>3156</v>
      </c>
      <c r="B3157" s="97" t="s">
        <v>6102</v>
      </c>
      <c r="C3157" s="97" t="s">
        <v>6102</v>
      </c>
      <c r="D3157" s="97" t="s">
        <v>5936</v>
      </c>
      <c r="E3157" s="97" t="s">
        <v>2678</v>
      </c>
      <c r="F3157" s="97" t="s">
        <v>6247</v>
      </c>
      <c r="G3157" s="98" t="s">
        <v>2453</v>
      </c>
      <c r="H3157" s="98" t="s">
        <v>5936</v>
      </c>
      <c r="I3157" s="99">
        <v>99478000</v>
      </c>
      <c r="J3157" s="97" t="s">
        <v>2455</v>
      </c>
    </row>
    <row r="3158" spans="1:10" ht="12" customHeight="1" x14ac:dyDescent="0.2">
      <c r="A3158" s="96">
        <f t="shared" si="44"/>
        <v>3157</v>
      </c>
      <c r="B3158" s="97" t="s">
        <v>6248</v>
      </c>
      <c r="C3158" s="97" t="s">
        <v>5953</v>
      </c>
      <c r="D3158" s="97" t="s">
        <v>5559</v>
      </c>
      <c r="E3158" s="97" t="s">
        <v>2678</v>
      </c>
      <c r="F3158" s="97" t="s">
        <v>6249</v>
      </c>
      <c r="G3158" s="98" t="s">
        <v>2453</v>
      </c>
      <c r="H3158" s="98" t="s">
        <v>5936</v>
      </c>
      <c r="I3158" s="99">
        <v>125324000</v>
      </c>
      <c r="J3158" s="97" t="s">
        <v>2486</v>
      </c>
    </row>
    <row r="3159" spans="1:10" ht="12" customHeight="1" x14ac:dyDescent="0.2">
      <c r="A3159" s="96">
        <f t="shared" si="44"/>
        <v>3158</v>
      </c>
      <c r="B3159" s="97" t="s">
        <v>6250</v>
      </c>
      <c r="C3159" s="97" t="s">
        <v>6251</v>
      </c>
      <c r="D3159" s="97" t="s">
        <v>5559</v>
      </c>
      <c r="E3159" s="97" t="s">
        <v>2678</v>
      </c>
      <c r="F3159" s="97" t="s">
        <v>6252</v>
      </c>
      <c r="G3159" s="98" t="s">
        <v>2453</v>
      </c>
      <c r="H3159" s="98" t="s">
        <v>5936</v>
      </c>
      <c r="I3159" s="99">
        <v>159366000</v>
      </c>
      <c r="J3159" s="97" t="s">
        <v>2460</v>
      </c>
    </row>
    <row r="3160" spans="1:10" ht="12" customHeight="1" x14ac:dyDescent="0.2">
      <c r="A3160" s="96">
        <f t="shared" si="44"/>
        <v>3159</v>
      </c>
      <c r="B3160" s="97" t="s">
        <v>6253</v>
      </c>
      <c r="C3160" s="97" t="s">
        <v>2468</v>
      </c>
      <c r="D3160" s="97" t="s">
        <v>2484</v>
      </c>
      <c r="E3160" s="97" t="s">
        <v>2678</v>
      </c>
      <c r="F3160" s="97" t="s">
        <v>6254</v>
      </c>
      <c r="G3160" s="98" t="s">
        <v>2453</v>
      </c>
      <c r="H3160" s="98" t="s">
        <v>5936</v>
      </c>
      <c r="I3160" s="99">
        <v>842393000</v>
      </c>
      <c r="J3160" s="97" t="s">
        <v>2455</v>
      </c>
    </row>
    <row r="3161" spans="1:10" ht="12" customHeight="1" x14ac:dyDescent="0.2">
      <c r="A3161" s="96">
        <f t="shared" si="44"/>
        <v>3160</v>
      </c>
      <c r="B3161" s="97" t="s">
        <v>5978</v>
      </c>
      <c r="C3161" s="97" t="s">
        <v>5979</v>
      </c>
      <c r="D3161" s="97" t="s">
        <v>5559</v>
      </c>
      <c r="E3161" s="97" t="s">
        <v>2678</v>
      </c>
      <c r="F3161" s="97" t="s">
        <v>6255</v>
      </c>
      <c r="G3161" s="98" t="s">
        <v>2453</v>
      </c>
      <c r="H3161" s="98" t="s">
        <v>5936</v>
      </c>
      <c r="I3161" s="99">
        <v>23914000</v>
      </c>
      <c r="J3161" s="97" t="s">
        <v>2460</v>
      </c>
    </row>
    <row r="3162" spans="1:10" ht="12" customHeight="1" x14ac:dyDescent="0.2">
      <c r="A3162" s="96">
        <f t="shared" si="44"/>
        <v>3161</v>
      </c>
      <c r="B3162" s="97" t="s">
        <v>5978</v>
      </c>
      <c r="C3162" s="97" t="s">
        <v>5979</v>
      </c>
      <c r="D3162" s="97" t="s">
        <v>5559</v>
      </c>
      <c r="E3162" s="97" t="s">
        <v>2678</v>
      </c>
      <c r="F3162" s="97" t="s">
        <v>6256</v>
      </c>
      <c r="G3162" s="98" t="s">
        <v>2453</v>
      </c>
      <c r="H3162" s="98" t="s">
        <v>5936</v>
      </c>
      <c r="I3162" s="99">
        <v>85135000</v>
      </c>
      <c r="J3162" s="97" t="s">
        <v>2460</v>
      </c>
    </row>
    <row r="3163" spans="1:10" ht="12" customHeight="1" x14ac:dyDescent="0.2">
      <c r="A3163" s="96">
        <f t="shared" si="44"/>
        <v>3162</v>
      </c>
      <c r="B3163" s="97" t="s">
        <v>5956</v>
      </c>
      <c r="C3163" s="97" t="s">
        <v>5957</v>
      </c>
      <c r="D3163" s="97" t="s">
        <v>5559</v>
      </c>
      <c r="E3163" s="97" t="s">
        <v>2678</v>
      </c>
      <c r="F3163" s="97" t="s">
        <v>6257</v>
      </c>
      <c r="G3163" s="98" t="s">
        <v>2453</v>
      </c>
      <c r="H3163" s="98" t="s">
        <v>5936</v>
      </c>
      <c r="I3163" s="99">
        <v>38013000</v>
      </c>
      <c r="J3163" s="97" t="s">
        <v>2460</v>
      </c>
    </row>
    <row r="3164" spans="1:10" ht="12" customHeight="1" x14ac:dyDescent="0.2">
      <c r="A3164" s="96">
        <f t="shared" si="44"/>
        <v>3163</v>
      </c>
      <c r="B3164" s="97" t="s">
        <v>6002</v>
      </c>
      <c r="C3164" s="97" t="s">
        <v>6002</v>
      </c>
      <c r="D3164" s="97" t="s">
        <v>5936</v>
      </c>
      <c r="E3164" s="97" t="s">
        <v>2678</v>
      </c>
      <c r="F3164" s="97" t="s">
        <v>6258</v>
      </c>
      <c r="G3164" s="98" t="s">
        <v>2453</v>
      </c>
      <c r="H3164" s="98" t="s">
        <v>5936</v>
      </c>
      <c r="I3164" s="99">
        <v>44319000</v>
      </c>
      <c r="J3164" s="97" t="s">
        <v>2460</v>
      </c>
    </row>
    <row r="3165" spans="1:10" ht="12" customHeight="1" x14ac:dyDescent="0.2">
      <c r="A3165" s="96">
        <f t="shared" si="44"/>
        <v>3164</v>
      </c>
      <c r="B3165" s="97" t="s">
        <v>6259</v>
      </c>
      <c r="C3165" s="97" t="s">
        <v>6102</v>
      </c>
      <c r="D3165" s="97" t="s">
        <v>5559</v>
      </c>
      <c r="E3165" s="97" t="s">
        <v>2678</v>
      </c>
      <c r="F3165" s="97" t="s">
        <v>6260</v>
      </c>
      <c r="G3165" s="98" t="s">
        <v>2453</v>
      </c>
      <c r="H3165" s="98" t="s">
        <v>5936</v>
      </c>
      <c r="I3165" s="99">
        <v>60681000</v>
      </c>
      <c r="J3165" s="97" t="s">
        <v>2460</v>
      </c>
    </row>
    <row r="3166" spans="1:10" ht="12" customHeight="1" x14ac:dyDescent="0.2">
      <c r="A3166" s="96">
        <f t="shared" si="44"/>
        <v>3165</v>
      </c>
      <c r="B3166" s="97" t="s">
        <v>5966</v>
      </c>
      <c r="C3166" s="97" t="s">
        <v>5966</v>
      </c>
      <c r="D3166" s="97" t="s">
        <v>5936</v>
      </c>
      <c r="E3166" s="97" t="s">
        <v>2678</v>
      </c>
      <c r="F3166" s="97" t="s">
        <v>6261</v>
      </c>
      <c r="G3166" s="98" t="s">
        <v>2453</v>
      </c>
      <c r="H3166" s="98" t="s">
        <v>5936</v>
      </c>
      <c r="I3166" s="99">
        <v>100000000</v>
      </c>
      <c r="J3166" s="97" t="s">
        <v>2486</v>
      </c>
    </row>
    <row r="3167" spans="1:10" ht="12" customHeight="1" x14ac:dyDescent="0.2">
      <c r="A3167" s="96">
        <f t="shared" si="44"/>
        <v>3166</v>
      </c>
      <c r="B3167" s="97" t="s">
        <v>6251</v>
      </c>
      <c r="C3167" s="97" t="s">
        <v>6251</v>
      </c>
      <c r="D3167" s="97" t="s">
        <v>5936</v>
      </c>
      <c r="E3167" s="97" t="s">
        <v>2678</v>
      </c>
      <c r="F3167" s="97" t="s">
        <v>6262</v>
      </c>
      <c r="G3167" s="98" t="s">
        <v>2453</v>
      </c>
      <c r="H3167" s="98" t="s">
        <v>5936</v>
      </c>
      <c r="I3167" s="99">
        <v>20000000</v>
      </c>
      <c r="J3167" s="97" t="s">
        <v>2460</v>
      </c>
    </row>
    <row r="3168" spans="1:10" ht="12" customHeight="1" x14ac:dyDescent="0.2">
      <c r="A3168" s="96">
        <f t="shared" si="44"/>
        <v>3167</v>
      </c>
      <c r="B3168" s="97" t="s">
        <v>6078</v>
      </c>
      <c r="C3168" s="97" t="s">
        <v>5949</v>
      </c>
      <c r="D3168" s="97" t="s">
        <v>2450</v>
      </c>
      <c r="E3168" s="97" t="s">
        <v>2678</v>
      </c>
      <c r="F3168" s="97" t="s">
        <v>6079</v>
      </c>
      <c r="G3168" s="98" t="s">
        <v>2453</v>
      </c>
      <c r="H3168" s="98" t="s">
        <v>5936</v>
      </c>
      <c r="I3168" s="99">
        <v>1633060000</v>
      </c>
      <c r="J3168" s="97" t="s">
        <v>2486</v>
      </c>
    </row>
    <row r="3169" spans="1:10" ht="12" customHeight="1" x14ac:dyDescent="0.2">
      <c r="A3169" s="96">
        <f t="shared" si="44"/>
        <v>3168</v>
      </c>
      <c r="B3169" s="97" t="s">
        <v>5559</v>
      </c>
      <c r="C3169" s="97" t="s">
        <v>5949</v>
      </c>
      <c r="D3169" s="97" t="s">
        <v>5559</v>
      </c>
      <c r="E3169" s="97" t="s">
        <v>2678</v>
      </c>
      <c r="F3169" s="97" t="s">
        <v>6263</v>
      </c>
      <c r="G3169" s="98" t="s">
        <v>2453</v>
      </c>
      <c r="H3169" s="98" t="s">
        <v>5936</v>
      </c>
      <c r="I3169" s="99">
        <v>772313000</v>
      </c>
      <c r="J3169" s="97" t="s">
        <v>2486</v>
      </c>
    </row>
    <row r="3170" spans="1:10" ht="12" customHeight="1" x14ac:dyDescent="0.2">
      <c r="A3170" s="96">
        <f t="shared" si="44"/>
        <v>3169</v>
      </c>
      <c r="B3170" s="97" t="s">
        <v>5956</v>
      </c>
      <c r="C3170" s="97" t="s">
        <v>5957</v>
      </c>
      <c r="D3170" s="97" t="s">
        <v>5559</v>
      </c>
      <c r="E3170" s="97" t="s">
        <v>2678</v>
      </c>
      <c r="F3170" s="97" t="s">
        <v>6264</v>
      </c>
      <c r="G3170" s="98" t="s">
        <v>2453</v>
      </c>
      <c r="H3170" s="98" t="s">
        <v>5936</v>
      </c>
      <c r="I3170" s="99">
        <v>39011000</v>
      </c>
      <c r="J3170" s="97" t="s">
        <v>2460</v>
      </c>
    </row>
    <row r="3171" spans="1:10" ht="12" customHeight="1" x14ac:dyDescent="0.2">
      <c r="A3171" s="96">
        <f t="shared" si="44"/>
        <v>3170</v>
      </c>
      <c r="B3171" s="97" t="s">
        <v>6015</v>
      </c>
      <c r="C3171" s="97" t="s">
        <v>6016</v>
      </c>
      <c r="D3171" s="97" t="s">
        <v>5559</v>
      </c>
      <c r="E3171" s="97" t="s">
        <v>2678</v>
      </c>
      <c r="F3171" s="97" t="s">
        <v>6265</v>
      </c>
      <c r="G3171" s="98" t="s">
        <v>2453</v>
      </c>
      <c r="H3171" s="98" t="s">
        <v>5936</v>
      </c>
      <c r="I3171" s="99">
        <v>17501000</v>
      </c>
      <c r="J3171" s="97" t="s">
        <v>2460</v>
      </c>
    </row>
    <row r="3172" spans="1:10" ht="12" customHeight="1" x14ac:dyDescent="0.2">
      <c r="A3172" s="96">
        <f t="shared" si="44"/>
        <v>3171</v>
      </c>
      <c r="B3172" s="97" t="s">
        <v>6266</v>
      </c>
      <c r="C3172" s="97" t="s">
        <v>6075</v>
      </c>
      <c r="D3172" s="97" t="s">
        <v>5936</v>
      </c>
      <c r="E3172" s="97" t="s">
        <v>2678</v>
      </c>
      <c r="F3172" s="97" t="s">
        <v>6267</v>
      </c>
      <c r="G3172" s="98" t="s">
        <v>2453</v>
      </c>
      <c r="H3172" s="98" t="s">
        <v>5936</v>
      </c>
      <c r="I3172" s="99">
        <v>240352000</v>
      </c>
      <c r="J3172" s="97" t="s">
        <v>2455</v>
      </c>
    </row>
    <row r="3173" spans="1:10" ht="12" customHeight="1" x14ac:dyDescent="0.2">
      <c r="A3173" s="96">
        <f t="shared" si="44"/>
        <v>3172</v>
      </c>
      <c r="B3173" s="97" t="s">
        <v>5934</v>
      </c>
      <c r="C3173" s="97" t="s">
        <v>5934</v>
      </c>
      <c r="D3173" s="97" t="s">
        <v>5936</v>
      </c>
      <c r="E3173" s="97" t="s">
        <v>2678</v>
      </c>
      <c r="F3173" s="97" t="s">
        <v>6268</v>
      </c>
      <c r="G3173" s="98" t="s">
        <v>2453</v>
      </c>
      <c r="H3173" s="98" t="s">
        <v>5936</v>
      </c>
      <c r="I3173" s="99">
        <v>70000000</v>
      </c>
      <c r="J3173" s="97" t="s">
        <v>2460</v>
      </c>
    </row>
    <row r="3174" spans="1:10" ht="12" customHeight="1" x14ac:dyDescent="0.2">
      <c r="A3174" s="96">
        <f t="shared" si="44"/>
        <v>3173</v>
      </c>
      <c r="B3174" s="97" t="s">
        <v>5558</v>
      </c>
      <c r="C3174" s="97" t="s">
        <v>5558</v>
      </c>
      <c r="D3174" s="97" t="s">
        <v>5936</v>
      </c>
      <c r="E3174" s="97" t="s">
        <v>2678</v>
      </c>
      <c r="F3174" s="97" t="s">
        <v>6269</v>
      </c>
      <c r="G3174" s="98" t="s">
        <v>2453</v>
      </c>
      <c r="H3174" s="98" t="s">
        <v>5936</v>
      </c>
      <c r="I3174" s="99">
        <v>1193290000</v>
      </c>
      <c r="J3174" s="97" t="s">
        <v>2455</v>
      </c>
    </row>
    <row r="3175" spans="1:10" ht="12" customHeight="1" x14ac:dyDescent="0.2">
      <c r="A3175" s="96">
        <f t="shared" si="44"/>
        <v>3174</v>
      </c>
      <c r="B3175" s="97" t="s">
        <v>5953</v>
      </c>
      <c r="C3175" s="97" t="s">
        <v>5953</v>
      </c>
      <c r="D3175" s="97" t="s">
        <v>5936</v>
      </c>
      <c r="E3175" s="97" t="s">
        <v>2678</v>
      </c>
      <c r="F3175" s="97" t="s">
        <v>6270</v>
      </c>
      <c r="G3175" s="98" t="s">
        <v>2453</v>
      </c>
      <c r="H3175" s="98" t="s">
        <v>5936</v>
      </c>
      <c r="I3175" s="99">
        <v>163914000</v>
      </c>
      <c r="J3175" s="97" t="s">
        <v>2486</v>
      </c>
    </row>
    <row r="3176" spans="1:10" ht="12" customHeight="1" x14ac:dyDescent="0.2">
      <c r="A3176" s="96">
        <f t="shared" si="44"/>
        <v>3175</v>
      </c>
      <c r="B3176" s="97" t="s">
        <v>5953</v>
      </c>
      <c r="C3176" s="97" t="s">
        <v>5953</v>
      </c>
      <c r="D3176" s="97" t="s">
        <v>5936</v>
      </c>
      <c r="E3176" s="97" t="s">
        <v>2678</v>
      </c>
      <c r="F3176" s="97" t="s">
        <v>6271</v>
      </c>
      <c r="G3176" s="98" t="s">
        <v>2453</v>
      </c>
      <c r="H3176" s="98" t="s">
        <v>5936</v>
      </c>
      <c r="I3176" s="99">
        <v>92711000</v>
      </c>
      <c r="J3176" s="97" t="s">
        <v>2486</v>
      </c>
    </row>
    <row r="3177" spans="1:10" ht="12" customHeight="1" x14ac:dyDescent="0.2">
      <c r="A3177" s="96">
        <f t="shared" si="44"/>
        <v>3176</v>
      </c>
      <c r="B3177" s="97" t="s">
        <v>5979</v>
      </c>
      <c r="C3177" s="97" t="s">
        <v>5979</v>
      </c>
      <c r="D3177" s="97" t="s">
        <v>5936</v>
      </c>
      <c r="E3177" s="97" t="s">
        <v>2678</v>
      </c>
      <c r="F3177" s="97" t="s">
        <v>6272</v>
      </c>
      <c r="G3177" s="98" t="s">
        <v>2453</v>
      </c>
      <c r="H3177" s="98" t="s">
        <v>5936</v>
      </c>
      <c r="I3177" s="99">
        <v>96345000</v>
      </c>
      <c r="J3177" s="97" t="s">
        <v>2460</v>
      </c>
    </row>
    <row r="3178" spans="1:10" ht="12" customHeight="1" x14ac:dyDescent="0.2">
      <c r="A3178" s="96">
        <f t="shared" si="44"/>
        <v>3177</v>
      </c>
      <c r="B3178" s="97" t="s">
        <v>6013</v>
      </c>
      <c r="C3178" s="97" t="s">
        <v>6013</v>
      </c>
      <c r="D3178" s="97" t="s">
        <v>5936</v>
      </c>
      <c r="E3178" s="97" t="s">
        <v>2678</v>
      </c>
      <c r="F3178" s="97" t="s">
        <v>6273</v>
      </c>
      <c r="G3178" s="98" t="s">
        <v>2453</v>
      </c>
      <c r="H3178" s="98" t="s">
        <v>5936</v>
      </c>
      <c r="I3178" s="99">
        <v>63624000</v>
      </c>
      <c r="J3178" s="97" t="s">
        <v>2460</v>
      </c>
    </row>
    <row r="3179" spans="1:10" ht="12" customHeight="1" x14ac:dyDescent="0.2">
      <c r="A3179" s="96">
        <f t="shared" si="44"/>
        <v>3178</v>
      </c>
      <c r="B3179" s="97" t="s">
        <v>6274</v>
      </c>
      <c r="C3179" s="97" t="s">
        <v>6013</v>
      </c>
      <c r="D3179" s="97" t="s">
        <v>5936</v>
      </c>
      <c r="E3179" s="97" t="s">
        <v>2678</v>
      </c>
      <c r="F3179" s="97" t="s">
        <v>6275</v>
      </c>
      <c r="G3179" s="98" t="s">
        <v>2453</v>
      </c>
      <c r="H3179" s="98" t="s">
        <v>5936</v>
      </c>
      <c r="I3179" s="99">
        <v>63624000</v>
      </c>
      <c r="J3179" s="97" t="s">
        <v>2486</v>
      </c>
    </row>
    <row r="3180" spans="1:10" ht="12" customHeight="1" x14ac:dyDescent="0.2">
      <c r="A3180" s="96">
        <f t="shared" si="44"/>
        <v>3179</v>
      </c>
      <c r="B3180" s="97" t="s">
        <v>6102</v>
      </c>
      <c r="C3180" s="97" t="s">
        <v>6102</v>
      </c>
      <c r="D3180" s="97" t="s">
        <v>5936</v>
      </c>
      <c r="E3180" s="97" t="s">
        <v>2678</v>
      </c>
      <c r="F3180" s="97" t="s">
        <v>6276</v>
      </c>
      <c r="G3180" s="98" t="s">
        <v>2453</v>
      </c>
      <c r="H3180" s="98" t="s">
        <v>5936</v>
      </c>
      <c r="I3180" s="99">
        <v>62018000</v>
      </c>
      <c r="J3180" s="97" t="s">
        <v>2455</v>
      </c>
    </row>
    <row r="3181" spans="1:10" ht="12" customHeight="1" x14ac:dyDescent="0.2">
      <c r="A3181" s="96">
        <f t="shared" si="44"/>
        <v>3180</v>
      </c>
      <c r="B3181" s="97" t="s">
        <v>5934</v>
      </c>
      <c r="C3181" s="97" t="s">
        <v>5934</v>
      </c>
      <c r="D3181" s="97" t="s">
        <v>5936</v>
      </c>
      <c r="E3181" s="97" t="s">
        <v>2678</v>
      </c>
      <c r="F3181" s="97" t="s">
        <v>6277</v>
      </c>
      <c r="G3181" s="98" t="s">
        <v>2453</v>
      </c>
      <c r="H3181" s="98" t="s">
        <v>5936</v>
      </c>
      <c r="I3181" s="99">
        <v>90533000</v>
      </c>
      <c r="J3181" s="97" t="s">
        <v>2460</v>
      </c>
    </row>
    <row r="3182" spans="1:10" ht="12" customHeight="1" x14ac:dyDescent="0.2">
      <c r="A3182" s="96">
        <f t="shared" si="44"/>
        <v>3181</v>
      </c>
      <c r="B3182" s="97" t="s">
        <v>5558</v>
      </c>
      <c r="C3182" s="97" t="s">
        <v>5558</v>
      </c>
      <c r="D3182" s="97" t="s">
        <v>5936</v>
      </c>
      <c r="E3182" s="97" t="s">
        <v>2678</v>
      </c>
      <c r="F3182" s="97" t="s">
        <v>6278</v>
      </c>
      <c r="G3182" s="98" t="s">
        <v>2453</v>
      </c>
      <c r="H3182" s="98" t="s">
        <v>5936</v>
      </c>
      <c r="I3182" s="99">
        <v>458444000</v>
      </c>
      <c r="J3182" s="97" t="s">
        <v>2455</v>
      </c>
    </row>
    <row r="3183" spans="1:10" ht="12" customHeight="1" x14ac:dyDescent="0.2">
      <c r="A3183" s="96">
        <f t="shared" si="44"/>
        <v>3182</v>
      </c>
      <c r="B3183" s="97" t="s">
        <v>5979</v>
      </c>
      <c r="C3183" s="97" t="s">
        <v>5979</v>
      </c>
      <c r="D3183" s="97" t="s">
        <v>5936</v>
      </c>
      <c r="E3183" s="97" t="s">
        <v>2678</v>
      </c>
      <c r="F3183" s="97" t="s">
        <v>6279</v>
      </c>
      <c r="G3183" s="98" t="s">
        <v>2453</v>
      </c>
      <c r="H3183" s="98" t="s">
        <v>5936</v>
      </c>
      <c r="I3183" s="99">
        <v>128602000</v>
      </c>
      <c r="J3183" s="100" t="s">
        <v>2460</v>
      </c>
    </row>
    <row r="3184" spans="1:10" ht="12" customHeight="1" x14ac:dyDescent="0.2">
      <c r="A3184" s="96">
        <f t="shared" si="44"/>
        <v>3183</v>
      </c>
      <c r="B3184" s="97" t="s">
        <v>5979</v>
      </c>
      <c r="C3184" s="97" t="s">
        <v>5979</v>
      </c>
      <c r="D3184" s="97" t="s">
        <v>5936</v>
      </c>
      <c r="E3184" s="97" t="s">
        <v>2678</v>
      </c>
      <c r="F3184" s="97" t="s">
        <v>6280</v>
      </c>
      <c r="G3184" s="98" t="s">
        <v>2453</v>
      </c>
      <c r="H3184" s="98" t="s">
        <v>5936</v>
      </c>
      <c r="I3184" s="99">
        <v>625000000</v>
      </c>
      <c r="J3184" s="100" t="s">
        <v>2455</v>
      </c>
    </row>
    <row r="3185" spans="1:10" ht="12" customHeight="1" x14ac:dyDescent="0.2">
      <c r="A3185" s="96">
        <f t="shared" si="44"/>
        <v>3184</v>
      </c>
      <c r="B3185" s="97" t="s">
        <v>5962</v>
      </c>
      <c r="C3185" s="97" t="s">
        <v>5962</v>
      </c>
      <c r="D3185" s="97" t="s">
        <v>5936</v>
      </c>
      <c r="E3185" s="97" t="s">
        <v>2678</v>
      </c>
      <c r="F3185" s="97" t="s">
        <v>6281</v>
      </c>
      <c r="G3185" s="98" t="s">
        <v>2453</v>
      </c>
      <c r="H3185" s="98" t="s">
        <v>5936</v>
      </c>
      <c r="I3185" s="99">
        <v>22880000</v>
      </c>
      <c r="J3185" s="100" t="s">
        <v>2460</v>
      </c>
    </row>
    <row r="3186" spans="1:10" ht="12" customHeight="1" x14ac:dyDescent="0.2">
      <c r="A3186" s="96">
        <f t="shared" si="44"/>
        <v>3185</v>
      </c>
      <c r="B3186" s="97" t="s">
        <v>6016</v>
      </c>
      <c r="C3186" s="97" t="s">
        <v>6016</v>
      </c>
      <c r="D3186" s="97" t="s">
        <v>5936</v>
      </c>
      <c r="E3186" s="97" t="s">
        <v>2678</v>
      </c>
      <c r="F3186" s="97" t="s">
        <v>6282</v>
      </c>
      <c r="G3186" s="98" t="s">
        <v>2453</v>
      </c>
      <c r="H3186" s="98" t="s">
        <v>5936</v>
      </c>
      <c r="I3186" s="99">
        <v>50000000</v>
      </c>
      <c r="J3186" s="100" t="s">
        <v>2486</v>
      </c>
    </row>
    <row r="3187" spans="1:10" ht="12" customHeight="1" x14ac:dyDescent="0.2">
      <c r="A3187" s="96">
        <f t="shared" si="44"/>
        <v>3186</v>
      </c>
      <c r="B3187" s="97" t="s">
        <v>5949</v>
      </c>
      <c r="C3187" s="97" t="s">
        <v>5949</v>
      </c>
      <c r="D3187" s="97" t="s">
        <v>5936</v>
      </c>
      <c r="E3187" s="97" t="s">
        <v>2678</v>
      </c>
      <c r="F3187" s="97" t="s">
        <v>6283</v>
      </c>
      <c r="G3187" s="98" t="s">
        <v>2453</v>
      </c>
      <c r="H3187" s="98" t="s">
        <v>5936</v>
      </c>
      <c r="I3187" s="99">
        <v>69664000</v>
      </c>
      <c r="J3187" s="100" t="s">
        <v>2460</v>
      </c>
    </row>
    <row r="3188" spans="1:10" ht="12" customHeight="1" x14ac:dyDescent="0.2">
      <c r="A3188" s="96">
        <f t="shared" si="44"/>
        <v>3187</v>
      </c>
      <c r="B3188" s="97" t="s">
        <v>5978</v>
      </c>
      <c r="C3188" s="97" t="s">
        <v>5979</v>
      </c>
      <c r="D3188" s="97" t="s">
        <v>5559</v>
      </c>
      <c r="E3188" s="97" t="s">
        <v>2678</v>
      </c>
      <c r="F3188" s="97" t="s">
        <v>6284</v>
      </c>
      <c r="G3188" s="98" t="s">
        <v>2453</v>
      </c>
      <c r="H3188" s="98" t="s">
        <v>5936</v>
      </c>
      <c r="I3188" s="99">
        <v>72856000</v>
      </c>
      <c r="J3188" s="100" t="s">
        <v>2460</v>
      </c>
    </row>
    <row r="3189" spans="1:10" ht="12" customHeight="1" x14ac:dyDescent="0.2">
      <c r="A3189" s="96">
        <f t="shared" si="44"/>
        <v>3188</v>
      </c>
      <c r="B3189" s="97" t="s">
        <v>6285</v>
      </c>
      <c r="C3189" s="97" t="s">
        <v>6164</v>
      </c>
      <c r="D3189" s="97" t="s">
        <v>5559</v>
      </c>
      <c r="E3189" s="97" t="s">
        <v>2678</v>
      </c>
      <c r="F3189" s="97" t="s">
        <v>6286</v>
      </c>
      <c r="G3189" s="98" t="s">
        <v>2453</v>
      </c>
      <c r="H3189" s="98" t="s">
        <v>5936</v>
      </c>
      <c r="I3189" s="99">
        <v>4000000</v>
      </c>
      <c r="J3189" s="100" t="s">
        <v>2460</v>
      </c>
    </row>
    <row r="3190" spans="1:10" ht="12" customHeight="1" x14ac:dyDescent="0.2">
      <c r="A3190" s="96">
        <f t="shared" si="44"/>
        <v>3189</v>
      </c>
      <c r="B3190" s="97" t="s">
        <v>5987</v>
      </c>
      <c r="C3190" s="97" t="s">
        <v>5987</v>
      </c>
      <c r="D3190" s="97" t="s">
        <v>5936</v>
      </c>
      <c r="E3190" s="97" t="s">
        <v>2678</v>
      </c>
      <c r="F3190" s="97" t="s">
        <v>6287</v>
      </c>
      <c r="G3190" s="98" t="s">
        <v>2453</v>
      </c>
      <c r="H3190" s="98" t="s">
        <v>5936</v>
      </c>
      <c r="I3190" s="99">
        <v>44859000</v>
      </c>
      <c r="J3190" s="100" t="s">
        <v>2460</v>
      </c>
    </row>
    <row r="3191" spans="1:10" ht="12" customHeight="1" x14ac:dyDescent="0.3">
      <c r="A3191" s="96">
        <f t="shared" si="44"/>
        <v>3190</v>
      </c>
      <c r="B3191" s="97" t="s">
        <v>2810</v>
      </c>
      <c r="C3191" s="103" t="s">
        <v>6288</v>
      </c>
      <c r="D3191" s="97" t="s">
        <v>2810</v>
      </c>
      <c r="E3191" s="97" t="s">
        <v>2678</v>
      </c>
      <c r="F3191" s="103" t="s">
        <v>6289</v>
      </c>
      <c r="G3191" s="104" t="s">
        <v>2453</v>
      </c>
      <c r="H3191" s="97" t="s">
        <v>6192</v>
      </c>
      <c r="I3191" s="105">
        <v>294000000</v>
      </c>
      <c r="J3191" s="103" t="s">
        <v>2455</v>
      </c>
    </row>
    <row r="3192" spans="1:10" ht="12" customHeight="1" x14ac:dyDescent="0.3">
      <c r="A3192" s="96">
        <f t="shared" si="44"/>
        <v>3191</v>
      </c>
      <c r="B3192" s="97" t="s">
        <v>2810</v>
      </c>
      <c r="C3192" s="103" t="s">
        <v>6190</v>
      </c>
      <c r="D3192" s="97" t="s">
        <v>2810</v>
      </c>
      <c r="E3192" s="97" t="s">
        <v>2678</v>
      </c>
      <c r="F3192" s="103" t="s">
        <v>6290</v>
      </c>
      <c r="G3192" s="104" t="s">
        <v>2453</v>
      </c>
      <c r="H3192" s="97" t="s">
        <v>6192</v>
      </c>
      <c r="I3192" s="105">
        <v>80000000</v>
      </c>
      <c r="J3192" s="103" t="s">
        <v>2455</v>
      </c>
    </row>
    <row r="3193" spans="1:10" ht="12" customHeight="1" x14ac:dyDescent="0.2">
      <c r="A3193" s="96">
        <f t="shared" si="44"/>
        <v>3192</v>
      </c>
      <c r="B3193" s="97" t="s">
        <v>5559</v>
      </c>
      <c r="C3193" s="97" t="s">
        <v>5949</v>
      </c>
      <c r="D3193" s="97" t="s">
        <v>5559</v>
      </c>
      <c r="E3193" s="97" t="s">
        <v>2786</v>
      </c>
      <c r="F3193" s="97" t="s">
        <v>6291</v>
      </c>
      <c r="G3193" s="98" t="s">
        <v>2453</v>
      </c>
      <c r="H3193" s="98" t="s">
        <v>5936</v>
      </c>
      <c r="I3193" s="99">
        <v>195486000</v>
      </c>
      <c r="J3193" s="97" t="s">
        <v>2455</v>
      </c>
    </row>
    <row r="3194" spans="1:10" ht="12" customHeight="1" x14ac:dyDescent="0.2">
      <c r="A3194" s="96">
        <f t="shared" si="44"/>
        <v>3193</v>
      </c>
      <c r="B3194" s="97" t="s">
        <v>5559</v>
      </c>
      <c r="C3194" s="97" t="s">
        <v>5949</v>
      </c>
      <c r="D3194" s="97" t="s">
        <v>5559</v>
      </c>
      <c r="E3194" s="97" t="s">
        <v>2786</v>
      </c>
      <c r="F3194" s="97" t="s">
        <v>6292</v>
      </c>
      <c r="G3194" s="98" t="s">
        <v>2453</v>
      </c>
      <c r="H3194" s="98" t="s">
        <v>5936</v>
      </c>
      <c r="I3194" s="99">
        <v>2165484000</v>
      </c>
      <c r="J3194" s="97" t="s">
        <v>2486</v>
      </c>
    </row>
    <row r="3195" spans="1:10" ht="12" customHeight="1" x14ac:dyDescent="0.2">
      <c r="A3195" s="96">
        <f t="shared" si="44"/>
        <v>3194</v>
      </c>
      <c r="B3195" s="97" t="s">
        <v>6293</v>
      </c>
      <c r="C3195" s="97" t="s">
        <v>5949</v>
      </c>
      <c r="D3195" s="97" t="s">
        <v>2622</v>
      </c>
      <c r="E3195" s="97" t="s">
        <v>2786</v>
      </c>
      <c r="F3195" s="97" t="s">
        <v>6294</v>
      </c>
      <c r="G3195" s="98" t="s">
        <v>2453</v>
      </c>
      <c r="H3195" s="98" t="s">
        <v>5936</v>
      </c>
      <c r="I3195" s="99">
        <v>893400000</v>
      </c>
      <c r="J3195" s="97" t="s">
        <v>2670</v>
      </c>
    </row>
    <row r="3196" spans="1:10" ht="12" customHeight="1" x14ac:dyDescent="0.2">
      <c r="A3196" s="96">
        <f t="shared" si="44"/>
        <v>3195</v>
      </c>
      <c r="B3196" s="97" t="s">
        <v>5558</v>
      </c>
      <c r="C3196" s="97" t="s">
        <v>5558</v>
      </c>
      <c r="D3196" s="97" t="s">
        <v>5936</v>
      </c>
      <c r="E3196" s="97" t="s">
        <v>2786</v>
      </c>
      <c r="F3196" s="97" t="s">
        <v>6295</v>
      </c>
      <c r="G3196" s="98" t="s">
        <v>2453</v>
      </c>
      <c r="H3196" s="98" t="s">
        <v>5936</v>
      </c>
      <c r="I3196" s="99">
        <v>20000000</v>
      </c>
      <c r="J3196" s="97" t="s">
        <v>2460</v>
      </c>
    </row>
    <row r="3197" spans="1:10" ht="12" customHeight="1" x14ac:dyDescent="0.2">
      <c r="A3197" s="96">
        <f t="shared" si="44"/>
        <v>3196</v>
      </c>
      <c r="B3197" s="97" t="s">
        <v>5558</v>
      </c>
      <c r="C3197" s="97" t="s">
        <v>5558</v>
      </c>
      <c r="D3197" s="97" t="s">
        <v>5936</v>
      </c>
      <c r="E3197" s="97" t="s">
        <v>2786</v>
      </c>
      <c r="F3197" s="97" t="s">
        <v>6296</v>
      </c>
      <c r="G3197" s="98" t="s">
        <v>2453</v>
      </c>
      <c r="H3197" s="98" t="s">
        <v>5936</v>
      </c>
      <c r="I3197" s="99">
        <v>40000000</v>
      </c>
      <c r="J3197" s="97" t="s">
        <v>2455</v>
      </c>
    </row>
    <row r="3198" spans="1:10" ht="12" customHeight="1" x14ac:dyDescent="0.2">
      <c r="A3198" s="96">
        <f t="shared" ref="A3198:A3261" si="45">ROW()-1</f>
        <v>3197</v>
      </c>
      <c r="B3198" s="97" t="s">
        <v>5558</v>
      </c>
      <c r="C3198" s="97" t="s">
        <v>5558</v>
      </c>
      <c r="D3198" s="97" t="s">
        <v>5936</v>
      </c>
      <c r="E3198" s="97" t="s">
        <v>2786</v>
      </c>
      <c r="F3198" s="97" t="s">
        <v>6297</v>
      </c>
      <c r="G3198" s="98" t="s">
        <v>2453</v>
      </c>
      <c r="H3198" s="98" t="s">
        <v>5936</v>
      </c>
      <c r="I3198" s="99">
        <v>150000000</v>
      </c>
      <c r="J3198" s="97" t="s">
        <v>2455</v>
      </c>
    </row>
    <row r="3199" spans="1:10" ht="12" customHeight="1" x14ac:dyDescent="0.2">
      <c r="A3199" s="96">
        <f t="shared" si="45"/>
        <v>3198</v>
      </c>
      <c r="B3199" s="97" t="s">
        <v>5558</v>
      </c>
      <c r="C3199" s="97" t="s">
        <v>5558</v>
      </c>
      <c r="D3199" s="97" t="s">
        <v>5936</v>
      </c>
      <c r="E3199" s="97" t="s">
        <v>2786</v>
      </c>
      <c r="F3199" s="97" t="s">
        <v>6298</v>
      </c>
      <c r="G3199" s="98" t="s">
        <v>2453</v>
      </c>
      <c r="H3199" s="98" t="s">
        <v>5936</v>
      </c>
      <c r="I3199" s="99">
        <v>130000000</v>
      </c>
      <c r="J3199" s="97" t="s">
        <v>2455</v>
      </c>
    </row>
    <row r="3200" spans="1:10" ht="12" customHeight="1" x14ac:dyDescent="0.2">
      <c r="A3200" s="96">
        <f t="shared" si="45"/>
        <v>3199</v>
      </c>
      <c r="B3200" s="97" t="s">
        <v>5558</v>
      </c>
      <c r="C3200" s="97" t="s">
        <v>5558</v>
      </c>
      <c r="D3200" s="97" t="s">
        <v>5936</v>
      </c>
      <c r="E3200" s="97" t="s">
        <v>2786</v>
      </c>
      <c r="F3200" s="97" t="s">
        <v>6299</v>
      </c>
      <c r="G3200" s="98" t="s">
        <v>2453</v>
      </c>
      <c r="H3200" s="98" t="s">
        <v>5936</v>
      </c>
      <c r="I3200" s="99">
        <v>32000000</v>
      </c>
      <c r="J3200" s="97" t="s">
        <v>2455</v>
      </c>
    </row>
    <row r="3201" spans="1:10" ht="12" customHeight="1" x14ac:dyDescent="0.2">
      <c r="A3201" s="96">
        <f t="shared" si="45"/>
        <v>3200</v>
      </c>
      <c r="B3201" s="97" t="s">
        <v>5558</v>
      </c>
      <c r="C3201" s="97" t="s">
        <v>5558</v>
      </c>
      <c r="D3201" s="97" t="s">
        <v>5936</v>
      </c>
      <c r="E3201" s="97" t="s">
        <v>2786</v>
      </c>
      <c r="F3201" s="97" t="s">
        <v>6300</v>
      </c>
      <c r="G3201" s="98" t="s">
        <v>2453</v>
      </c>
      <c r="H3201" s="98" t="s">
        <v>5936</v>
      </c>
      <c r="I3201" s="99">
        <v>24000000</v>
      </c>
      <c r="J3201" s="97" t="s">
        <v>2455</v>
      </c>
    </row>
    <row r="3202" spans="1:10" ht="12" customHeight="1" x14ac:dyDescent="0.2">
      <c r="A3202" s="96">
        <f t="shared" si="45"/>
        <v>3201</v>
      </c>
      <c r="B3202" s="97" t="s">
        <v>5558</v>
      </c>
      <c r="C3202" s="97" t="s">
        <v>5558</v>
      </c>
      <c r="D3202" s="97" t="s">
        <v>5936</v>
      </c>
      <c r="E3202" s="97" t="s">
        <v>2786</v>
      </c>
      <c r="F3202" s="97" t="s">
        <v>6301</v>
      </c>
      <c r="G3202" s="98" t="s">
        <v>2453</v>
      </c>
      <c r="H3202" s="98" t="s">
        <v>5936</v>
      </c>
      <c r="I3202" s="99">
        <v>60000000</v>
      </c>
      <c r="J3202" s="97" t="s">
        <v>2455</v>
      </c>
    </row>
    <row r="3203" spans="1:10" ht="12" customHeight="1" x14ac:dyDescent="0.2">
      <c r="A3203" s="96">
        <f t="shared" si="45"/>
        <v>3202</v>
      </c>
      <c r="B3203" s="97" t="s">
        <v>5558</v>
      </c>
      <c r="C3203" s="97" t="s">
        <v>5558</v>
      </c>
      <c r="D3203" s="97" t="s">
        <v>5936</v>
      </c>
      <c r="E3203" s="97" t="s">
        <v>2786</v>
      </c>
      <c r="F3203" s="97" t="s">
        <v>6302</v>
      </c>
      <c r="G3203" s="98" t="s">
        <v>2453</v>
      </c>
      <c r="H3203" s="98" t="s">
        <v>5936</v>
      </c>
      <c r="I3203" s="99">
        <v>305000000</v>
      </c>
      <c r="J3203" s="97" t="s">
        <v>2455</v>
      </c>
    </row>
    <row r="3204" spans="1:10" ht="12" customHeight="1" x14ac:dyDescent="0.2">
      <c r="A3204" s="96">
        <f t="shared" si="45"/>
        <v>3203</v>
      </c>
      <c r="B3204" s="97" t="s">
        <v>5558</v>
      </c>
      <c r="C3204" s="97" t="s">
        <v>5558</v>
      </c>
      <c r="D3204" s="97" t="s">
        <v>5936</v>
      </c>
      <c r="E3204" s="97" t="s">
        <v>2786</v>
      </c>
      <c r="F3204" s="97" t="s">
        <v>6303</v>
      </c>
      <c r="G3204" s="98" t="s">
        <v>2453</v>
      </c>
      <c r="H3204" s="98" t="s">
        <v>5936</v>
      </c>
      <c r="I3204" s="99">
        <v>30000000</v>
      </c>
      <c r="J3204" s="97" t="s">
        <v>2455</v>
      </c>
    </row>
    <row r="3205" spans="1:10" ht="12" customHeight="1" x14ac:dyDescent="0.2">
      <c r="A3205" s="96">
        <f t="shared" si="45"/>
        <v>3204</v>
      </c>
      <c r="B3205" s="97" t="s">
        <v>5558</v>
      </c>
      <c r="C3205" s="97" t="s">
        <v>5558</v>
      </c>
      <c r="D3205" s="97" t="s">
        <v>5936</v>
      </c>
      <c r="E3205" s="97" t="s">
        <v>2786</v>
      </c>
      <c r="F3205" s="97" t="s">
        <v>6304</v>
      </c>
      <c r="G3205" s="98" t="s">
        <v>2453</v>
      </c>
      <c r="H3205" s="98" t="s">
        <v>5936</v>
      </c>
      <c r="I3205" s="99">
        <v>52000000</v>
      </c>
      <c r="J3205" s="97" t="s">
        <v>2460</v>
      </c>
    </row>
    <row r="3206" spans="1:10" ht="12" customHeight="1" x14ac:dyDescent="0.2">
      <c r="A3206" s="96">
        <f t="shared" si="45"/>
        <v>3205</v>
      </c>
      <c r="B3206" s="97" t="s">
        <v>5558</v>
      </c>
      <c r="C3206" s="97" t="s">
        <v>5558</v>
      </c>
      <c r="D3206" s="97" t="s">
        <v>5936</v>
      </c>
      <c r="E3206" s="97" t="s">
        <v>2786</v>
      </c>
      <c r="F3206" s="97" t="s">
        <v>6305</v>
      </c>
      <c r="G3206" s="98" t="s">
        <v>2453</v>
      </c>
      <c r="H3206" s="98" t="s">
        <v>5936</v>
      </c>
      <c r="I3206" s="99">
        <v>100000000</v>
      </c>
      <c r="J3206" s="97" t="s">
        <v>2455</v>
      </c>
    </row>
    <row r="3207" spans="1:10" ht="12" customHeight="1" x14ac:dyDescent="0.2">
      <c r="A3207" s="96">
        <f t="shared" si="45"/>
        <v>3206</v>
      </c>
      <c r="B3207" s="97" t="s">
        <v>5558</v>
      </c>
      <c r="C3207" s="97" t="s">
        <v>5558</v>
      </c>
      <c r="D3207" s="97" t="s">
        <v>5936</v>
      </c>
      <c r="E3207" s="97" t="s">
        <v>2786</v>
      </c>
      <c r="F3207" s="97" t="s">
        <v>6306</v>
      </c>
      <c r="G3207" s="98" t="s">
        <v>2453</v>
      </c>
      <c r="H3207" s="98" t="s">
        <v>5936</v>
      </c>
      <c r="I3207" s="99">
        <v>150000000</v>
      </c>
      <c r="J3207" s="97" t="s">
        <v>2455</v>
      </c>
    </row>
    <row r="3208" spans="1:10" ht="12" customHeight="1" x14ac:dyDescent="0.2">
      <c r="A3208" s="96">
        <f t="shared" si="45"/>
        <v>3207</v>
      </c>
      <c r="B3208" s="97" t="s">
        <v>5558</v>
      </c>
      <c r="C3208" s="97" t="s">
        <v>5558</v>
      </c>
      <c r="D3208" s="97" t="s">
        <v>5936</v>
      </c>
      <c r="E3208" s="97" t="s">
        <v>2786</v>
      </c>
      <c r="F3208" s="97" t="s">
        <v>6307</v>
      </c>
      <c r="G3208" s="98" t="s">
        <v>2453</v>
      </c>
      <c r="H3208" s="98" t="s">
        <v>5936</v>
      </c>
      <c r="I3208" s="99">
        <v>22400000</v>
      </c>
      <c r="J3208" s="97" t="s">
        <v>2460</v>
      </c>
    </row>
    <row r="3209" spans="1:10" ht="12" customHeight="1" x14ac:dyDescent="0.2">
      <c r="A3209" s="96">
        <f t="shared" si="45"/>
        <v>3208</v>
      </c>
      <c r="B3209" s="97" t="s">
        <v>5558</v>
      </c>
      <c r="C3209" s="97" t="s">
        <v>5558</v>
      </c>
      <c r="D3209" s="97" t="s">
        <v>5936</v>
      </c>
      <c r="E3209" s="97" t="s">
        <v>2786</v>
      </c>
      <c r="F3209" s="97" t="s">
        <v>6308</v>
      </c>
      <c r="G3209" s="98" t="s">
        <v>2453</v>
      </c>
      <c r="H3209" s="98" t="s">
        <v>5936</v>
      </c>
      <c r="I3209" s="99">
        <v>1680700000</v>
      </c>
      <c r="J3209" s="97" t="s">
        <v>2455</v>
      </c>
    </row>
    <row r="3210" spans="1:10" ht="12" customHeight="1" x14ac:dyDescent="0.3">
      <c r="A3210" s="96">
        <f t="shared" si="45"/>
        <v>3209</v>
      </c>
      <c r="B3210" s="97" t="s">
        <v>5979</v>
      </c>
      <c r="C3210" s="97" t="s">
        <v>5979</v>
      </c>
      <c r="D3210" s="97" t="s">
        <v>5936</v>
      </c>
      <c r="E3210" s="97" t="s">
        <v>2786</v>
      </c>
      <c r="F3210" s="97" t="s">
        <v>6309</v>
      </c>
      <c r="G3210" s="98" t="s">
        <v>2453</v>
      </c>
      <c r="H3210" s="98" t="s">
        <v>5936</v>
      </c>
      <c r="I3210" s="97" t="s">
        <v>2670</v>
      </c>
      <c r="J3210" s="97" t="s">
        <v>2670</v>
      </c>
    </row>
    <row r="3211" spans="1:10" ht="12" customHeight="1" x14ac:dyDescent="0.2">
      <c r="A3211" s="96">
        <f t="shared" si="45"/>
        <v>3210</v>
      </c>
      <c r="B3211" s="97" t="s">
        <v>5979</v>
      </c>
      <c r="C3211" s="97" t="s">
        <v>5979</v>
      </c>
      <c r="D3211" s="97" t="s">
        <v>5936</v>
      </c>
      <c r="E3211" s="97" t="s">
        <v>2786</v>
      </c>
      <c r="F3211" s="97" t="s">
        <v>6310</v>
      </c>
      <c r="G3211" s="98" t="s">
        <v>2453</v>
      </c>
      <c r="H3211" s="98" t="s">
        <v>5936</v>
      </c>
      <c r="I3211" s="99">
        <v>4000000000</v>
      </c>
      <c r="J3211" s="97" t="s">
        <v>2486</v>
      </c>
    </row>
    <row r="3212" spans="1:10" ht="12" customHeight="1" x14ac:dyDescent="0.2">
      <c r="A3212" s="96">
        <f t="shared" si="45"/>
        <v>3211</v>
      </c>
      <c r="B3212" s="97" t="s">
        <v>5979</v>
      </c>
      <c r="C3212" s="97" t="s">
        <v>5979</v>
      </c>
      <c r="D3212" s="97" t="s">
        <v>5936</v>
      </c>
      <c r="E3212" s="97" t="s">
        <v>2786</v>
      </c>
      <c r="F3212" s="97" t="s">
        <v>6311</v>
      </c>
      <c r="G3212" s="98" t="s">
        <v>2453</v>
      </c>
      <c r="H3212" s="98" t="s">
        <v>5936</v>
      </c>
      <c r="I3212" s="99">
        <v>50000000</v>
      </c>
      <c r="J3212" s="97" t="s">
        <v>2486</v>
      </c>
    </row>
    <row r="3213" spans="1:10" ht="12" customHeight="1" x14ac:dyDescent="0.2">
      <c r="A3213" s="96">
        <f t="shared" si="45"/>
        <v>3212</v>
      </c>
      <c r="B3213" s="97" t="s">
        <v>5979</v>
      </c>
      <c r="C3213" s="97" t="s">
        <v>5979</v>
      </c>
      <c r="D3213" s="97" t="s">
        <v>5936</v>
      </c>
      <c r="E3213" s="97" t="s">
        <v>2786</v>
      </c>
      <c r="F3213" s="97" t="s">
        <v>6312</v>
      </c>
      <c r="G3213" s="98" t="s">
        <v>2453</v>
      </c>
      <c r="H3213" s="98" t="s">
        <v>5936</v>
      </c>
      <c r="I3213" s="99">
        <v>60000000</v>
      </c>
      <c r="J3213" s="97" t="s">
        <v>2486</v>
      </c>
    </row>
    <row r="3214" spans="1:10" ht="12" customHeight="1" x14ac:dyDescent="0.2">
      <c r="A3214" s="96">
        <f t="shared" si="45"/>
        <v>3213</v>
      </c>
      <c r="B3214" s="97" t="s">
        <v>5979</v>
      </c>
      <c r="C3214" s="97" t="s">
        <v>5979</v>
      </c>
      <c r="D3214" s="97" t="s">
        <v>5936</v>
      </c>
      <c r="E3214" s="97" t="s">
        <v>2786</v>
      </c>
      <c r="F3214" s="97" t="s">
        <v>6313</v>
      </c>
      <c r="G3214" s="98" t="s">
        <v>2453</v>
      </c>
      <c r="H3214" s="98" t="s">
        <v>5936</v>
      </c>
      <c r="I3214" s="99">
        <v>100000000</v>
      </c>
      <c r="J3214" s="97" t="s">
        <v>2486</v>
      </c>
    </row>
    <row r="3215" spans="1:10" ht="12" customHeight="1" x14ac:dyDescent="0.2">
      <c r="A3215" s="96">
        <f t="shared" si="45"/>
        <v>3214</v>
      </c>
      <c r="B3215" s="97" t="s">
        <v>5979</v>
      </c>
      <c r="C3215" s="97" t="s">
        <v>5979</v>
      </c>
      <c r="D3215" s="97" t="s">
        <v>5936</v>
      </c>
      <c r="E3215" s="97" t="s">
        <v>2786</v>
      </c>
      <c r="F3215" s="97" t="s">
        <v>6314</v>
      </c>
      <c r="G3215" s="98" t="s">
        <v>2453</v>
      </c>
      <c r="H3215" s="98" t="s">
        <v>5936</v>
      </c>
      <c r="I3215" s="99">
        <v>20000000</v>
      </c>
      <c r="J3215" s="97" t="s">
        <v>2670</v>
      </c>
    </row>
    <row r="3216" spans="1:10" ht="12" customHeight="1" x14ac:dyDescent="0.2">
      <c r="A3216" s="96">
        <f t="shared" si="45"/>
        <v>3215</v>
      </c>
      <c r="B3216" s="97" t="s">
        <v>5979</v>
      </c>
      <c r="C3216" s="97" t="s">
        <v>5979</v>
      </c>
      <c r="D3216" s="97" t="s">
        <v>5936</v>
      </c>
      <c r="E3216" s="97" t="s">
        <v>2786</v>
      </c>
      <c r="F3216" s="97" t="s">
        <v>6315</v>
      </c>
      <c r="G3216" s="98" t="s">
        <v>2453</v>
      </c>
      <c r="H3216" s="98" t="s">
        <v>5936</v>
      </c>
      <c r="I3216" s="99">
        <v>20000000</v>
      </c>
      <c r="J3216" s="97" t="s">
        <v>2670</v>
      </c>
    </row>
    <row r="3217" spans="1:10" ht="12" customHeight="1" x14ac:dyDescent="0.2">
      <c r="A3217" s="96">
        <f t="shared" si="45"/>
        <v>3216</v>
      </c>
      <c r="B3217" s="97" t="s">
        <v>5979</v>
      </c>
      <c r="C3217" s="97" t="s">
        <v>5979</v>
      </c>
      <c r="D3217" s="97" t="s">
        <v>5936</v>
      </c>
      <c r="E3217" s="97" t="s">
        <v>2786</v>
      </c>
      <c r="F3217" s="97" t="s">
        <v>6316</v>
      </c>
      <c r="G3217" s="98" t="s">
        <v>2453</v>
      </c>
      <c r="H3217" s="98" t="s">
        <v>5936</v>
      </c>
      <c r="I3217" s="99">
        <v>20000000</v>
      </c>
      <c r="J3217" s="97" t="s">
        <v>2670</v>
      </c>
    </row>
    <row r="3218" spans="1:10" ht="12" customHeight="1" x14ac:dyDescent="0.2">
      <c r="A3218" s="96">
        <f t="shared" si="45"/>
        <v>3217</v>
      </c>
      <c r="B3218" s="97" t="s">
        <v>5979</v>
      </c>
      <c r="C3218" s="97" t="s">
        <v>5979</v>
      </c>
      <c r="D3218" s="97" t="s">
        <v>5936</v>
      </c>
      <c r="E3218" s="97" t="s">
        <v>2786</v>
      </c>
      <c r="F3218" s="97" t="s">
        <v>6317</v>
      </c>
      <c r="G3218" s="98" t="s">
        <v>2453</v>
      </c>
      <c r="H3218" s="98" t="s">
        <v>5936</v>
      </c>
      <c r="I3218" s="99">
        <v>20000000</v>
      </c>
      <c r="J3218" s="97" t="s">
        <v>2670</v>
      </c>
    </row>
    <row r="3219" spans="1:10" ht="12" customHeight="1" x14ac:dyDescent="0.2">
      <c r="A3219" s="96">
        <f t="shared" si="45"/>
        <v>3218</v>
      </c>
      <c r="B3219" s="97" t="s">
        <v>5979</v>
      </c>
      <c r="C3219" s="97" t="s">
        <v>5979</v>
      </c>
      <c r="D3219" s="97" t="s">
        <v>5936</v>
      </c>
      <c r="E3219" s="97" t="s">
        <v>2786</v>
      </c>
      <c r="F3219" s="97" t="s">
        <v>6318</v>
      </c>
      <c r="G3219" s="98" t="s">
        <v>2453</v>
      </c>
      <c r="H3219" s="98" t="s">
        <v>5936</v>
      </c>
      <c r="I3219" s="99">
        <v>20000000</v>
      </c>
      <c r="J3219" s="97" t="s">
        <v>2670</v>
      </c>
    </row>
    <row r="3220" spans="1:10" ht="12" customHeight="1" x14ac:dyDescent="0.2">
      <c r="A3220" s="96">
        <f t="shared" si="45"/>
        <v>3219</v>
      </c>
      <c r="B3220" s="97" t="s">
        <v>5979</v>
      </c>
      <c r="C3220" s="97" t="s">
        <v>5979</v>
      </c>
      <c r="D3220" s="97" t="s">
        <v>5936</v>
      </c>
      <c r="E3220" s="97" t="s">
        <v>2786</v>
      </c>
      <c r="F3220" s="97" t="s">
        <v>5663</v>
      </c>
      <c r="G3220" s="98" t="s">
        <v>2453</v>
      </c>
      <c r="H3220" s="98" t="s">
        <v>5936</v>
      </c>
      <c r="I3220" s="99">
        <v>250000000</v>
      </c>
      <c r="J3220" s="97" t="s">
        <v>2486</v>
      </c>
    </row>
    <row r="3221" spans="1:10" ht="12" customHeight="1" x14ac:dyDescent="0.2">
      <c r="A3221" s="96">
        <f t="shared" si="45"/>
        <v>3220</v>
      </c>
      <c r="B3221" s="97" t="s">
        <v>5979</v>
      </c>
      <c r="C3221" s="97" t="s">
        <v>5979</v>
      </c>
      <c r="D3221" s="97" t="s">
        <v>5936</v>
      </c>
      <c r="E3221" s="97" t="s">
        <v>2786</v>
      </c>
      <c r="F3221" s="97" t="s">
        <v>6319</v>
      </c>
      <c r="G3221" s="98" t="s">
        <v>2453</v>
      </c>
      <c r="H3221" s="98" t="s">
        <v>5936</v>
      </c>
      <c r="I3221" s="99">
        <v>625000000</v>
      </c>
      <c r="J3221" s="97" t="s">
        <v>2486</v>
      </c>
    </row>
    <row r="3222" spans="1:10" ht="12" customHeight="1" x14ac:dyDescent="0.2">
      <c r="A3222" s="96">
        <f t="shared" si="45"/>
        <v>3221</v>
      </c>
      <c r="B3222" s="97" t="s">
        <v>5979</v>
      </c>
      <c r="C3222" s="97" t="s">
        <v>5979</v>
      </c>
      <c r="D3222" s="97" t="s">
        <v>5936</v>
      </c>
      <c r="E3222" s="97" t="s">
        <v>2786</v>
      </c>
      <c r="F3222" s="97" t="s">
        <v>6312</v>
      </c>
      <c r="G3222" s="98" t="s">
        <v>2453</v>
      </c>
      <c r="H3222" s="98" t="s">
        <v>5936</v>
      </c>
      <c r="I3222" s="99">
        <v>60000000</v>
      </c>
      <c r="J3222" s="97" t="s">
        <v>2486</v>
      </c>
    </row>
    <row r="3223" spans="1:10" ht="12" customHeight="1" x14ac:dyDescent="0.2">
      <c r="A3223" s="96">
        <f t="shared" si="45"/>
        <v>3222</v>
      </c>
      <c r="B3223" s="97" t="s">
        <v>5979</v>
      </c>
      <c r="C3223" s="97" t="s">
        <v>5979</v>
      </c>
      <c r="D3223" s="97" t="s">
        <v>5936</v>
      </c>
      <c r="E3223" s="97" t="s">
        <v>2786</v>
      </c>
      <c r="F3223" s="97" t="s">
        <v>6313</v>
      </c>
      <c r="G3223" s="98" t="s">
        <v>2453</v>
      </c>
      <c r="H3223" s="98" t="s">
        <v>5936</v>
      </c>
      <c r="I3223" s="99">
        <v>100000000</v>
      </c>
      <c r="J3223" s="97" t="s">
        <v>2486</v>
      </c>
    </row>
    <row r="3224" spans="1:10" ht="12" customHeight="1" x14ac:dyDescent="0.2">
      <c r="A3224" s="96">
        <f t="shared" si="45"/>
        <v>3223</v>
      </c>
      <c r="B3224" s="97" t="s">
        <v>5979</v>
      </c>
      <c r="C3224" s="97" t="s">
        <v>5979</v>
      </c>
      <c r="D3224" s="97" t="s">
        <v>5936</v>
      </c>
      <c r="E3224" s="97" t="s">
        <v>2786</v>
      </c>
      <c r="F3224" s="97" t="s">
        <v>6320</v>
      </c>
      <c r="G3224" s="98" t="s">
        <v>2453</v>
      </c>
      <c r="H3224" s="98" t="s">
        <v>5936</v>
      </c>
      <c r="I3224" s="99">
        <v>362000000</v>
      </c>
      <c r="J3224" s="97" t="s">
        <v>2486</v>
      </c>
    </row>
    <row r="3225" spans="1:10" ht="12" customHeight="1" x14ac:dyDescent="0.2">
      <c r="A3225" s="96">
        <f t="shared" si="45"/>
        <v>3224</v>
      </c>
      <c r="B3225" s="97" t="s">
        <v>5979</v>
      </c>
      <c r="C3225" s="97" t="s">
        <v>5979</v>
      </c>
      <c r="D3225" s="97" t="s">
        <v>5936</v>
      </c>
      <c r="E3225" s="97" t="s">
        <v>2786</v>
      </c>
      <c r="F3225" s="97" t="s">
        <v>6311</v>
      </c>
      <c r="G3225" s="98" t="s">
        <v>2453</v>
      </c>
      <c r="H3225" s="98" t="s">
        <v>5936</v>
      </c>
      <c r="I3225" s="99">
        <v>50000000</v>
      </c>
      <c r="J3225" s="97" t="s">
        <v>2486</v>
      </c>
    </row>
    <row r="3226" spans="1:10" ht="12" customHeight="1" x14ac:dyDescent="0.2">
      <c r="A3226" s="96">
        <f t="shared" si="45"/>
        <v>3225</v>
      </c>
      <c r="B3226" s="97" t="s">
        <v>5979</v>
      </c>
      <c r="C3226" s="97" t="s">
        <v>5979</v>
      </c>
      <c r="D3226" s="97" t="s">
        <v>5936</v>
      </c>
      <c r="E3226" s="97" t="s">
        <v>2786</v>
      </c>
      <c r="F3226" s="97" t="s">
        <v>6310</v>
      </c>
      <c r="G3226" s="98" t="s">
        <v>2453</v>
      </c>
      <c r="H3226" s="98" t="s">
        <v>5936</v>
      </c>
      <c r="I3226" s="99">
        <v>4000000000</v>
      </c>
      <c r="J3226" s="97" t="s">
        <v>2486</v>
      </c>
    </row>
    <row r="3227" spans="1:10" ht="12" customHeight="1" x14ac:dyDescent="0.2">
      <c r="A3227" s="96">
        <f t="shared" si="45"/>
        <v>3226</v>
      </c>
      <c r="B3227" s="97" t="s">
        <v>5979</v>
      </c>
      <c r="C3227" s="97" t="s">
        <v>5979</v>
      </c>
      <c r="D3227" s="97" t="s">
        <v>5936</v>
      </c>
      <c r="E3227" s="97" t="s">
        <v>2786</v>
      </c>
      <c r="F3227" s="97" t="s">
        <v>6320</v>
      </c>
      <c r="G3227" s="98" t="s">
        <v>2453</v>
      </c>
      <c r="H3227" s="98" t="s">
        <v>5936</v>
      </c>
      <c r="I3227" s="99">
        <v>362000000</v>
      </c>
      <c r="J3227" s="97" t="s">
        <v>2486</v>
      </c>
    </row>
    <row r="3228" spans="1:10" ht="12" customHeight="1" x14ac:dyDescent="0.2">
      <c r="A3228" s="96">
        <f t="shared" si="45"/>
        <v>3227</v>
      </c>
      <c r="B3228" s="97" t="s">
        <v>5979</v>
      </c>
      <c r="C3228" s="97" t="s">
        <v>5979</v>
      </c>
      <c r="D3228" s="97" t="s">
        <v>5936</v>
      </c>
      <c r="E3228" s="97" t="s">
        <v>2786</v>
      </c>
      <c r="F3228" s="97" t="s">
        <v>6318</v>
      </c>
      <c r="G3228" s="98" t="s">
        <v>2453</v>
      </c>
      <c r="H3228" s="98" t="s">
        <v>5936</v>
      </c>
      <c r="I3228" s="99">
        <v>20000000</v>
      </c>
      <c r="J3228" s="97" t="s">
        <v>2670</v>
      </c>
    </row>
    <row r="3229" spans="1:10" ht="12" customHeight="1" x14ac:dyDescent="0.2">
      <c r="A3229" s="96">
        <f t="shared" si="45"/>
        <v>3228</v>
      </c>
      <c r="B3229" s="97" t="s">
        <v>5979</v>
      </c>
      <c r="C3229" s="97" t="s">
        <v>5979</v>
      </c>
      <c r="D3229" s="97" t="s">
        <v>5936</v>
      </c>
      <c r="E3229" s="97" t="s">
        <v>2786</v>
      </c>
      <c r="F3229" s="97" t="s">
        <v>5663</v>
      </c>
      <c r="G3229" s="98" t="s">
        <v>2453</v>
      </c>
      <c r="H3229" s="98" t="s">
        <v>5936</v>
      </c>
      <c r="I3229" s="99">
        <v>250000000</v>
      </c>
      <c r="J3229" s="97" t="s">
        <v>2486</v>
      </c>
    </row>
    <row r="3230" spans="1:10" ht="12" customHeight="1" x14ac:dyDescent="0.2">
      <c r="A3230" s="96">
        <f t="shared" si="45"/>
        <v>3229</v>
      </c>
      <c r="B3230" s="97" t="s">
        <v>5979</v>
      </c>
      <c r="C3230" s="97" t="s">
        <v>5979</v>
      </c>
      <c r="D3230" s="97" t="s">
        <v>5936</v>
      </c>
      <c r="E3230" s="97" t="s">
        <v>2786</v>
      </c>
      <c r="F3230" s="97" t="s">
        <v>6319</v>
      </c>
      <c r="G3230" s="98" t="s">
        <v>2453</v>
      </c>
      <c r="H3230" s="98" t="s">
        <v>5936</v>
      </c>
      <c r="I3230" s="99">
        <v>625000000</v>
      </c>
      <c r="J3230" s="97" t="s">
        <v>2486</v>
      </c>
    </row>
    <row r="3231" spans="1:10" ht="12" customHeight="1" x14ac:dyDescent="0.2">
      <c r="A3231" s="96">
        <f t="shared" si="45"/>
        <v>3230</v>
      </c>
      <c r="B3231" s="97" t="s">
        <v>6321</v>
      </c>
      <c r="C3231" s="97" t="s">
        <v>5558</v>
      </c>
      <c r="D3231" s="97" t="s">
        <v>6322</v>
      </c>
      <c r="E3231" s="97" t="s">
        <v>2786</v>
      </c>
      <c r="F3231" s="97" t="s">
        <v>6323</v>
      </c>
      <c r="G3231" s="98" t="s">
        <v>2453</v>
      </c>
      <c r="H3231" s="98" t="s">
        <v>5936</v>
      </c>
      <c r="I3231" s="99">
        <v>523000000</v>
      </c>
      <c r="J3231" s="97" t="s">
        <v>2486</v>
      </c>
    </row>
    <row r="3232" spans="1:10" ht="12" customHeight="1" x14ac:dyDescent="0.2">
      <c r="A3232" s="96">
        <f t="shared" si="45"/>
        <v>3231</v>
      </c>
      <c r="B3232" s="97" t="s">
        <v>5979</v>
      </c>
      <c r="C3232" s="97" t="s">
        <v>5979</v>
      </c>
      <c r="D3232" s="97" t="s">
        <v>5936</v>
      </c>
      <c r="E3232" s="97" t="s">
        <v>2786</v>
      </c>
      <c r="F3232" s="97" t="s">
        <v>6324</v>
      </c>
      <c r="G3232" s="98" t="s">
        <v>2453</v>
      </c>
      <c r="H3232" s="98" t="s">
        <v>5936</v>
      </c>
      <c r="I3232" s="99">
        <v>22000000</v>
      </c>
      <c r="J3232" s="97" t="s">
        <v>2670</v>
      </c>
    </row>
    <row r="3233" spans="1:10" ht="12" customHeight="1" x14ac:dyDescent="0.2">
      <c r="A3233" s="96">
        <f t="shared" si="45"/>
        <v>3232</v>
      </c>
      <c r="B3233" s="97" t="s">
        <v>5979</v>
      </c>
      <c r="C3233" s="97" t="s">
        <v>5979</v>
      </c>
      <c r="D3233" s="97" t="s">
        <v>5936</v>
      </c>
      <c r="E3233" s="97" t="s">
        <v>2786</v>
      </c>
      <c r="F3233" s="97" t="s">
        <v>6314</v>
      </c>
      <c r="G3233" s="98" t="s">
        <v>2453</v>
      </c>
      <c r="H3233" s="98" t="s">
        <v>5936</v>
      </c>
      <c r="I3233" s="99">
        <v>20000000</v>
      </c>
      <c r="J3233" s="97" t="s">
        <v>2670</v>
      </c>
    </row>
    <row r="3234" spans="1:10" ht="12" customHeight="1" x14ac:dyDescent="0.2">
      <c r="A3234" s="96">
        <f t="shared" si="45"/>
        <v>3233</v>
      </c>
      <c r="B3234" s="97" t="s">
        <v>5979</v>
      </c>
      <c r="C3234" s="97" t="s">
        <v>5979</v>
      </c>
      <c r="D3234" s="97" t="s">
        <v>5936</v>
      </c>
      <c r="E3234" s="97" t="s">
        <v>2786</v>
      </c>
      <c r="F3234" s="97" t="s">
        <v>6315</v>
      </c>
      <c r="G3234" s="98" t="s">
        <v>2453</v>
      </c>
      <c r="H3234" s="98" t="s">
        <v>5936</v>
      </c>
      <c r="I3234" s="99">
        <v>20000000</v>
      </c>
      <c r="J3234" s="97" t="s">
        <v>2670</v>
      </c>
    </row>
    <row r="3235" spans="1:10" ht="12" customHeight="1" x14ac:dyDescent="0.2">
      <c r="A3235" s="96">
        <f t="shared" si="45"/>
        <v>3234</v>
      </c>
      <c r="B3235" s="97" t="s">
        <v>5979</v>
      </c>
      <c r="C3235" s="97" t="s">
        <v>5979</v>
      </c>
      <c r="D3235" s="97" t="s">
        <v>5936</v>
      </c>
      <c r="E3235" s="97" t="s">
        <v>2786</v>
      </c>
      <c r="F3235" s="97" t="s">
        <v>6316</v>
      </c>
      <c r="G3235" s="98" t="s">
        <v>2453</v>
      </c>
      <c r="H3235" s="98" t="s">
        <v>5936</v>
      </c>
      <c r="I3235" s="99">
        <v>20000000</v>
      </c>
      <c r="J3235" s="97" t="s">
        <v>2670</v>
      </c>
    </row>
    <row r="3236" spans="1:10" ht="12" customHeight="1" x14ac:dyDescent="0.2">
      <c r="A3236" s="96">
        <f t="shared" si="45"/>
        <v>3235</v>
      </c>
      <c r="B3236" s="97" t="s">
        <v>5979</v>
      </c>
      <c r="C3236" s="97" t="s">
        <v>5979</v>
      </c>
      <c r="D3236" s="97" t="s">
        <v>5936</v>
      </c>
      <c r="E3236" s="97" t="s">
        <v>2786</v>
      </c>
      <c r="F3236" s="97" t="s">
        <v>6317</v>
      </c>
      <c r="G3236" s="98" t="s">
        <v>2453</v>
      </c>
      <c r="H3236" s="98" t="s">
        <v>5936</v>
      </c>
      <c r="I3236" s="99">
        <v>20000000</v>
      </c>
      <c r="J3236" s="97" t="s">
        <v>2670</v>
      </c>
    </row>
    <row r="3237" spans="1:10" ht="12" customHeight="1" x14ac:dyDescent="0.2">
      <c r="A3237" s="96">
        <f t="shared" si="45"/>
        <v>3236</v>
      </c>
      <c r="B3237" s="97" t="s">
        <v>5979</v>
      </c>
      <c r="C3237" s="97" t="s">
        <v>5979</v>
      </c>
      <c r="D3237" s="97" t="s">
        <v>5936</v>
      </c>
      <c r="E3237" s="97" t="s">
        <v>2786</v>
      </c>
      <c r="F3237" s="97" t="s">
        <v>6324</v>
      </c>
      <c r="G3237" s="98" t="s">
        <v>2453</v>
      </c>
      <c r="H3237" s="98" t="s">
        <v>5936</v>
      </c>
      <c r="I3237" s="99">
        <v>22000000</v>
      </c>
      <c r="J3237" s="97" t="s">
        <v>2670</v>
      </c>
    </row>
    <row r="3238" spans="1:10" ht="12" customHeight="1" x14ac:dyDescent="0.2">
      <c r="A3238" s="96">
        <f t="shared" si="45"/>
        <v>3237</v>
      </c>
      <c r="B3238" s="97" t="s">
        <v>5966</v>
      </c>
      <c r="C3238" s="97" t="s">
        <v>5966</v>
      </c>
      <c r="D3238" s="97" t="s">
        <v>5936</v>
      </c>
      <c r="E3238" s="97" t="s">
        <v>2786</v>
      </c>
      <c r="F3238" s="97" t="s">
        <v>6325</v>
      </c>
      <c r="G3238" s="98" t="s">
        <v>2453</v>
      </c>
      <c r="H3238" s="98" t="s">
        <v>5936</v>
      </c>
      <c r="I3238" s="99">
        <v>50000000</v>
      </c>
      <c r="J3238" s="97" t="s">
        <v>2460</v>
      </c>
    </row>
    <row r="3239" spans="1:10" ht="12" customHeight="1" x14ac:dyDescent="0.2">
      <c r="A3239" s="96">
        <f t="shared" si="45"/>
        <v>3238</v>
      </c>
      <c r="B3239" s="97" t="s">
        <v>5966</v>
      </c>
      <c r="C3239" s="97" t="s">
        <v>5966</v>
      </c>
      <c r="D3239" s="97" t="s">
        <v>5936</v>
      </c>
      <c r="E3239" s="97" t="s">
        <v>2786</v>
      </c>
      <c r="F3239" s="97" t="s">
        <v>6326</v>
      </c>
      <c r="G3239" s="98" t="s">
        <v>2453</v>
      </c>
      <c r="H3239" s="98" t="s">
        <v>5936</v>
      </c>
      <c r="I3239" s="99">
        <v>400000000</v>
      </c>
      <c r="J3239" s="97" t="s">
        <v>2486</v>
      </c>
    </row>
    <row r="3240" spans="1:10" ht="12" customHeight="1" x14ac:dyDescent="0.2">
      <c r="A3240" s="96">
        <f t="shared" si="45"/>
        <v>3239</v>
      </c>
      <c r="B3240" s="97" t="s">
        <v>5966</v>
      </c>
      <c r="C3240" s="97" t="s">
        <v>5966</v>
      </c>
      <c r="D3240" s="97" t="s">
        <v>5936</v>
      </c>
      <c r="E3240" s="97" t="s">
        <v>2786</v>
      </c>
      <c r="F3240" s="97" t="s">
        <v>6327</v>
      </c>
      <c r="G3240" s="98" t="s">
        <v>2453</v>
      </c>
      <c r="H3240" s="98" t="s">
        <v>5936</v>
      </c>
      <c r="I3240" s="99">
        <v>10000000</v>
      </c>
      <c r="J3240" s="97" t="s">
        <v>2460</v>
      </c>
    </row>
    <row r="3241" spans="1:10" ht="12" customHeight="1" x14ac:dyDescent="0.2">
      <c r="A3241" s="96">
        <f t="shared" si="45"/>
        <v>3240</v>
      </c>
      <c r="B3241" s="97" t="s">
        <v>6251</v>
      </c>
      <c r="C3241" s="97" t="s">
        <v>6251</v>
      </c>
      <c r="D3241" s="97" t="s">
        <v>5936</v>
      </c>
      <c r="E3241" s="97" t="s">
        <v>2786</v>
      </c>
      <c r="F3241" s="97" t="s">
        <v>6328</v>
      </c>
      <c r="G3241" s="98" t="s">
        <v>2453</v>
      </c>
      <c r="H3241" s="98" t="s">
        <v>5936</v>
      </c>
      <c r="I3241" s="99">
        <v>20000000</v>
      </c>
      <c r="J3241" s="97" t="s">
        <v>2460</v>
      </c>
    </row>
    <row r="3242" spans="1:10" ht="12" customHeight="1" x14ac:dyDescent="0.2">
      <c r="A3242" s="96">
        <f t="shared" si="45"/>
        <v>3241</v>
      </c>
      <c r="B3242" s="97" t="s">
        <v>2494</v>
      </c>
      <c r="C3242" s="97" t="s">
        <v>2495</v>
      </c>
      <c r="D3242" s="97" t="s">
        <v>2494</v>
      </c>
      <c r="E3242" s="97" t="s">
        <v>2786</v>
      </c>
      <c r="F3242" s="97" t="s">
        <v>6329</v>
      </c>
      <c r="G3242" s="98" t="s">
        <v>2453</v>
      </c>
      <c r="H3242" s="98" t="s">
        <v>5936</v>
      </c>
      <c r="I3242" s="99">
        <v>150000000</v>
      </c>
      <c r="J3242" s="97" t="s">
        <v>2455</v>
      </c>
    </row>
    <row r="3243" spans="1:10" ht="12" customHeight="1" x14ac:dyDescent="0.2">
      <c r="A3243" s="96">
        <f t="shared" si="45"/>
        <v>3242</v>
      </c>
      <c r="B3243" s="97" t="s">
        <v>6016</v>
      </c>
      <c r="C3243" s="97" t="s">
        <v>6016</v>
      </c>
      <c r="D3243" s="97" t="s">
        <v>5936</v>
      </c>
      <c r="E3243" s="97" t="s">
        <v>2786</v>
      </c>
      <c r="F3243" s="97" t="s">
        <v>6330</v>
      </c>
      <c r="G3243" s="98" t="s">
        <v>2453</v>
      </c>
      <c r="H3243" s="98" t="s">
        <v>5936</v>
      </c>
      <c r="I3243" s="99">
        <v>20000000</v>
      </c>
      <c r="J3243" s="100" t="s">
        <v>2486</v>
      </c>
    </row>
    <row r="3244" spans="1:10" ht="12" customHeight="1" x14ac:dyDescent="0.2">
      <c r="A3244" s="96">
        <f t="shared" si="45"/>
        <v>3243</v>
      </c>
      <c r="B3244" s="97" t="s">
        <v>6016</v>
      </c>
      <c r="C3244" s="97" t="s">
        <v>6016</v>
      </c>
      <c r="D3244" s="97" t="s">
        <v>5936</v>
      </c>
      <c r="E3244" s="97" t="s">
        <v>2786</v>
      </c>
      <c r="F3244" s="97" t="s">
        <v>6331</v>
      </c>
      <c r="G3244" s="98" t="s">
        <v>2453</v>
      </c>
      <c r="H3244" s="98" t="s">
        <v>5936</v>
      </c>
      <c r="I3244" s="99">
        <v>92921010</v>
      </c>
      <c r="J3244" s="100" t="s">
        <v>2486</v>
      </c>
    </row>
    <row r="3245" spans="1:10" ht="12" customHeight="1" x14ac:dyDescent="0.2">
      <c r="A3245" s="96">
        <f t="shared" si="45"/>
        <v>3244</v>
      </c>
      <c r="B3245" s="97" t="s">
        <v>6016</v>
      </c>
      <c r="C3245" s="97" t="s">
        <v>6016</v>
      </c>
      <c r="D3245" s="97" t="s">
        <v>5936</v>
      </c>
      <c r="E3245" s="97" t="s">
        <v>2786</v>
      </c>
      <c r="F3245" s="97" t="s">
        <v>6332</v>
      </c>
      <c r="G3245" s="98" t="s">
        <v>2453</v>
      </c>
      <c r="H3245" s="98" t="s">
        <v>5936</v>
      </c>
      <c r="I3245" s="99">
        <v>64085300</v>
      </c>
      <c r="J3245" s="100" t="s">
        <v>2486</v>
      </c>
    </row>
    <row r="3246" spans="1:10" ht="12" customHeight="1" x14ac:dyDescent="0.3">
      <c r="A3246" s="96">
        <f t="shared" si="45"/>
        <v>3245</v>
      </c>
      <c r="B3246" s="97" t="s">
        <v>2810</v>
      </c>
      <c r="C3246" s="103" t="s">
        <v>6333</v>
      </c>
      <c r="D3246" s="97" t="s">
        <v>2810</v>
      </c>
      <c r="E3246" s="97" t="s">
        <v>2786</v>
      </c>
      <c r="F3246" s="103" t="s">
        <v>6334</v>
      </c>
      <c r="G3246" s="104" t="s">
        <v>2453</v>
      </c>
      <c r="H3246" s="97" t="s">
        <v>6192</v>
      </c>
      <c r="I3246" s="105">
        <v>41000000</v>
      </c>
      <c r="J3246" s="103" t="s">
        <v>3281</v>
      </c>
    </row>
    <row r="3247" spans="1:10" ht="12" customHeight="1" x14ac:dyDescent="0.2">
      <c r="A3247" s="96">
        <f t="shared" si="45"/>
        <v>3246</v>
      </c>
      <c r="B3247" s="97" t="s">
        <v>5558</v>
      </c>
      <c r="C3247" s="97" t="s">
        <v>5558</v>
      </c>
      <c r="D3247" s="97" t="s">
        <v>5936</v>
      </c>
      <c r="E3247" s="97" t="s">
        <v>2793</v>
      </c>
      <c r="F3247" s="97" t="s">
        <v>6335</v>
      </c>
      <c r="G3247" s="98" t="s">
        <v>2453</v>
      </c>
      <c r="H3247" s="98" t="s">
        <v>5936</v>
      </c>
      <c r="I3247" s="99">
        <v>100000000</v>
      </c>
      <c r="J3247" s="97" t="s">
        <v>2455</v>
      </c>
    </row>
    <row r="3248" spans="1:10" ht="12" customHeight="1" x14ac:dyDescent="0.2">
      <c r="A3248" s="96">
        <f t="shared" si="45"/>
        <v>3247</v>
      </c>
      <c r="B3248" s="97" t="s">
        <v>5558</v>
      </c>
      <c r="C3248" s="97" t="s">
        <v>5558</v>
      </c>
      <c r="D3248" s="97" t="s">
        <v>5936</v>
      </c>
      <c r="E3248" s="97" t="s">
        <v>2793</v>
      </c>
      <c r="F3248" s="97" t="s">
        <v>6336</v>
      </c>
      <c r="G3248" s="98" t="s">
        <v>2453</v>
      </c>
      <c r="H3248" s="98" t="s">
        <v>5936</v>
      </c>
      <c r="I3248" s="99">
        <v>27600000</v>
      </c>
      <c r="J3248" s="97" t="s">
        <v>2455</v>
      </c>
    </row>
    <row r="3249" spans="1:10" ht="12" customHeight="1" x14ac:dyDescent="0.2">
      <c r="A3249" s="96">
        <f t="shared" si="45"/>
        <v>3248</v>
      </c>
      <c r="B3249" s="97" t="s">
        <v>5558</v>
      </c>
      <c r="C3249" s="97" t="s">
        <v>5558</v>
      </c>
      <c r="D3249" s="97" t="s">
        <v>5936</v>
      </c>
      <c r="E3249" s="97" t="s">
        <v>2793</v>
      </c>
      <c r="F3249" s="97" t="s">
        <v>6337</v>
      </c>
      <c r="G3249" s="98" t="s">
        <v>2453</v>
      </c>
      <c r="H3249" s="98" t="s">
        <v>5936</v>
      </c>
      <c r="I3249" s="99">
        <v>23000000</v>
      </c>
      <c r="J3249" s="97" t="s">
        <v>2455</v>
      </c>
    </row>
    <row r="3250" spans="1:10" ht="12" customHeight="1" x14ac:dyDescent="0.2">
      <c r="A3250" s="96">
        <f t="shared" si="45"/>
        <v>3249</v>
      </c>
      <c r="B3250" s="97" t="s">
        <v>5558</v>
      </c>
      <c r="C3250" s="97" t="s">
        <v>5558</v>
      </c>
      <c r="D3250" s="97" t="s">
        <v>5936</v>
      </c>
      <c r="E3250" s="97" t="s">
        <v>2793</v>
      </c>
      <c r="F3250" s="97" t="s">
        <v>6338</v>
      </c>
      <c r="G3250" s="98" t="s">
        <v>2453</v>
      </c>
      <c r="H3250" s="98" t="s">
        <v>5936</v>
      </c>
      <c r="I3250" s="99">
        <v>32500000</v>
      </c>
      <c r="J3250" s="97" t="s">
        <v>2455</v>
      </c>
    </row>
    <row r="3251" spans="1:10" ht="12" customHeight="1" x14ac:dyDescent="0.2">
      <c r="A3251" s="96">
        <f t="shared" si="45"/>
        <v>3250</v>
      </c>
      <c r="B3251" s="97" t="s">
        <v>5558</v>
      </c>
      <c r="C3251" s="97" t="s">
        <v>5558</v>
      </c>
      <c r="D3251" s="97" t="s">
        <v>5936</v>
      </c>
      <c r="E3251" s="97" t="s">
        <v>2793</v>
      </c>
      <c r="F3251" s="97" t="s">
        <v>6339</v>
      </c>
      <c r="G3251" s="98" t="s">
        <v>2453</v>
      </c>
      <c r="H3251" s="98" t="s">
        <v>5936</v>
      </c>
      <c r="I3251" s="99">
        <v>15000000</v>
      </c>
      <c r="J3251" s="97" t="s">
        <v>2460</v>
      </c>
    </row>
    <row r="3252" spans="1:10" ht="12" customHeight="1" x14ac:dyDescent="0.2">
      <c r="A3252" s="96">
        <f t="shared" si="45"/>
        <v>3251</v>
      </c>
      <c r="B3252" s="97" t="s">
        <v>6161</v>
      </c>
      <c r="C3252" s="97" t="s">
        <v>5979</v>
      </c>
      <c r="D3252" s="97" t="s">
        <v>2484</v>
      </c>
      <c r="E3252" s="97" t="s">
        <v>2793</v>
      </c>
      <c r="F3252" s="97" t="s">
        <v>6340</v>
      </c>
      <c r="G3252" s="98" t="s">
        <v>2453</v>
      </c>
      <c r="H3252" s="98" t="s">
        <v>5936</v>
      </c>
      <c r="I3252" s="99">
        <v>1577000000</v>
      </c>
      <c r="J3252" s="97" t="s">
        <v>2486</v>
      </c>
    </row>
    <row r="3253" spans="1:10" ht="12" customHeight="1" x14ac:dyDescent="0.2">
      <c r="A3253" s="96">
        <f t="shared" si="45"/>
        <v>3252</v>
      </c>
      <c r="B3253" s="97" t="s">
        <v>5558</v>
      </c>
      <c r="C3253" s="97" t="s">
        <v>5558</v>
      </c>
      <c r="D3253" s="97" t="s">
        <v>5936</v>
      </c>
      <c r="E3253" s="97" t="s">
        <v>2793</v>
      </c>
      <c r="F3253" s="97" t="s">
        <v>6341</v>
      </c>
      <c r="G3253" s="98" t="s">
        <v>2453</v>
      </c>
      <c r="H3253" s="98" t="s">
        <v>5936</v>
      </c>
      <c r="I3253" s="99">
        <v>250000000</v>
      </c>
      <c r="J3253" s="97" t="s">
        <v>2455</v>
      </c>
    </row>
    <row r="3254" spans="1:10" ht="12" customHeight="1" x14ac:dyDescent="0.2">
      <c r="A3254" s="96">
        <f t="shared" si="45"/>
        <v>3253</v>
      </c>
      <c r="B3254" s="97" t="s">
        <v>5558</v>
      </c>
      <c r="C3254" s="97" t="s">
        <v>5558</v>
      </c>
      <c r="D3254" s="97" t="s">
        <v>5936</v>
      </c>
      <c r="E3254" s="97" t="s">
        <v>2793</v>
      </c>
      <c r="F3254" s="97" t="s">
        <v>6342</v>
      </c>
      <c r="G3254" s="98" t="s">
        <v>2453</v>
      </c>
      <c r="H3254" s="98" t="s">
        <v>5936</v>
      </c>
      <c r="I3254" s="99">
        <v>80000000</v>
      </c>
      <c r="J3254" s="97" t="s">
        <v>2455</v>
      </c>
    </row>
    <row r="3255" spans="1:10" ht="12" customHeight="1" x14ac:dyDescent="0.2">
      <c r="A3255" s="96">
        <f t="shared" si="45"/>
        <v>3254</v>
      </c>
      <c r="B3255" s="97" t="s">
        <v>5558</v>
      </c>
      <c r="C3255" s="97" t="s">
        <v>5558</v>
      </c>
      <c r="D3255" s="97" t="s">
        <v>5936</v>
      </c>
      <c r="E3255" s="97" t="s">
        <v>2793</v>
      </c>
      <c r="F3255" s="97" t="s">
        <v>6343</v>
      </c>
      <c r="G3255" s="98" t="s">
        <v>2453</v>
      </c>
      <c r="H3255" s="98" t="s">
        <v>5936</v>
      </c>
      <c r="I3255" s="99">
        <v>120000000</v>
      </c>
      <c r="J3255" s="97" t="s">
        <v>2455</v>
      </c>
    </row>
    <row r="3256" spans="1:10" ht="12" customHeight="1" x14ac:dyDescent="0.2">
      <c r="A3256" s="96">
        <f t="shared" si="45"/>
        <v>3255</v>
      </c>
      <c r="B3256" s="97" t="s">
        <v>5558</v>
      </c>
      <c r="C3256" s="97" t="s">
        <v>5558</v>
      </c>
      <c r="D3256" s="97" t="s">
        <v>5936</v>
      </c>
      <c r="E3256" s="97" t="s">
        <v>2793</v>
      </c>
      <c r="F3256" s="97" t="s">
        <v>6344</v>
      </c>
      <c r="G3256" s="98" t="s">
        <v>2453</v>
      </c>
      <c r="H3256" s="98" t="s">
        <v>5936</v>
      </c>
      <c r="I3256" s="99">
        <v>40000000</v>
      </c>
      <c r="J3256" s="97" t="s">
        <v>2460</v>
      </c>
    </row>
    <row r="3257" spans="1:10" ht="12" customHeight="1" x14ac:dyDescent="0.2">
      <c r="A3257" s="96">
        <f t="shared" si="45"/>
        <v>3256</v>
      </c>
      <c r="B3257" s="97" t="s">
        <v>5558</v>
      </c>
      <c r="C3257" s="97" t="s">
        <v>5558</v>
      </c>
      <c r="D3257" s="97" t="s">
        <v>5936</v>
      </c>
      <c r="E3257" s="97" t="s">
        <v>2793</v>
      </c>
      <c r="F3257" s="97" t="s">
        <v>6345</v>
      </c>
      <c r="G3257" s="98" t="s">
        <v>2453</v>
      </c>
      <c r="H3257" s="98" t="s">
        <v>5936</v>
      </c>
      <c r="I3257" s="99">
        <v>600000000</v>
      </c>
      <c r="J3257" s="97" t="s">
        <v>2455</v>
      </c>
    </row>
    <row r="3258" spans="1:10" ht="12" customHeight="1" x14ac:dyDescent="0.2">
      <c r="A3258" s="96">
        <f t="shared" si="45"/>
        <v>3257</v>
      </c>
      <c r="B3258" s="97" t="s">
        <v>5979</v>
      </c>
      <c r="C3258" s="97" t="s">
        <v>5979</v>
      </c>
      <c r="D3258" s="97" t="s">
        <v>5936</v>
      </c>
      <c r="E3258" s="97" t="s">
        <v>2793</v>
      </c>
      <c r="F3258" s="97" t="s">
        <v>6346</v>
      </c>
      <c r="G3258" s="98" t="s">
        <v>2453</v>
      </c>
      <c r="H3258" s="98" t="s">
        <v>5936</v>
      </c>
      <c r="I3258" s="99">
        <v>133000000</v>
      </c>
      <c r="J3258" s="97" t="s">
        <v>2486</v>
      </c>
    </row>
    <row r="3259" spans="1:10" ht="12" customHeight="1" x14ac:dyDescent="0.2">
      <c r="A3259" s="96">
        <f t="shared" si="45"/>
        <v>3258</v>
      </c>
      <c r="B3259" s="97" t="s">
        <v>5979</v>
      </c>
      <c r="C3259" s="97" t="s">
        <v>5979</v>
      </c>
      <c r="D3259" s="97" t="s">
        <v>5936</v>
      </c>
      <c r="E3259" s="97" t="s">
        <v>2793</v>
      </c>
      <c r="F3259" s="97" t="s">
        <v>6347</v>
      </c>
      <c r="G3259" s="98" t="s">
        <v>2453</v>
      </c>
      <c r="H3259" s="98" t="s">
        <v>5936</v>
      </c>
      <c r="I3259" s="99">
        <v>100000000</v>
      </c>
      <c r="J3259" s="97" t="s">
        <v>2486</v>
      </c>
    </row>
    <row r="3260" spans="1:10" ht="12" customHeight="1" x14ac:dyDescent="0.2">
      <c r="A3260" s="96">
        <f t="shared" si="45"/>
        <v>3259</v>
      </c>
      <c r="B3260" s="97" t="s">
        <v>5979</v>
      </c>
      <c r="C3260" s="97" t="s">
        <v>5979</v>
      </c>
      <c r="D3260" s="97" t="s">
        <v>5936</v>
      </c>
      <c r="E3260" s="97" t="s">
        <v>2793</v>
      </c>
      <c r="F3260" s="97" t="s">
        <v>6348</v>
      </c>
      <c r="G3260" s="98" t="s">
        <v>2453</v>
      </c>
      <c r="H3260" s="98" t="s">
        <v>5936</v>
      </c>
      <c r="I3260" s="99">
        <v>28000000</v>
      </c>
      <c r="J3260" s="97" t="s">
        <v>2486</v>
      </c>
    </row>
    <row r="3261" spans="1:10" ht="12" customHeight="1" x14ac:dyDescent="0.2">
      <c r="A3261" s="96">
        <f t="shared" si="45"/>
        <v>3260</v>
      </c>
      <c r="B3261" s="97" t="s">
        <v>5979</v>
      </c>
      <c r="C3261" s="97" t="s">
        <v>5979</v>
      </c>
      <c r="D3261" s="97" t="s">
        <v>5936</v>
      </c>
      <c r="E3261" s="97" t="s">
        <v>2793</v>
      </c>
      <c r="F3261" s="97" t="s">
        <v>6349</v>
      </c>
      <c r="G3261" s="98" t="s">
        <v>2453</v>
      </c>
      <c r="H3261" s="98" t="s">
        <v>5936</v>
      </c>
      <c r="I3261" s="99">
        <v>25000000</v>
      </c>
      <c r="J3261" s="97" t="s">
        <v>2486</v>
      </c>
    </row>
    <row r="3262" spans="1:10" ht="12" customHeight="1" x14ac:dyDescent="0.2">
      <c r="A3262" s="96">
        <f t="shared" ref="A3262:A3325" si="46">ROW()-1</f>
        <v>3261</v>
      </c>
      <c r="B3262" s="97" t="s">
        <v>5979</v>
      </c>
      <c r="C3262" s="97" t="s">
        <v>5979</v>
      </c>
      <c r="D3262" s="97" t="s">
        <v>5936</v>
      </c>
      <c r="E3262" s="97" t="s">
        <v>2793</v>
      </c>
      <c r="F3262" s="97" t="s">
        <v>6349</v>
      </c>
      <c r="G3262" s="98" t="s">
        <v>2453</v>
      </c>
      <c r="H3262" s="98" t="s">
        <v>5936</v>
      </c>
      <c r="I3262" s="99">
        <v>25000000</v>
      </c>
      <c r="J3262" s="97" t="s">
        <v>2486</v>
      </c>
    </row>
    <row r="3263" spans="1:10" ht="12" customHeight="1" x14ac:dyDescent="0.2">
      <c r="A3263" s="96">
        <f t="shared" si="46"/>
        <v>3262</v>
      </c>
      <c r="B3263" s="97" t="s">
        <v>5979</v>
      </c>
      <c r="C3263" s="97" t="s">
        <v>5979</v>
      </c>
      <c r="D3263" s="97" t="s">
        <v>5936</v>
      </c>
      <c r="E3263" s="97" t="s">
        <v>2793</v>
      </c>
      <c r="F3263" s="97" t="s">
        <v>6346</v>
      </c>
      <c r="G3263" s="98" t="s">
        <v>2453</v>
      </c>
      <c r="H3263" s="98" t="s">
        <v>5936</v>
      </c>
      <c r="I3263" s="99">
        <v>133000000</v>
      </c>
      <c r="J3263" s="97" t="s">
        <v>2486</v>
      </c>
    </row>
    <row r="3264" spans="1:10" ht="12" customHeight="1" x14ac:dyDescent="0.2">
      <c r="A3264" s="96">
        <f t="shared" si="46"/>
        <v>3263</v>
      </c>
      <c r="B3264" s="97" t="s">
        <v>5979</v>
      </c>
      <c r="C3264" s="97" t="s">
        <v>5979</v>
      </c>
      <c r="D3264" s="97" t="s">
        <v>5936</v>
      </c>
      <c r="E3264" s="97" t="s">
        <v>2793</v>
      </c>
      <c r="F3264" s="97" t="s">
        <v>6347</v>
      </c>
      <c r="G3264" s="98" t="s">
        <v>2453</v>
      </c>
      <c r="H3264" s="98" t="s">
        <v>5936</v>
      </c>
      <c r="I3264" s="99">
        <v>100000000</v>
      </c>
      <c r="J3264" s="97" t="s">
        <v>2486</v>
      </c>
    </row>
    <row r="3265" spans="1:10" ht="12" customHeight="1" x14ac:dyDescent="0.2">
      <c r="A3265" s="96">
        <f t="shared" si="46"/>
        <v>3264</v>
      </c>
      <c r="B3265" s="97" t="s">
        <v>5979</v>
      </c>
      <c r="C3265" s="97" t="s">
        <v>5979</v>
      </c>
      <c r="D3265" s="97" t="s">
        <v>5936</v>
      </c>
      <c r="E3265" s="97" t="s">
        <v>2793</v>
      </c>
      <c r="F3265" s="97" t="s">
        <v>6348</v>
      </c>
      <c r="G3265" s="98" t="s">
        <v>2453</v>
      </c>
      <c r="H3265" s="98" t="s">
        <v>5936</v>
      </c>
      <c r="I3265" s="99">
        <v>28000000</v>
      </c>
      <c r="J3265" s="97" t="s">
        <v>2486</v>
      </c>
    </row>
    <row r="3266" spans="1:10" ht="12" customHeight="1" x14ac:dyDescent="0.2">
      <c r="A3266" s="96">
        <f t="shared" si="46"/>
        <v>3265</v>
      </c>
      <c r="B3266" s="97" t="s">
        <v>2816</v>
      </c>
      <c r="C3266" s="97" t="s">
        <v>2817</v>
      </c>
      <c r="D3266" s="97" t="s">
        <v>2484</v>
      </c>
      <c r="E3266" s="97" t="s">
        <v>2793</v>
      </c>
      <c r="F3266" s="97" t="s">
        <v>6350</v>
      </c>
      <c r="G3266" s="98" t="s">
        <v>2453</v>
      </c>
      <c r="H3266" s="98" t="s">
        <v>5936</v>
      </c>
      <c r="I3266" s="99">
        <v>50000000</v>
      </c>
      <c r="J3266" s="97" t="s">
        <v>2455</v>
      </c>
    </row>
    <row r="3267" spans="1:10" ht="12" customHeight="1" x14ac:dyDescent="0.2">
      <c r="A3267" s="96">
        <f t="shared" si="46"/>
        <v>3266</v>
      </c>
      <c r="B3267" s="97" t="s">
        <v>5966</v>
      </c>
      <c r="C3267" s="97" t="s">
        <v>5966</v>
      </c>
      <c r="D3267" s="97" t="s">
        <v>5936</v>
      </c>
      <c r="E3267" s="97" t="s">
        <v>2793</v>
      </c>
      <c r="F3267" s="97" t="s">
        <v>6351</v>
      </c>
      <c r="G3267" s="98" t="s">
        <v>2453</v>
      </c>
      <c r="H3267" s="98" t="s">
        <v>5936</v>
      </c>
      <c r="I3267" s="99">
        <v>600000000</v>
      </c>
      <c r="J3267" s="97" t="s">
        <v>2486</v>
      </c>
    </row>
    <row r="3268" spans="1:10" ht="12" customHeight="1" x14ac:dyDescent="0.2">
      <c r="A3268" s="96">
        <f t="shared" si="46"/>
        <v>3267</v>
      </c>
      <c r="B3268" s="97" t="s">
        <v>5966</v>
      </c>
      <c r="C3268" s="97" t="s">
        <v>5966</v>
      </c>
      <c r="D3268" s="97" t="s">
        <v>5936</v>
      </c>
      <c r="E3268" s="97" t="s">
        <v>2793</v>
      </c>
      <c r="F3268" s="97" t="s">
        <v>6352</v>
      </c>
      <c r="G3268" s="98" t="s">
        <v>2453</v>
      </c>
      <c r="H3268" s="98" t="s">
        <v>5936</v>
      </c>
      <c r="I3268" s="99">
        <v>40000000</v>
      </c>
      <c r="J3268" s="97" t="s">
        <v>2460</v>
      </c>
    </row>
    <row r="3269" spans="1:10" ht="12" customHeight="1" x14ac:dyDescent="0.2">
      <c r="A3269" s="96">
        <f t="shared" si="46"/>
        <v>3268</v>
      </c>
      <c r="B3269" s="97" t="s">
        <v>6251</v>
      </c>
      <c r="C3269" s="97" t="s">
        <v>6251</v>
      </c>
      <c r="D3269" s="97" t="s">
        <v>5936</v>
      </c>
      <c r="E3269" s="97" t="s">
        <v>2793</v>
      </c>
      <c r="F3269" s="97" t="s">
        <v>6353</v>
      </c>
      <c r="G3269" s="98" t="s">
        <v>2453</v>
      </c>
      <c r="H3269" s="98" t="s">
        <v>5936</v>
      </c>
      <c r="I3269" s="99">
        <v>50000000</v>
      </c>
      <c r="J3269" s="97" t="s">
        <v>2460</v>
      </c>
    </row>
    <row r="3270" spans="1:10" ht="12" customHeight="1" x14ac:dyDescent="0.3">
      <c r="A3270" s="96">
        <f t="shared" si="46"/>
        <v>3269</v>
      </c>
      <c r="B3270" s="97" t="s">
        <v>2810</v>
      </c>
      <c r="C3270" s="103" t="s">
        <v>6354</v>
      </c>
      <c r="D3270" s="97" t="s">
        <v>2810</v>
      </c>
      <c r="E3270" s="97" t="s">
        <v>2793</v>
      </c>
      <c r="F3270" s="103" t="s">
        <v>6355</v>
      </c>
      <c r="G3270" s="104" t="s">
        <v>2453</v>
      </c>
      <c r="H3270" s="97" t="s">
        <v>6192</v>
      </c>
      <c r="I3270" s="105">
        <v>18000000</v>
      </c>
      <c r="J3270" s="103" t="s">
        <v>2460</v>
      </c>
    </row>
    <row r="3271" spans="1:10" ht="12" customHeight="1" x14ac:dyDescent="0.2">
      <c r="A3271" s="96">
        <f t="shared" si="46"/>
        <v>3270</v>
      </c>
      <c r="B3271" s="97" t="s">
        <v>5559</v>
      </c>
      <c r="C3271" s="97" t="s">
        <v>5949</v>
      </c>
      <c r="D3271" s="97" t="s">
        <v>5559</v>
      </c>
      <c r="E3271" s="97" t="s">
        <v>2802</v>
      </c>
      <c r="F3271" s="97" t="s">
        <v>6356</v>
      </c>
      <c r="G3271" s="98" t="s">
        <v>2453</v>
      </c>
      <c r="H3271" s="98" t="s">
        <v>5936</v>
      </c>
      <c r="I3271" s="99">
        <v>205209000</v>
      </c>
      <c r="J3271" s="97" t="s">
        <v>2455</v>
      </c>
    </row>
    <row r="3272" spans="1:10" ht="12" customHeight="1" x14ac:dyDescent="0.2">
      <c r="A3272" s="96">
        <f t="shared" si="46"/>
        <v>3271</v>
      </c>
      <c r="B3272" s="97" t="s">
        <v>5559</v>
      </c>
      <c r="C3272" s="97" t="s">
        <v>5949</v>
      </c>
      <c r="D3272" s="97" t="s">
        <v>5559</v>
      </c>
      <c r="E3272" s="97" t="s">
        <v>2802</v>
      </c>
      <c r="F3272" s="97" t="s">
        <v>6357</v>
      </c>
      <c r="G3272" s="98" t="s">
        <v>2453</v>
      </c>
      <c r="H3272" s="98" t="s">
        <v>5936</v>
      </c>
      <c r="I3272" s="99">
        <v>340898000</v>
      </c>
      <c r="J3272" s="97" t="s">
        <v>2455</v>
      </c>
    </row>
    <row r="3273" spans="1:10" ht="12" customHeight="1" x14ac:dyDescent="0.2">
      <c r="A3273" s="96">
        <f t="shared" si="46"/>
        <v>3272</v>
      </c>
      <c r="B3273" s="97" t="s">
        <v>5559</v>
      </c>
      <c r="C3273" s="97" t="s">
        <v>5949</v>
      </c>
      <c r="D3273" s="97" t="s">
        <v>5559</v>
      </c>
      <c r="E3273" s="97" t="s">
        <v>2802</v>
      </c>
      <c r="F3273" s="97" t="s">
        <v>6358</v>
      </c>
      <c r="G3273" s="98" t="s">
        <v>2453</v>
      </c>
      <c r="H3273" s="98" t="s">
        <v>5936</v>
      </c>
      <c r="I3273" s="99">
        <v>295269000</v>
      </c>
      <c r="J3273" s="97" t="s">
        <v>2455</v>
      </c>
    </row>
    <row r="3274" spans="1:10" ht="12" customHeight="1" x14ac:dyDescent="0.2">
      <c r="A3274" s="96">
        <f t="shared" si="46"/>
        <v>3273</v>
      </c>
      <c r="B3274" s="97" t="s">
        <v>5559</v>
      </c>
      <c r="C3274" s="97" t="s">
        <v>5949</v>
      </c>
      <c r="D3274" s="97" t="s">
        <v>5559</v>
      </c>
      <c r="E3274" s="97" t="s">
        <v>2802</v>
      </c>
      <c r="F3274" s="97" t="s">
        <v>6359</v>
      </c>
      <c r="G3274" s="98" t="s">
        <v>2453</v>
      </c>
      <c r="H3274" s="98" t="s">
        <v>5936</v>
      </c>
      <c r="I3274" s="99">
        <v>271092000</v>
      </c>
      <c r="J3274" s="97" t="s">
        <v>2455</v>
      </c>
    </row>
    <row r="3275" spans="1:10" ht="12" customHeight="1" x14ac:dyDescent="0.2">
      <c r="A3275" s="96">
        <f t="shared" si="46"/>
        <v>3274</v>
      </c>
      <c r="B3275" s="97" t="s">
        <v>5559</v>
      </c>
      <c r="C3275" s="97" t="s">
        <v>5949</v>
      </c>
      <c r="D3275" s="97" t="s">
        <v>5559</v>
      </c>
      <c r="E3275" s="97" t="s">
        <v>2802</v>
      </c>
      <c r="F3275" s="97" t="s">
        <v>6360</v>
      </c>
      <c r="G3275" s="98" t="s">
        <v>2453</v>
      </c>
      <c r="H3275" s="98" t="s">
        <v>5936</v>
      </c>
      <c r="I3275" s="99">
        <v>253343000</v>
      </c>
      <c r="J3275" s="97" t="s">
        <v>2455</v>
      </c>
    </row>
    <row r="3276" spans="1:10" ht="12" customHeight="1" x14ac:dyDescent="0.2">
      <c r="A3276" s="96">
        <f t="shared" si="46"/>
        <v>3275</v>
      </c>
      <c r="B3276" s="97" t="s">
        <v>5559</v>
      </c>
      <c r="C3276" s="97" t="s">
        <v>5949</v>
      </c>
      <c r="D3276" s="97" t="s">
        <v>5559</v>
      </c>
      <c r="E3276" s="97" t="s">
        <v>2802</v>
      </c>
      <c r="F3276" s="97" t="s">
        <v>6361</v>
      </c>
      <c r="G3276" s="98" t="s">
        <v>2453</v>
      </c>
      <c r="H3276" s="98" t="s">
        <v>5936</v>
      </c>
      <c r="I3276" s="99">
        <v>377322000</v>
      </c>
      <c r="J3276" s="97" t="s">
        <v>2455</v>
      </c>
    </row>
    <row r="3277" spans="1:10" ht="12" customHeight="1" x14ac:dyDescent="0.2">
      <c r="A3277" s="96">
        <f t="shared" si="46"/>
        <v>3276</v>
      </c>
      <c r="B3277" s="97" t="s">
        <v>5559</v>
      </c>
      <c r="C3277" s="97" t="s">
        <v>5949</v>
      </c>
      <c r="D3277" s="97" t="s">
        <v>5559</v>
      </c>
      <c r="E3277" s="97" t="s">
        <v>2802</v>
      </c>
      <c r="F3277" s="97" t="s">
        <v>6362</v>
      </c>
      <c r="G3277" s="98" t="s">
        <v>2453</v>
      </c>
      <c r="H3277" s="98" t="s">
        <v>5936</v>
      </c>
      <c r="I3277" s="99">
        <v>509390000</v>
      </c>
      <c r="J3277" s="97" t="s">
        <v>2455</v>
      </c>
    </row>
    <row r="3278" spans="1:10" ht="12" customHeight="1" x14ac:dyDescent="0.2">
      <c r="A3278" s="96">
        <f t="shared" si="46"/>
        <v>3277</v>
      </c>
      <c r="B3278" s="97" t="s">
        <v>5559</v>
      </c>
      <c r="C3278" s="97" t="s">
        <v>5949</v>
      </c>
      <c r="D3278" s="97" t="s">
        <v>5559</v>
      </c>
      <c r="E3278" s="97" t="s">
        <v>2802</v>
      </c>
      <c r="F3278" s="97" t="s">
        <v>6363</v>
      </c>
      <c r="G3278" s="98" t="s">
        <v>2453</v>
      </c>
      <c r="H3278" s="98" t="s">
        <v>5936</v>
      </c>
      <c r="I3278" s="99">
        <v>506362000</v>
      </c>
      <c r="J3278" s="97" t="s">
        <v>2455</v>
      </c>
    </row>
    <row r="3279" spans="1:10" ht="12" customHeight="1" x14ac:dyDescent="0.2">
      <c r="A3279" s="96">
        <f t="shared" si="46"/>
        <v>3278</v>
      </c>
      <c r="B3279" s="97" t="s">
        <v>5559</v>
      </c>
      <c r="C3279" s="97" t="s">
        <v>5949</v>
      </c>
      <c r="D3279" s="97" t="s">
        <v>5559</v>
      </c>
      <c r="E3279" s="97" t="s">
        <v>2802</v>
      </c>
      <c r="F3279" s="97" t="s">
        <v>6364</v>
      </c>
      <c r="G3279" s="98" t="s">
        <v>2453</v>
      </c>
      <c r="H3279" s="98" t="s">
        <v>5936</v>
      </c>
      <c r="I3279" s="99">
        <v>276931000</v>
      </c>
      <c r="J3279" s="97" t="s">
        <v>2455</v>
      </c>
    </row>
    <row r="3280" spans="1:10" ht="12" customHeight="1" x14ac:dyDescent="0.2">
      <c r="A3280" s="96">
        <f t="shared" si="46"/>
        <v>3279</v>
      </c>
      <c r="B3280" s="97" t="s">
        <v>5559</v>
      </c>
      <c r="C3280" s="97" t="s">
        <v>5949</v>
      </c>
      <c r="D3280" s="97" t="s">
        <v>5559</v>
      </c>
      <c r="E3280" s="97" t="s">
        <v>2802</v>
      </c>
      <c r="F3280" s="97" t="s">
        <v>6365</v>
      </c>
      <c r="G3280" s="98" t="s">
        <v>2453</v>
      </c>
      <c r="H3280" s="98" t="s">
        <v>5936</v>
      </c>
      <c r="I3280" s="99">
        <v>495743000</v>
      </c>
      <c r="J3280" s="97" t="s">
        <v>2455</v>
      </c>
    </row>
    <row r="3281" spans="1:10" ht="12" customHeight="1" x14ac:dyDescent="0.2">
      <c r="A3281" s="96">
        <f t="shared" si="46"/>
        <v>3280</v>
      </c>
      <c r="B3281" s="97" t="s">
        <v>5559</v>
      </c>
      <c r="C3281" s="97" t="s">
        <v>5949</v>
      </c>
      <c r="D3281" s="97" t="s">
        <v>5559</v>
      </c>
      <c r="E3281" s="97" t="s">
        <v>2802</v>
      </c>
      <c r="F3281" s="97" t="s">
        <v>6366</v>
      </c>
      <c r="G3281" s="98" t="s">
        <v>2453</v>
      </c>
      <c r="H3281" s="98" t="s">
        <v>5936</v>
      </c>
      <c r="I3281" s="99">
        <v>464428000</v>
      </c>
      <c r="J3281" s="97" t="s">
        <v>2455</v>
      </c>
    </row>
    <row r="3282" spans="1:10" ht="12" customHeight="1" x14ac:dyDescent="0.2">
      <c r="A3282" s="96">
        <f t="shared" si="46"/>
        <v>3281</v>
      </c>
      <c r="B3282" s="97" t="s">
        <v>5559</v>
      </c>
      <c r="C3282" s="97" t="s">
        <v>5949</v>
      </c>
      <c r="D3282" s="97" t="s">
        <v>5559</v>
      </c>
      <c r="E3282" s="97" t="s">
        <v>2802</v>
      </c>
      <c r="F3282" s="97" t="s">
        <v>6367</v>
      </c>
      <c r="G3282" s="98" t="s">
        <v>2453</v>
      </c>
      <c r="H3282" s="98" t="s">
        <v>5936</v>
      </c>
      <c r="I3282" s="99">
        <v>313142000</v>
      </c>
      <c r="J3282" s="97" t="s">
        <v>2455</v>
      </c>
    </row>
    <row r="3283" spans="1:10" ht="12" customHeight="1" x14ac:dyDescent="0.2">
      <c r="A3283" s="96">
        <f t="shared" si="46"/>
        <v>3282</v>
      </c>
      <c r="B3283" s="97" t="s">
        <v>5559</v>
      </c>
      <c r="C3283" s="97" t="s">
        <v>5949</v>
      </c>
      <c r="D3283" s="97" t="s">
        <v>5559</v>
      </c>
      <c r="E3283" s="97" t="s">
        <v>2802</v>
      </c>
      <c r="F3283" s="97" t="s">
        <v>6368</v>
      </c>
      <c r="G3283" s="98" t="s">
        <v>2453</v>
      </c>
      <c r="H3283" s="98" t="s">
        <v>5936</v>
      </c>
      <c r="I3283" s="99">
        <v>186819000</v>
      </c>
      <c r="J3283" s="97" t="s">
        <v>2455</v>
      </c>
    </row>
    <row r="3284" spans="1:10" ht="12" customHeight="1" x14ac:dyDescent="0.2">
      <c r="A3284" s="96">
        <f t="shared" si="46"/>
        <v>3283</v>
      </c>
      <c r="B3284" s="97" t="s">
        <v>5559</v>
      </c>
      <c r="C3284" s="97" t="s">
        <v>5949</v>
      </c>
      <c r="D3284" s="97" t="s">
        <v>5559</v>
      </c>
      <c r="E3284" s="97" t="s">
        <v>2802</v>
      </c>
      <c r="F3284" s="97" t="s">
        <v>6369</v>
      </c>
      <c r="G3284" s="98" t="s">
        <v>2453</v>
      </c>
      <c r="H3284" s="98" t="s">
        <v>5936</v>
      </c>
      <c r="I3284" s="99">
        <v>249462000</v>
      </c>
      <c r="J3284" s="97" t="s">
        <v>2455</v>
      </c>
    </row>
    <row r="3285" spans="1:10" ht="12" customHeight="1" x14ac:dyDescent="0.2">
      <c r="A3285" s="96">
        <f t="shared" si="46"/>
        <v>3284</v>
      </c>
      <c r="B3285" s="97" t="s">
        <v>5559</v>
      </c>
      <c r="C3285" s="97" t="s">
        <v>5949</v>
      </c>
      <c r="D3285" s="97" t="s">
        <v>5559</v>
      </c>
      <c r="E3285" s="97" t="s">
        <v>2802</v>
      </c>
      <c r="F3285" s="97" t="s">
        <v>6370</v>
      </c>
      <c r="G3285" s="98" t="s">
        <v>2453</v>
      </c>
      <c r="H3285" s="98" t="s">
        <v>5936</v>
      </c>
      <c r="I3285" s="99">
        <v>213474000</v>
      </c>
      <c r="J3285" s="97" t="s">
        <v>2455</v>
      </c>
    </row>
    <row r="3286" spans="1:10" ht="12" customHeight="1" x14ac:dyDescent="0.2">
      <c r="A3286" s="96">
        <f t="shared" si="46"/>
        <v>3285</v>
      </c>
      <c r="B3286" s="97" t="s">
        <v>5559</v>
      </c>
      <c r="C3286" s="97" t="s">
        <v>5949</v>
      </c>
      <c r="D3286" s="97" t="s">
        <v>5559</v>
      </c>
      <c r="E3286" s="97" t="s">
        <v>2802</v>
      </c>
      <c r="F3286" s="97" t="s">
        <v>6371</v>
      </c>
      <c r="G3286" s="98" t="s">
        <v>2453</v>
      </c>
      <c r="H3286" s="98" t="s">
        <v>5936</v>
      </c>
      <c r="I3286" s="99">
        <v>184999000</v>
      </c>
      <c r="J3286" s="97" t="s">
        <v>2455</v>
      </c>
    </row>
    <row r="3287" spans="1:10" ht="12" customHeight="1" x14ac:dyDescent="0.2">
      <c r="A3287" s="96">
        <f t="shared" si="46"/>
        <v>3286</v>
      </c>
      <c r="B3287" s="97" t="s">
        <v>2482</v>
      </c>
      <c r="C3287" s="97" t="s">
        <v>2483</v>
      </c>
      <c r="D3287" s="97" t="s">
        <v>2484</v>
      </c>
      <c r="E3287" s="97" t="s">
        <v>2802</v>
      </c>
      <c r="F3287" s="97" t="s">
        <v>6372</v>
      </c>
      <c r="G3287" s="98" t="s">
        <v>2453</v>
      </c>
      <c r="H3287" s="98" t="s">
        <v>5936</v>
      </c>
      <c r="I3287" s="99">
        <v>30000000</v>
      </c>
      <c r="J3287" s="97" t="s">
        <v>2486</v>
      </c>
    </row>
    <row r="3288" spans="1:10" ht="12" customHeight="1" x14ac:dyDescent="0.2">
      <c r="A3288" s="96">
        <f t="shared" si="46"/>
        <v>3287</v>
      </c>
      <c r="B3288" s="97" t="s">
        <v>5558</v>
      </c>
      <c r="C3288" s="97" t="s">
        <v>5558</v>
      </c>
      <c r="D3288" s="97" t="s">
        <v>5936</v>
      </c>
      <c r="E3288" s="97" t="s">
        <v>2802</v>
      </c>
      <c r="F3288" s="97" t="s">
        <v>6373</v>
      </c>
      <c r="G3288" s="98" t="s">
        <v>2453</v>
      </c>
      <c r="H3288" s="98" t="s">
        <v>5936</v>
      </c>
      <c r="I3288" s="99">
        <v>40000000</v>
      </c>
      <c r="J3288" s="97" t="s">
        <v>2455</v>
      </c>
    </row>
    <row r="3289" spans="1:10" ht="12" customHeight="1" x14ac:dyDescent="0.2">
      <c r="A3289" s="96">
        <f t="shared" si="46"/>
        <v>3288</v>
      </c>
      <c r="B3289" s="97" t="s">
        <v>5558</v>
      </c>
      <c r="C3289" s="97" t="s">
        <v>5558</v>
      </c>
      <c r="D3289" s="97" t="s">
        <v>5936</v>
      </c>
      <c r="E3289" s="97" t="s">
        <v>2802</v>
      </c>
      <c r="F3289" s="97" t="s">
        <v>6374</v>
      </c>
      <c r="G3289" s="98" t="s">
        <v>2453</v>
      </c>
      <c r="H3289" s="98" t="s">
        <v>5936</v>
      </c>
      <c r="I3289" s="99">
        <v>21500000</v>
      </c>
      <c r="J3289" s="97" t="s">
        <v>2460</v>
      </c>
    </row>
    <row r="3290" spans="1:10" ht="12" customHeight="1" x14ac:dyDescent="0.2">
      <c r="A3290" s="96">
        <f t="shared" si="46"/>
        <v>3289</v>
      </c>
      <c r="B3290" s="97" t="s">
        <v>5558</v>
      </c>
      <c r="C3290" s="97" t="s">
        <v>5558</v>
      </c>
      <c r="D3290" s="97" t="s">
        <v>5936</v>
      </c>
      <c r="E3290" s="97" t="s">
        <v>2802</v>
      </c>
      <c r="F3290" s="97" t="s">
        <v>6375</v>
      </c>
      <c r="G3290" s="98" t="s">
        <v>2453</v>
      </c>
      <c r="H3290" s="98" t="s">
        <v>5936</v>
      </c>
      <c r="I3290" s="99">
        <v>10000000</v>
      </c>
      <c r="J3290" s="97" t="s">
        <v>2460</v>
      </c>
    </row>
    <row r="3291" spans="1:10" ht="12" customHeight="1" x14ac:dyDescent="0.2">
      <c r="A3291" s="96">
        <f t="shared" si="46"/>
        <v>3290</v>
      </c>
      <c r="B3291" s="97" t="s">
        <v>6376</v>
      </c>
      <c r="C3291" s="97" t="s">
        <v>5957</v>
      </c>
      <c r="D3291" s="97" t="s">
        <v>2791</v>
      </c>
      <c r="E3291" s="97" t="s">
        <v>2802</v>
      </c>
      <c r="F3291" s="97" t="s">
        <v>6377</v>
      </c>
      <c r="G3291" s="98" t="s">
        <v>2453</v>
      </c>
      <c r="H3291" s="98" t="s">
        <v>5936</v>
      </c>
      <c r="I3291" s="99">
        <v>70000000</v>
      </c>
      <c r="J3291" s="97" t="s">
        <v>2486</v>
      </c>
    </row>
    <row r="3292" spans="1:10" ht="12" customHeight="1" x14ac:dyDescent="0.2">
      <c r="A3292" s="96">
        <f t="shared" si="46"/>
        <v>3291</v>
      </c>
      <c r="B3292" s="97" t="s">
        <v>5558</v>
      </c>
      <c r="C3292" s="97" t="s">
        <v>5558</v>
      </c>
      <c r="D3292" s="97" t="s">
        <v>5936</v>
      </c>
      <c r="E3292" s="97" t="s">
        <v>2802</v>
      </c>
      <c r="F3292" s="97" t="s">
        <v>6378</v>
      </c>
      <c r="G3292" s="98" t="s">
        <v>2453</v>
      </c>
      <c r="H3292" s="98" t="s">
        <v>5936</v>
      </c>
      <c r="I3292" s="99">
        <v>20000000</v>
      </c>
      <c r="J3292" s="97" t="s">
        <v>2455</v>
      </c>
    </row>
    <row r="3293" spans="1:10" ht="12" customHeight="1" x14ac:dyDescent="0.2">
      <c r="A3293" s="96">
        <f t="shared" si="46"/>
        <v>3292</v>
      </c>
      <c r="B3293" s="97" t="s">
        <v>5979</v>
      </c>
      <c r="C3293" s="97" t="s">
        <v>5979</v>
      </c>
      <c r="D3293" s="97" t="s">
        <v>5936</v>
      </c>
      <c r="E3293" s="97" t="s">
        <v>2802</v>
      </c>
      <c r="F3293" s="97" t="s">
        <v>6379</v>
      </c>
      <c r="G3293" s="98" t="s">
        <v>2453</v>
      </c>
      <c r="H3293" s="98" t="s">
        <v>5936</v>
      </c>
      <c r="I3293" s="99">
        <v>93100000</v>
      </c>
      <c r="J3293" s="97" t="s">
        <v>2486</v>
      </c>
    </row>
    <row r="3294" spans="1:10" ht="12" customHeight="1" x14ac:dyDescent="0.2">
      <c r="A3294" s="96">
        <f t="shared" si="46"/>
        <v>3293</v>
      </c>
      <c r="B3294" s="97" t="s">
        <v>5979</v>
      </c>
      <c r="C3294" s="97" t="s">
        <v>5979</v>
      </c>
      <c r="D3294" s="97" t="s">
        <v>5936</v>
      </c>
      <c r="E3294" s="97" t="s">
        <v>2802</v>
      </c>
      <c r="F3294" s="97" t="s">
        <v>6380</v>
      </c>
      <c r="G3294" s="98" t="s">
        <v>2453</v>
      </c>
      <c r="H3294" s="98" t="s">
        <v>5936</v>
      </c>
      <c r="I3294" s="99">
        <v>133000000</v>
      </c>
      <c r="J3294" s="97" t="s">
        <v>2486</v>
      </c>
    </row>
    <row r="3295" spans="1:10" ht="12" customHeight="1" x14ac:dyDescent="0.2">
      <c r="A3295" s="96">
        <f t="shared" si="46"/>
        <v>3294</v>
      </c>
      <c r="B3295" s="97" t="s">
        <v>5979</v>
      </c>
      <c r="C3295" s="97" t="s">
        <v>5979</v>
      </c>
      <c r="D3295" s="97" t="s">
        <v>5936</v>
      </c>
      <c r="E3295" s="97" t="s">
        <v>2802</v>
      </c>
      <c r="F3295" s="97" t="s">
        <v>6381</v>
      </c>
      <c r="G3295" s="98" t="s">
        <v>2453</v>
      </c>
      <c r="H3295" s="98" t="s">
        <v>5936</v>
      </c>
      <c r="I3295" s="99">
        <v>119700000</v>
      </c>
      <c r="J3295" s="97" t="s">
        <v>2486</v>
      </c>
    </row>
    <row r="3296" spans="1:10" ht="12" customHeight="1" x14ac:dyDescent="0.2">
      <c r="A3296" s="96">
        <f t="shared" si="46"/>
        <v>3295</v>
      </c>
      <c r="B3296" s="97" t="s">
        <v>5979</v>
      </c>
      <c r="C3296" s="97" t="s">
        <v>5979</v>
      </c>
      <c r="D3296" s="97" t="s">
        <v>5936</v>
      </c>
      <c r="E3296" s="97" t="s">
        <v>2802</v>
      </c>
      <c r="F3296" s="97" t="s">
        <v>6379</v>
      </c>
      <c r="G3296" s="98" t="s">
        <v>2453</v>
      </c>
      <c r="H3296" s="98" t="s">
        <v>5936</v>
      </c>
      <c r="I3296" s="99">
        <v>93100000</v>
      </c>
      <c r="J3296" s="97" t="s">
        <v>2486</v>
      </c>
    </row>
    <row r="3297" spans="1:10" ht="12" customHeight="1" x14ac:dyDescent="0.2">
      <c r="A3297" s="96">
        <f t="shared" si="46"/>
        <v>3296</v>
      </c>
      <c r="B3297" s="97" t="s">
        <v>5979</v>
      </c>
      <c r="C3297" s="97" t="s">
        <v>5979</v>
      </c>
      <c r="D3297" s="97" t="s">
        <v>5936</v>
      </c>
      <c r="E3297" s="97" t="s">
        <v>2802</v>
      </c>
      <c r="F3297" s="97" t="s">
        <v>6380</v>
      </c>
      <c r="G3297" s="98" t="s">
        <v>2453</v>
      </c>
      <c r="H3297" s="98" t="s">
        <v>5936</v>
      </c>
      <c r="I3297" s="99">
        <v>133000000</v>
      </c>
      <c r="J3297" s="97" t="s">
        <v>2486</v>
      </c>
    </row>
    <row r="3298" spans="1:10" ht="12" customHeight="1" x14ac:dyDescent="0.2">
      <c r="A3298" s="96">
        <f t="shared" si="46"/>
        <v>3297</v>
      </c>
      <c r="B3298" s="97" t="s">
        <v>5979</v>
      </c>
      <c r="C3298" s="97" t="s">
        <v>5979</v>
      </c>
      <c r="D3298" s="97" t="s">
        <v>5936</v>
      </c>
      <c r="E3298" s="97" t="s">
        <v>2802</v>
      </c>
      <c r="F3298" s="97" t="s">
        <v>6381</v>
      </c>
      <c r="G3298" s="98" t="s">
        <v>2453</v>
      </c>
      <c r="H3298" s="98" t="s">
        <v>5936</v>
      </c>
      <c r="I3298" s="99">
        <v>119700000</v>
      </c>
      <c r="J3298" s="97" t="s">
        <v>2486</v>
      </c>
    </row>
    <row r="3299" spans="1:10" ht="12" customHeight="1" x14ac:dyDescent="0.2">
      <c r="A3299" s="96">
        <f t="shared" si="46"/>
        <v>3298</v>
      </c>
      <c r="B3299" s="97" t="s">
        <v>6078</v>
      </c>
      <c r="C3299" s="97" t="s">
        <v>5949</v>
      </c>
      <c r="D3299" s="97" t="s">
        <v>2450</v>
      </c>
      <c r="E3299" s="97" t="s">
        <v>2802</v>
      </c>
      <c r="F3299" s="97" t="s">
        <v>6382</v>
      </c>
      <c r="G3299" s="98" t="s">
        <v>2453</v>
      </c>
      <c r="H3299" s="98" t="s">
        <v>5936</v>
      </c>
      <c r="I3299" s="99">
        <v>310000000</v>
      </c>
      <c r="J3299" s="97" t="s">
        <v>2486</v>
      </c>
    </row>
    <row r="3300" spans="1:10" ht="12" customHeight="1" x14ac:dyDescent="0.2">
      <c r="A3300" s="96">
        <f t="shared" si="46"/>
        <v>3299</v>
      </c>
      <c r="B3300" s="97" t="s">
        <v>5966</v>
      </c>
      <c r="C3300" s="97" t="s">
        <v>5966</v>
      </c>
      <c r="D3300" s="97" t="s">
        <v>5936</v>
      </c>
      <c r="E3300" s="97" t="s">
        <v>2802</v>
      </c>
      <c r="F3300" s="97" t="s">
        <v>6383</v>
      </c>
      <c r="G3300" s="98" t="s">
        <v>2453</v>
      </c>
      <c r="H3300" s="98" t="s">
        <v>5936</v>
      </c>
      <c r="I3300" s="99">
        <v>20000000</v>
      </c>
      <c r="J3300" s="97" t="s">
        <v>2460</v>
      </c>
    </row>
    <row r="3301" spans="1:10" ht="12" customHeight="1" x14ac:dyDescent="0.2">
      <c r="A3301" s="96">
        <f t="shared" si="46"/>
        <v>3300</v>
      </c>
      <c r="B3301" s="97" t="s">
        <v>6251</v>
      </c>
      <c r="C3301" s="97" t="s">
        <v>6251</v>
      </c>
      <c r="D3301" s="97" t="s">
        <v>5936</v>
      </c>
      <c r="E3301" s="97" t="s">
        <v>2802</v>
      </c>
      <c r="F3301" s="97" t="s">
        <v>6384</v>
      </c>
      <c r="G3301" s="98" t="s">
        <v>2453</v>
      </c>
      <c r="H3301" s="98" t="s">
        <v>5936</v>
      </c>
      <c r="I3301" s="99">
        <v>180000000</v>
      </c>
      <c r="J3301" s="97" t="s">
        <v>2455</v>
      </c>
    </row>
    <row r="3302" spans="1:10" ht="12" customHeight="1" x14ac:dyDescent="0.2">
      <c r="A3302" s="96">
        <f t="shared" si="46"/>
        <v>3301</v>
      </c>
      <c r="B3302" s="97" t="s">
        <v>5559</v>
      </c>
      <c r="C3302" s="97" t="s">
        <v>5949</v>
      </c>
      <c r="D3302" s="97" t="s">
        <v>5559</v>
      </c>
      <c r="E3302" s="97" t="s">
        <v>2819</v>
      </c>
      <c r="F3302" s="97" t="s">
        <v>6385</v>
      </c>
      <c r="G3302" s="98" t="s">
        <v>2453</v>
      </c>
      <c r="H3302" s="98" t="s">
        <v>5936</v>
      </c>
      <c r="I3302" s="99">
        <v>266770000</v>
      </c>
      <c r="J3302" s="97" t="s">
        <v>2455</v>
      </c>
    </row>
    <row r="3303" spans="1:10" ht="12" customHeight="1" x14ac:dyDescent="0.2">
      <c r="A3303" s="96">
        <f t="shared" si="46"/>
        <v>3302</v>
      </c>
      <c r="B3303" s="97" t="s">
        <v>5559</v>
      </c>
      <c r="C3303" s="97" t="s">
        <v>5949</v>
      </c>
      <c r="D3303" s="97" t="s">
        <v>5559</v>
      </c>
      <c r="E3303" s="97" t="s">
        <v>2819</v>
      </c>
      <c r="F3303" s="97" t="s">
        <v>6386</v>
      </c>
      <c r="G3303" s="98" t="s">
        <v>2453</v>
      </c>
      <c r="H3303" s="98" t="s">
        <v>5936</v>
      </c>
      <c r="I3303" s="99">
        <v>188106000</v>
      </c>
      <c r="J3303" s="97" t="s">
        <v>2455</v>
      </c>
    </row>
    <row r="3304" spans="1:10" ht="12" customHeight="1" x14ac:dyDescent="0.2">
      <c r="A3304" s="96">
        <f t="shared" si="46"/>
        <v>3303</v>
      </c>
      <c r="B3304" s="97" t="s">
        <v>5559</v>
      </c>
      <c r="C3304" s="97" t="s">
        <v>5949</v>
      </c>
      <c r="D3304" s="97" t="s">
        <v>5559</v>
      </c>
      <c r="E3304" s="97" t="s">
        <v>2819</v>
      </c>
      <c r="F3304" s="97" t="s">
        <v>6387</v>
      </c>
      <c r="G3304" s="98" t="s">
        <v>2453</v>
      </c>
      <c r="H3304" s="98" t="s">
        <v>5936</v>
      </c>
      <c r="I3304" s="99">
        <v>335976000</v>
      </c>
      <c r="J3304" s="97" t="s">
        <v>2455</v>
      </c>
    </row>
    <row r="3305" spans="1:10" ht="12" customHeight="1" x14ac:dyDescent="0.2">
      <c r="A3305" s="96">
        <f t="shared" si="46"/>
        <v>3304</v>
      </c>
      <c r="B3305" s="97" t="s">
        <v>5558</v>
      </c>
      <c r="C3305" s="97" t="s">
        <v>5558</v>
      </c>
      <c r="D3305" s="97" t="s">
        <v>5936</v>
      </c>
      <c r="E3305" s="97" t="s">
        <v>2819</v>
      </c>
      <c r="F3305" s="97" t="s">
        <v>6388</v>
      </c>
      <c r="G3305" s="98" t="s">
        <v>2453</v>
      </c>
      <c r="H3305" s="98" t="s">
        <v>5936</v>
      </c>
      <c r="I3305" s="99">
        <v>210000000</v>
      </c>
      <c r="J3305" s="97" t="s">
        <v>2455</v>
      </c>
    </row>
    <row r="3306" spans="1:10" ht="12" customHeight="1" x14ac:dyDescent="0.2">
      <c r="A3306" s="96">
        <f t="shared" si="46"/>
        <v>3305</v>
      </c>
      <c r="B3306" s="97" t="s">
        <v>5558</v>
      </c>
      <c r="C3306" s="97" t="s">
        <v>5558</v>
      </c>
      <c r="D3306" s="97" t="s">
        <v>5936</v>
      </c>
      <c r="E3306" s="97" t="s">
        <v>2819</v>
      </c>
      <c r="F3306" s="97" t="s">
        <v>6389</v>
      </c>
      <c r="G3306" s="98" t="s">
        <v>2453</v>
      </c>
      <c r="H3306" s="98" t="s">
        <v>5936</v>
      </c>
      <c r="I3306" s="99">
        <v>260000000</v>
      </c>
      <c r="J3306" s="97" t="s">
        <v>2455</v>
      </c>
    </row>
    <row r="3307" spans="1:10" ht="12" customHeight="1" x14ac:dyDescent="0.2">
      <c r="A3307" s="96">
        <f t="shared" si="46"/>
        <v>3306</v>
      </c>
      <c r="B3307" s="97" t="s">
        <v>5558</v>
      </c>
      <c r="C3307" s="97" t="s">
        <v>5558</v>
      </c>
      <c r="D3307" s="97" t="s">
        <v>5936</v>
      </c>
      <c r="E3307" s="97" t="s">
        <v>2819</v>
      </c>
      <c r="F3307" s="97" t="s">
        <v>6390</v>
      </c>
      <c r="G3307" s="98" t="s">
        <v>2453</v>
      </c>
      <c r="H3307" s="98" t="s">
        <v>5936</v>
      </c>
      <c r="I3307" s="99">
        <v>10000000</v>
      </c>
      <c r="J3307" s="97" t="s">
        <v>2460</v>
      </c>
    </row>
    <row r="3308" spans="1:10" ht="12" customHeight="1" x14ac:dyDescent="0.2">
      <c r="A3308" s="96">
        <f t="shared" si="46"/>
        <v>3307</v>
      </c>
      <c r="B3308" s="97" t="s">
        <v>5979</v>
      </c>
      <c r="C3308" s="97" t="s">
        <v>5979</v>
      </c>
      <c r="D3308" s="97" t="s">
        <v>5936</v>
      </c>
      <c r="E3308" s="97" t="s">
        <v>2819</v>
      </c>
      <c r="F3308" s="97" t="s">
        <v>6391</v>
      </c>
      <c r="G3308" s="98" t="s">
        <v>2453</v>
      </c>
      <c r="H3308" s="98" t="s">
        <v>5936</v>
      </c>
      <c r="I3308" s="99">
        <v>144000000</v>
      </c>
      <c r="J3308" s="97" t="s">
        <v>2486</v>
      </c>
    </row>
    <row r="3309" spans="1:10" ht="12" customHeight="1" x14ac:dyDescent="0.2">
      <c r="A3309" s="96">
        <f t="shared" si="46"/>
        <v>3308</v>
      </c>
      <c r="B3309" s="97" t="s">
        <v>5979</v>
      </c>
      <c r="C3309" s="97" t="s">
        <v>5979</v>
      </c>
      <c r="D3309" s="97" t="s">
        <v>5936</v>
      </c>
      <c r="E3309" s="97" t="s">
        <v>2819</v>
      </c>
      <c r="F3309" s="97" t="s">
        <v>6391</v>
      </c>
      <c r="G3309" s="98" t="s">
        <v>2453</v>
      </c>
      <c r="H3309" s="98" t="s">
        <v>5936</v>
      </c>
      <c r="I3309" s="99">
        <v>144000000</v>
      </c>
      <c r="J3309" s="97" t="s">
        <v>2486</v>
      </c>
    </row>
    <row r="3310" spans="1:10" ht="12" customHeight="1" x14ac:dyDescent="0.2">
      <c r="A3310" s="96">
        <f t="shared" si="46"/>
        <v>3309</v>
      </c>
      <c r="B3310" s="97" t="s">
        <v>6251</v>
      </c>
      <c r="C3310" s="97" t="s">
        <v>6251</v>
      </c>
      <c r="D3310" s="97" t="s">
        <v>5936</v>
      </c>
      <c r="E3310" s="97" t="s">
        <v>2819</v>
      </c>
      <c r="F3310" s="97" t="s">
        <v>6392</v>
      </c>
      <c r="G3310" s="98" t="s">
        <v>2453</v>
      </c>
      <c r="H3310" s="98" t="s">
        <v>5936</v>
      </c>
      <c r="I3310" s="99">
        <v>23275000</v>
      </c>
      <c r="J3310" s="97" t="s">
        <v>2460</v>
      </c>
    </row>
    <row r="3311" spans="1:10" ht="12" customHeight="1" x14ac:dyDescent="0.2">
      <c r="A3311" s="96">
        <f t="shared" si="46"/>
        <v>3310</v>
      </c>
      <c r="B3311" s="97" t="s">
        <v>5559</v>
      </c>
      <c r="C3311" s="97" t="s">
        <v>5949</v>
      </c>
      <c r="D3311" s="97" t="s">
        <v>5559</v>
      </c>
      <c r="E3311" s="97" t="s">
        <v>2823</v>
      </c>
      <c r="F3311" s="97" t="s">
        <v>6393</v>
      </c>
      <c r="G3311" s="98" t="s">
        <v>2453</v>
      </c>
      <c r="H3311" s="98" t="s">
        <v>5936</v>
      </c>
      <c r="I3311" s="99">
        <v>767760000</v>
      </c>
      <c r="J3311" s="97" t="s">
        <v>2486</v>
      </c>
    </row>
    <row r="3312" spans="1:10" ht="12" customHeight="1" x14ac:dyDescent="0.2">
      <c r="A3312" s="96">
        <f t="shared" si="46"/>
        <v>3311</v>
      </c>
      <c r="B3312" s="97" t="s">
        <v>5559</v>
      </c>
      <c r="C3312" s="97" t="s">
        <v>5949</v>
      </c>
      <c r="D3312" s="97" t="s">
        <v>5559</v>
      </c>
      <c r="E3312" s="97" t="s">
        <v>2823</v>
      </c>
      <c r="F3312" s="97" t="s">
        <v>6394</v>
      </c>
      <c r="G3312" s="98" t="s">
        <v>2453</v>
      </c>
      <c r="H3312" s="98" t="s">
        <v>5936</v>
      </c>
      <c r="I3312" s="99">
        <v>274521000</v>
      </c>
      <c r="J3312" s="97" t="s">
        <v>2455</v>
      </c>
    </row>
    <row r="3313" spans="1:11" ht="12" customHeight="1" x14ac:dyDescent="0.2">
      <c r="A3313" s="96">
        <f t="shared" si="46"/>
        <v>3312</v>
      </c>
      <c r="B3313" s="97" t="s">
        <v>5559</v>
      </c>
      <c r="C3313" s="97" t="s">
        <v>5949</v>
      </c>
      <c r="D3313" s="97" t="s">
        <v>5559</v>
      </c>
      <c r="E3313" s="97" t="s">
        <v>2823</v>
      </c>
      <c r="F3313" s="97" t="s">
        <v>6395</v>
      </c>
      <c r="G3313" s="98" t="s">
        <v>2453</v>
      </c>
      <c r="H3313" s="98" t="s">
        <v>5936</v>
      </c>
      <c r="I3313" s="99">
        <v>192365000</v>
      </c>
      <c r="J3313" s="97" t="s">
        <v>2455</v>
      </c>
    </row>
    <row r="3314" spans="1:11" ht="12" customHeight="1" x14ac:dyDescent="0.2">
      <c r="A3314" s="96">
        <f t="shared" si="46"/>
        <v>3313</v>
      </c>
      <c r="B3314" s="97" t="s">
        <v>5559</v>
      </c>
      <c r="C3314" s="97" t="s">
        <v>5949</v>
      </c>
      <c r="D3314" s="97" t="s">
        <v>5559</v>
      </c>
      <c r="E3314" s="97" t="s">
        <v>2823</v>
      </c>
      <c r="F3314" s="97" t="s">
        <v>6396</v>
      </c>
      <c r="G3314" s="98" t="s">
        <v>2453</v>
      </c>
      <c r="H3314" s="98" t="s">
        <v>5936</v>
      </c>
      <c r="I3314" s="99">
        <v>191665000</v>
      </c>
      <c r="J3314" s="97" t="s">
        <v>2455</v>
      </c>
    </row>
    <row r="3315" spans="1:11" ht="12" customHeight="1" x14ac:dyDescent="0.2">
      <c r="A3315" s="96">
        <f t="shared" si="46"/>
        <v>3314</v>
      </c>
      <c r="B3315" s="97" t="s">
        <v>5559</v>
      </c>
      <c r="C3315" s="97" t="s">
        <v>5949</v>
      </c>
      <c r="D3315" s="97" t="s">
        <v>5559</v>
      </c>
      <c r="E3315" s="97" t="s">
        <v>2823</v>
      </c>
      <c r="F3315" s="97" t="s">
        <v>6397</v>
      </c>
      <c r="G3315" s="98" t="s">
        <v>2453</v>
      </c>
      <c r="H3315" s="98" t="s">
        <v>5936</v>
      </c>
      <c r="I3315" s="99">
        <v>36000000</v>
      </c>
      <c r="J3315" s="97" t="s">
        <v>2460</v>
      </c>
    </row>
    <row r="3316" spans="1:11" ht="12" customHeight="1" x14ac:dyDescent="0.2">
      <c r="A3316" s="96">
        <f t="shared" si="46"/>
        <v>3315</v>
      </c>
      <c r="B3316" s="97" t="s">
        <v>2482</v>
      </c>
      <c r="C3316" s="97" t="s">
        <v>2483</v>
      </c>
      <c r="D3316" s="97" t="s">
        <v>2484</v>
      </c>
      <c r="E3316" s="97" t="s">
        <v>2823</v>
      </c>
      <c r="F3316" s="97" t="s">
        <v>6398</v>
      </c>
      <c r="G3316" s="98" t="s">
        <v>2453</v>
      </c>
      <c r="H3316" s="98" t="s">
        <v>5936</v>
      </c>
      <c r="I3316" s="99">
        <v>100000000</v>
      </c>
      <c r="J3316" s="97" t="s">
        <v>2486</v>
      </c>
    </row>
    <row r="3317" spans="1:11" ht="12" customHeight="1" x14ac:dyDescent="0.2">
      <c r="A3317" s="96">
        <f t="shared" si="46"/>
        <v>3316</v>
      </c>
      <c r="B3317" s="97" t="s">
        <v>2482</v>
      </c>
      <c r="C3317" s="97" t="s">
        <v>2483</v>
      </c>
      <c r="D3317" s="97" t="s">
        <v>2484</v>
      </c>
      <c r="E3317" s="97" t="s">
        <v>2823</v>
      </c>
      <c r="F3317" s="97" t="s">
        <v>6399</v>
      </c>
      <c r="G3317" s="98" t="s">
        <v>2453</v>
      </c>
      <c r="H3317" s="98" t="s">
        <v>5936</v>
      </c>
      <c r="I3317" s="99">
        <v>30000000</v>
      </c>
      <c r="J3317" s="97" t="s">
        <v>2486</v>
      </c>
    </row>
    <row r="3318" spans="1:11" ht="12" customHeight="1" x14ac:dyDescent="0.2">
      <c r="A3318" s="96">
        <f t="shared" si="46"/>
        <v>3317</v>
      </c>
      <c r="B3318" s="97" t="s">
        <v>2482</v>
      </c>
      <c r="C3318" s="97" t="s">
        <v>2483</v>
      </c>
      <c r="D3318" s="97" t="s">
        <v>2484</v>
      </c>
      <c r="E3318" s="97" t="s">
        <v>2823</v>
      </c>
      <c r="F3318" s="97" t="s">
        <v>6400</v>
      </c>
      <c r="G3318" s="98" t="s">
        <v>2453</v>
      </c>
      <c r="H3318" s="98" t="s">
        <v>5936</v>
      </c>
      <c r="I3318" s="99">
        <v>50000000</v>
      </c>
      <c r="J3318" s="97" t="s">
        <v>2486</v>
      </c>
    </row>
    <row r="3319" spans="1:11" ht="12" customHeight="1" x14ac:dyDescent="0.2">
      <c r="A3319" s="96">
        <f t="shared" si="46"/>
        <v>3318</v>
      </c>
      <c r="B3319" s="97" t="s">
        <v>5558</v>
      </c>
      <c r="C3319" s="97" t="s">
        <v>5558</v>
      </c>
      <c r="D3319" s="97" t="s">
        <v>5936</v>
      </c>
      <c r="E3319" s="97" t="s">
        <v>2823</v>
      </c>
      <c r="F3319" s="97" t="s">
        <v>6401</v>
      </c>
      <c r="G3319" s="98" t="s">
        <v>2453</v>
      </c>
      <c r="H3319" s="98" t="s">
        <v>5936</v>
      </c>
      <c r="I3319" s="99">
        <v>198560000</v>
      </c>
      <c r="J3319" s="97" t="s">
        <v>2455</v>
      </c>
    </row>
    <row r="3320" spans="1:11" ht="12" customHeight="1" x14ac:dyDescent="0.2">
      <c r="A3320" s="96">
        <f t="shared" si="46"/>
        <v>3319</v>
      </c>
      <c r="B3320" s="97" t="s">
        <v>5558</v>
      </c>
      <c r="C3320" s="97" t="s">
        <v>5558</v>
      </c>
      <c r="D3320" s="97" t="s">
        <v>5936</v>
      </c>
      <c r="E3320" s="97" t="s">
        <v>2823</v>
      </c>
      <c r="F3320" s="97" t="s">
        <v>6402</v>
      </c>
      <c r="G3320" s="98" t="s">
        <v>2453</v>
      </c>
      <c r="H3320" s="98" t="s">
        <v>5936</v>
      </c>
      <c r="I3320" s="99">
        <v>66000000</v>
      </c>
      <c r="J3320" s="97" t="s">
        <v>2455</v>
      </c>
    </row>
    <row r="3321" spans="1:11" ht="12" customHeight="1" x14ac:dyDescent="0.3">
      <c r="A3321" s="96">
        <f t="shared" si="46"/>
        <v>3320</v>
      </c>
      <c r="B3321" s="97" t="s">
        <v>5936</v>
      </c>
      <c r="C3321" s="97" t="s">
        <v>5949</v>
      </c>
      <c r="D3321" s="97" t="s">
        <v>5936</v>
      </c>
      <c r="E3321" s="97" t="s">
        <v>2827</v>
      </c>
      <c r="F3321" s="97" t="s">
        <v>6403</v>
      </c>
      <c r="G3321" s="98" t="s">
        <v>2453</v>
      </c>
      <c r="H3321" s="98" t="s">
        <v>5936</v>
      </c>
      <c r="I3321" s="97" t="s">
        <v>2670</v>
      </c>
      <c r="J3321" s="97" t="s">
        <v>2670</v>
      </c>
    </row>
    <row r="3322" spans="1:11" ht="12" customHeight="1" x14ac:dyDescent="0.2">
      <c r="A3322" s="96">
        <f t="shared" si="46"/>
        <v>3321</v>
      </c>
      <c r="B3322" s="97" t="s">
        <v>5558</v>
      </c>
      <c r="C3322" s="97" t="s">
        <v>5558</v>
      </c>
      <c r="D3322" s="97" t="s">
        <v>5936</v>
      </c>
      <c r="E3322" s="97" t="s">
        <v>2827</v>
      </c>
      <c r="F3322" s="97" t="s">
        <v>6404</v>
      </c>
      <c r="G3322" s="98" t="s">
        <v>2453</v>
      </c>
      <c r="H3322" s="98" t="s">
        <v>5936</v>
      </c>
      <c r="I3322" s="99">
        <v>70000000</v>
      </c>
      <c r="J3322" s="97" t="s">
        <v>2455</v>
      </c>
    </row>
    <row r="3323" spans="1:11" ht="12" customHeight="1" x14ac:dyDescent="0.3">
      <c r="A3323" s="96">
        <f t="shared" si="46"/>
        <v>3322</v>
      </c>
      <c r="B3323" s="97" t="s">
        <v>5936</v>
      </c>
      <c r="C3323" s="97" t="s">
        <v>5949</v>
      </c>
      <c r="D3323" s="97" t="s">
        <v>5936</v>
      </c>
      <c r="E3323" s="97" t="s">
        <v>2827</v>
      </c>
      <c r="F3323" s="97" t="s">
        <v>6403</v>
      </c>
      <c r="G3323" s="98" t="s">
        <v>2453</v>
      </c>
      <c r="H3323" s="98" t="s">
        <v>5936</v>
      </c>
      <c r="I3323" s="97" t="s">
        <v>2670</v>
      </c>
      <c r="J3323" s="97" t="s">
        <v>2670</v>
      </c>
    </row>
    <row r="3324" spans="1:11" customFormat="1" ht="12" customHeight="1" x14ac:dyDescent="0.2">
      <c r="A3324" s="96">
        <f t="shared" si="46"/>
        <v>3323</v>
      </c>
      <c r="B3324" s="97" t="s">
        <v>5559</v>
      </c>
      <c r="C3324" s="97" t="s">
        <v>5949</v>
      </c>
      <c r="D3324" s="97" t="s">
        <v>5559</v>
      </c>
      <c r="E3324" s="97" t="s">
        <v>3126</v>
      </c>
      <c r="F3324" s="97" t="s">
        <v>6405</v>
      </c>
      <c r="G3324" s="98" t="s">
        <v>2453</v>
      </c>
      <c r="H3324" s="98" t="s">
        <v>5936</v>
      </c>
      <c r="I3324" s="99">
        <v>383505000</v>
      </c>
      <c r="J3324" s="97" t="s">
        <v>2455</v>
      </c>
      <c r="K3324" s="108"/>
    </row>
    <row r="3325" spans="1:11" customFormat="1" ht="12" customHeight="1" x14ac:dyDescent="0.2">
      <c r="A3325" s="96">
        <f t="shared" si="46"/>
        <v>3324</v>
      </c>
      <c r="B3325" s="97" t="s">
        <v>5559</v>
      </c>
      <c r="C3325" s="97" t="s">
        <v>5949</v>
      </c>
      <c r="D3325" s="97" t="s">
        <v>5559</v>
      </c>
      <c r="E3325" s="97" t="s">
        <v>3126</v>
      </c>
      <c r="F3325" s="97" t="s">
        <v>6406</v>
      </c>
      <c r="G3325" s="98" t="s">
        <v>2453</v>
      </c>
      <c r="H3325" s="98" t="s">
        <v>5936</v>
      </c>
      <c r="I3325" s="99">
        <v>201579000</v>
      </c>
      <c r="J3325" s="97" t="s">
        <v>2455</v>
      </c>
      <c r="K3325" s="108"/>
    </row>
    <row r="3326" spans="1:11" customFormat="1" ht="12" customHeight="1" x14ac:dyDescent="0.2">
      <c r="A3326" s="96">
        <f t="shared" ref="A3326:A3329" si="47">ROW()-1</f>
        <v>3325</v>
      </c>
      <c r="B3326" s="97" t="s">
        <v>5558</v>
      </c>
      <c r="C3326" s="97" t="s">
        <v>5558</v>
      </c>
      <c r="D3326" s="97" t="s">
        <v>5936</v>
      </c>
      <c r="E3326" s="97" t="s">
        <v>3126</v>
      </c>
      <c r="F3326" s="97" t="s">
        <v>6407</v>
      </c>
      <c r="G3326" s="98" t="s">
        <v>2453</v>
      </c>
      <c r="H3326" s="98" t="s">
        <v>5936</v>
      </c>
      <c r="I3326" s="99">
        <v>198560000</v>
      </c>
      <c r="J3326" s="97" t="s">
        <v>2455</v>
      </c>
      <c r="K3326" s="108"/>
    </row>
    <row r="3327" spans="1:11" customFormat="1" ht="12" customHeight="1" x14ac:dyDescent="0.2">
      <c r="A3327" s="96">
        <f t="shared" si="47"/>
        <v>3326</v>
      </c>
      <c r="B3327" s="97" t="s">
        <v>5558</v>
      </c>
      <c r="C3327" s="97" t="s">
        <v>5558</v>
      </c>
      <c r="D3327" s="97" t="s">
        <v>5936</v>
      </c>
      <c r="E3327" s="97" t="s">
        <v>3126</v>
      </c>
      <c r="F3327" s="97" t="s">
        <v>6408</v>
      </c>
      <c r="G3327" s="98" t="s">
        <v>2453</v>
      </c>
      <c r="H3327" s="98" t="s">
        <v>5936</v>
      </c>
      <c r="I3327" s="99">
        <v>10000000</v>
      </c>
      <c r="J3327" s="97" t="s">
        <v>2460</v>
      </c>
      <c r="K3327" s="108"/>
    </row>
    <row r="3328" spans="1:11" customFormat="1" ht="12" customHeight="1" x14ac:dyDescent="0.2">
      <c r="A3328" s="96">
        <f t="shared" si="47"/>
        <v>3327</v>
      </c>
      <c r="B3328" s="97" t="s">
        <v>4736</v>
      </c>
      <c r="C3328" s="97" t="s">
        <v>2518</v>
      </c>
      <c r="D3328" s="97" t="s">
        <v>2484</v>
      </c>
      <c r="E3328" s="97" t="s">
        <v>3126</v>
      </c>
      <c r="F3328" s="97" t="s">
        <v>6409</v>
      </c>
      <c r="G3328" s="98" t="s">
        <v>2453</v>
      </c>
      <c r="H3328" s="98" t="s">
        <v>5936</v>
      </c>
      <c r="I3328" s="99">
        <v>270000000</v>
      </c>
      <c r="J3328" s="97" t="s">
        <v>2486</v>
      </c>
      <c r="K3328" s="108"/>
    </row>
    <row r="3329" spans="1:11" customFormat="1" ht="12" customHeight="1" x14ac:dyDescent="0.2">
      <c r="A3329" s="96">
        <f t="shared" si="47"/>
        <v>3328</v>
      </c>
      <c r="B3329" s="97" t="s">
        <v>5558</v>
      </c>
      <c r="C3329" s="97" t="s">
        <v>5558</v>
      </c>
      <c r="D3329" s="97" t="s">
        <v>5936</v>
      </c>
      <c r="E3329" s="97" t="s">
        <v>2840</v>
      </c>
      <c r="F3329" s="97" t="s">
        <v>6410</v>
      </c>
      <c r="G3329" s="98" t="s">
        <v>2453</v>
      </c>
      <c r="H3329" s="98" t="s">
        <v>5936</v>
      </c>
      <c r="I3329" s="99">
        <v>1000000000</v>
      </c>
      <c r="J3329" s="97" t="s">
        <v>2455</v>
      </c>
      <c r="K3329" s="108"/>
    </row>
    <row r="3330" spans="1:11" ht="12" customHeight="1" x14ac:dyDescent="0.2">
      <c r="A3330" s="96">
        <f>ROW()-1</f>
        <v>3329</v>
      </c>
      <c r="B3330" s="97" t="s">
        <v>6411</v>
      </c>
      <c r="C3330" s="97" t="s">
        <v>6412</v>
      </c>
      <c r="D3330" s="97" t="s">
        <v>2450</v>
      </c>
      <c r="E3330" s="97" t="s">
        <v>2451</v>
      </c>
      <c r="F3330" s="97" t="s">
        <v>6413</v>
      </c>
      <c r="G3330" s="98" t="s">
        <v>2453</v>
      </c>
      <c r="H3330" s="98" t="s">
        <v>6414</v>
      </c>
      <c r="I3330" s="99">
        <v>37587000</v>
      </c>
      <c r="J3330" s="97" t="s">
        <v>2455</v>
      </c>
    </row>
    <row r="3331" spans="1:11" ht="12" customHeight="1" x14ac:dyDescent="0.2">
      <c r="A3331" s="96">
        <f t="shared" ref="A3331:A3394" si="48">ROW()-1</f>
        <v>3330</v>
      </c>
      <c r="B3331" s="97" t="s">
        <v>6415</v>
      </c>
      <c r="C3331" s="97" t="s">
        <v>6416</v>
      </c>
      <c r="D3331" s="97" t="s">
        <v>6417</v>
      </c>
      <c r="E3331" s="97" t="s">
        <v>2451</v>
      </c>
      <c r="F3331" s="97" t="s">
        <v>6418</v>
      </c>
      <c r="G3331" s="98" t="s">
        <v>2453</v>
      </c>
      <c r="H3331" s="98" t="s">
        <v>6414</v>
      </c>
      <c r="I3331" s="99">
        <v>51705000</v>
      </c>
      <c r="J3331" s="97" t="s">
        <v>2455</v>
      </c>
    </row>
    <row r="3332" spans="1:11" ht="12" customHeight="1" x14ac:dyDescent="0.2">
      <c r="A3332" s="96">
        <f t="shared" si="48"/>
        <v>3331</v>
      </c>
      <c r="B3332" s="97" t="s">
        <v>6412</v>
      </c>
      <c r="C3332" s="97" t="s">
        <v>6412</v>
      </c>
      <c r="D3332" s="97" t="s">
        <v>6414</v>
      </c>
      <c r="E3332" s="97" t="s">
        <v>2451</v>
      </c>
      <c r="F3332" s="97" t="s">
        <v>6419</v>
      </c>
      <c r="G3332" s="98" t="s">
        <v>2453</v>
      </c>
      <c r="H3332" s="98" t="s">
        <v>6414</v>
      </c>
      <c r="I3332" s="99">
        <v>56508000</v>
      </c>
      <c r="J3332" s="97" t="s">
        <v>2460</v>
      </c>
    </row>
    <row r="3333" spans="1:11" ht="12" customHeight="1" x14ac:dyDescent="0.2">
      <c r="A3333" s="96">
        <f t="shared" si="48"/>
        <v>3332</v>
      </c>
      <c r="B3333" s="97" t="s">
        <v>6420</v>
      </c>
      <c r="C3333" s="97" t="s">
        <v>6420</v>
      </c>
      <c r="D3333" s="97" t="s">
        <v>6414</v>
      </c>
      <c r="E3333" s="97" t="s">
        <v>2451</v>
      </c>
      <c r="F3333" s="97" t="s">
        <v>6421</v>
      </c>
      <c r="G3333" s="98" t="s">
        <v>2453</v>
      </c>
      <c r="H3333" s="98" t="s">
        <v>6414</v>
      </c>
      <c r="I3333" s="99">
        <v>313747000</v>
      </c>
      <c r="J3333" s="97" t="s">
        <v>2455</v>
      </c>
    </row>
    <row r="3334" spans="1:11" ht="12" customHeight="1" x14ac:dyDescent="0.2">
      <c r="A3334" s="96">
        <f t="shared" si="48"/>
        <v>3333</v>
      </c>
      <c r="B3334" s="97" t="s">
        <v>6422</v>
      </c>
      <c r="C3334" s="97" t="s">
        <v>6422</v>
      </c>
      <c r="D3334" s="97" t="s">
        <v>6414</v>
      </c>
      <c r="E3334" s="97" t="s">
        <v>2451</v>
      </c>
      <c r="F3334" s="97" t="s">
        <v>6423</v>
      </c>
      <c r="G3334" s="98" t="s">
        <v>2453</v>
      </c>
      <c r="H3334" s="98" t="s">
        <v>6414</v>
      </c>
      <c r="I3334" s="99">
        <v>370750000</v>
      </c>
      <c r="J3334" s="97" t="s">
        <v>2455</v>
      </c>
    </row>
    <row r="3335" spans="1:11" ht="12" customHeight="1" x14ac:dyDescent="0.2">
      <c r="A3335" s="96">
        <f t="shared" si="48"/>
        <v>3334</v>
      </c>
      <c r="B3335" s="97" t="s">
        <v>6412</v>
      </c>
      <c r="C3335" s="97" t="s">
        <v>6412</v>
      </c>
      <c r="D3335" s="97" t="s">
        <v>6414</v>
      </c>
      <c r="E3335" s="97" t="s">
        <v>2451</v>
      </c>
      <c r="F3335" s="97" t="s">
        <v>6424</v>
      </c>
      <c r="G3335" s="98" t="s">
        <v>2453</v>
      </c>
      <c r="H3335" s="98" t="s">
        <v>6414</v>
      </c>
      <c r="I3335" s="99">
        <v>160000000</v>
      </c>
      <c r="J3335" s="97" t="s">
        <v>2455</v>
      </c>
    </row>
    <row r="3336" spans="1:11" ht="12" customHeight="1" x14ac:dyDescent="0.2">
      <c r="A3336" s="96">
        <f t="shared" si="48"/>
        <v>3335</v>
      </c>
      <c r="B3336" s="106" t="s">
        <v>6425</v>
      </c>
      <c r="C3336" s="97" t="s">
        <v>6426</v>
      </c>
      <c r="D3336" s="97" t="s">
        <v>6417</v>
      </c>
      <c r="E3336" s="97" t="s">
        <v>2451</v>
      </c>
      <c r="F3336" s="97" t="s">
        <v>6427</v>
      </c>
      <c r="G3336" s="98" t="s">
        <v>2453</v>
      </c>
      <c r="H3336" s="98" t="s">
        <v>6414</v>
      </c>
      <c r="I3336" s="99">
        <v>48191000</v>
      </c>
      <c r="J3336" s="97" t="s">
        <v>2460</v>
      </c>
    </row>
    <row r="3337" spans="1:11" ht="12" customHeight="1" x14ac:dyDescent="0.3">
      <c r="A3337" s="96">
        <f t="shared" si="48"/>
        <v>3336</v>
      </c>
      <c r="B3337" s="97" t="s">
        <v>2779</v>
      </c>
      <c r="C3337" s="97" t="s">
        <v>2779</v>
      </c>
      <c r="D3337" s="97" t="s">
        <v>6414</v>
      </c>
      <c r="E3337" s="97" t="s">
        <v>2451</v>
      </c>
      <c r="F3337" s="97" t="s">
        <v>6428</v>
      </c>
      <c r="G3337" s="98" t="s">
        <v>2453</v>
      </c>
      <c r="H3337" s="98" t="s">
        <v>6414</v>
      </c>
      <c r="I3337" s="97" t="s">
        <v>2670</v>
      </c>
      <c r="J3337" s="97" t="s">
        <v>2670</v>
      </c>
    </row>
    <row r="3338" spans="1:11" ht="12" customHeight="1" x14ac:dyDescent="0.2">
      <c r="A3338" s="96">
        <f t="shared" si="48"/>
        <v>3337</v>
      </c>
      <c r="B3338" s="97" t="s">
        <v>6429</v>
      </c>
      <c r="C3338" s="97" t="s">
        <v>6430</v>
      </c>
      <c r="D3338" s="97" t="s">
        <v>6417</v>
      </c>
      <c r="E3338" s="97" t="s">
        <v>2451</v>
      </c>
      <c r="F3338" s="97" t="s">
        <v>6431</v>
      </c>
      <c r="G3338" s="98" t="s">
        <v>2453</v>
      </c>
      <c r="H3338" s="98" t="s">
        <v>6414</v>
      </c>
      <c r="I3338" s="99">
        <v>72655000</v>
      </c>
      <c r="J3338" s="97" t="s">
        <v>2460</v>
      </c>
    </row>
    <row r="3339" spans="1:11" ht="12" customHeight="1" x14ac:dyDescent="0.2">
      <c r="A3339" s="96">
        <f t="shared" si="48"/>
        <v>3338</v>
      </c>
      <c r="B3339" s="97" t="s">
        <v>6432</v>
      </c>
      <c r="C3339" s="97" t="s">
        <v>6432</v>
      </c>
      <c r="D3339" s="97" t="s">
        <v>6414</v>
      </c>
      <c r="E3339" s="97" t="s">
        <v>2451</v>
      </c>
      <c r="F3339" s="97" t="s">
        <v>6433</v>
      </c>
      <c r="G3339" s="98" t="s">
        <v>2453</v>
      </c>
      <c r="H3339" s="98" t="s">
        <v>6414</v>
      </c>
      <c r="I3339" s="99">
        <v>60000000</v>
      </c>
      <c r="J3339" s="97" t="s">
        <v>2460</v>
      </c>
    </row>
    <row r="3340" spans="1:11" ht="12" customHeight="1" x14ac:dyDescent="0.3">
      <c r="A3340" s="96">
        <f t="shared" si="48"/>
        <v>3339</v>
      </c>
      <c r="B3340" s="97" t="s">
        <v>6434</v>
      </c>
      <c r="C3340" s="97" t="s">
        <v>6420</v>
      </c>
      <c r="D3340" s="97" t="s">
        <v>6434</v>
      </c>
      <c r="E3340" s="97" t="s">
        <v>2451</v>
      </c>
      <c r="F3340" s="97" t="s">
        <v>6435</v>
      </c>
      <c r="G3340" s="98" t="s">
        <v>2453</v>
      </c>
      <c r="H3340" s="98" t="s">
        <v>6414</v>
      </c>
      <c r="I3340" s="97" t="s">
        <v>2670</v>
      </c>
      <c r="J3340" s="97" t="s">
        <v>2670</v>
      </c>
    </row>
    <row r="3341" spans="1:11" ht="12" customHeight="1" x14ac:dyDescent="0.2">
      <c r="A3341" s="96">
        <f t="shared" si="48"/>
        <v>3340</v>
      </c>
      <c r="B3341" s="97" t="s">
        <v>6411</v>
      </c>
      <c r="C3341" s="97" t="s">
        <v>6412</v>
      </c>
      <c r="D3341" s="97" t="s">
        <v>2450</v>
      </c>
      <c r="E3341" s="97" t="s">
        <v>2451</v>
      </c>
      <c r="F3341" s="97" t="s">
        <v>6436</v>
      </c>
      <c r="G3341" s="98" t="s">
        <v>2453</v>
      </c>
      <c r="H3341" s="98" t="s">
        <v>6414</v>
      </c>
      <c r="I3341" s="99">
        <v>24475000</v>
      </c>
      <c r="J3341" s="97" t="s">
        <v>2455</v>
      </c>
    </row>
    <row r="3342" spans="1:11" ht="12" customHeight="1" x14ac:dyDescent="0.2">
      <c r="A3342" s="96">
        <f t="shared" si="48"/>
        <v>3341</v>
      </c>
      <c r="B3342" s="97" t="s">
        <v>6437</v>
      </c>
      <c r="C3342" s="97" t="s">
        <v>6412</v>
      </c>
      <c r="D3342" s="97" t="s">
        <v>6417</v>
      </c>
      <c r="E3342" s="97" t="s">
        <v>2451</v>
      </c>
      <c r="F3342" s="97" t="s">
        <v>6438</v>
      </c>
      <c r="G3342" s="98" t="s">
        <v>2453</v>
      </c>
      <c r="H3342" s="98" t="s">
        <v>6414</v>
      </c>
      <c r="I3342" s="99">
        <v>55460000</v>
      </c>
      <c r="J3342" s="97" t="s">
        <v>2455</v>
      </c>
    </row>
    <row r="3343" spans="1:11" ht="12" customHeight="1" x14ac:dyDescent="0.2">
      <c r="A3343" s="96">
        <f t="shared" si="48"/>
        <v>3342</v>
      </c>
      <c r="B3343" s="97" t="s">
        <v>6439</v>
      </c>
      <c r="C3343" s="97" t="s">
        <v>6420</v>
      </c>
      <c r="D3343" s="97" t="s">
        <v>6417</v>
      </c>
      <c r="E3343" s="97" t="s">
        <v>2451</v>
      </c>
      <c r="F3343" s="97" t="s">
        <v>6440</v>
      </c>
      <c r="G3343" s="98" t="s">
        <v>2453</v>
      </c>
      <c r="H3343" s="98" t="s">
        <v>6414</v>
      </c>
      <c r="I3343" s="99">
        <v>95958000</v>
      </c>
      <c r="J3343" s="97" t="s">
        <v>2460</v>
      </c>
    </row>
    <row r="3344" spans="1:11" ht="12" customHeight="1" x14ac:dyDescent="0.2">
      <c r="A3344" s="96">
        <f t="shared" si="48"/>
        <v>3343</v>
      </c>
      <c r="B3344" s="97" t="s">
        <v>6441</v>
      </c>
      <c r="C3344" s="97" t="s">
        <v>6442</v>
      </c>
      <c r="D3344" s="97" t="s">
        <v>6414</v>
      </c>
      <c r="E3344" s="97" t="s">
        <v>2451</v>
      </c>
      <c r="F3344" s="97" t="s">
        <v>6443</v>
      </c>
      <c r="G3344" s="98" t="s">
        <v>2453</v>
      </c>
      <c r="H3344" s="98" t="s">
        <v>6414</v>
      </c>
      <c r="I3344" s="99">
        <v>1148000000</v>
      </c>
      <c r="J3344" s="97" t="s">
        <v>2486</v>
      </c>
    </row>
    <row r="3345" spans="1:10" ht="12" customHeight="1" x14ac:dyDescent="0.2">
      <c r="A3345" s="96">
        <f t="shared" si="48"/>
        <v>3344</v>
      </c>
      <c r="B3345" s="97" t="s">
        <v>6444</v>
      </c>
      <c r="C3345" s="97" t="s">
        <v>6445</v>
      </c>
      <c r="D3345" s="97" t="s">
        <v>6414</v>
      </c>
      <c r="E3345" s="97" t="s">
        <v>2451</v>
      </c>
      <c r="F3345" s="97" t="s">
        <v>6446</v>
      </c>
      <c r="G3345" s="98" t="s">
        <v>2453</v>
      </c>
      <c r="H3345" s="98" t="s">
        <v>6414</v>
      </c>
      <c r="I3345" s="99">
        <v>69934000</v>
      </c>
      <c r="J3345" s="97" t="s">
        <v>2460</v>
      </c>
    </row>
    <row r="3346" spans="1:10" ht="12" customHeight="1" x14ac:dyDescent="0.2">
      <c r="A3346" s="96">
        <f t="shared" si="48"/>
        <v>3345</v>
      </c>
      <c r="B3346" s="97" t="s">
        <v>6447</v>
      </c>
      <c r="C3346" s="97" t="s">
        <v>6448</v>
      </c>
      <c r="D3346" s="97" t="s">
        <v>6449</v>
      </c>
      <c r="E3346" s="97" t="s">
        <v>2451</v>
      </c>
      <c r="F3346" s="97" t="s">
        <v>6450</v>
      </c>
      <c r="G3346" s="98" t="s">
        <v>2453</v>
      </c>
      <c r="H3346" s="98" t="s">
        <v>6414</v>
      </c>
      <c r="I3346" s="99">
        <v>44429000</v>
      </c>
      <c r="J3346" s="97" t="s">
        <v>2460</v>
      </c>
    </row>
    <row r="3347" spans="1:10" ht="12" customHeight="1" x14ac:dyDescent="0.2">
      <c r="A3347" s="96">
        <f t="shared" si="48"/>
        <v>3346</v>
      </c>
      <c r="B3347" s="97" t="s">
        <v>6451</v>
      </c>
      <c r="C3347" s="97" t="s">
        <v>6451</v>
      </c>
      <c r="D3347" s="97" t="s">
        <v>6414</v>
      </c>
      <c r="E3347" s="97" t="s">
        <v>2451</v>
      </c>
      <c r="F3347" s="97" t="s">
        <v>6452</v>
      </c>
      <c r="G3347" s="98" t="s">
        <v>2453</v>
      </c>
      <c r="H3347" s="98" t="s">
        <v>6414</v>
      </c>
      <c r="I3347" s="99">
        <v>227620000</v>
      </c>
      <c r="J3347" s="97" t="s">
        <v>2455</v>
      </c>
    </row>
    <row r="3348" spans="1:10" ht="12" customHeight="1" x14ac:dyDescent="0.2">
      <c r="A3348" s="96">
        <f t="shared" si="48"/>
        <v>3347</v>
      </c>
      <c r="B3348" s="97" t="s">
        <v>6422</v>
      </c>
      <c r="C3348" s="97" t="s">
        <v>6422</v>
      </c>
      <c r="D3348" s="97" t="s">
        <v>6414</v>
      </c>
      <c r="E3348" s="97" t="s">
        <v>2451</v>
      </c>
      <c r="F3348" s="97" t="s">
        <v>6453</v>
      </c>
      <c r="G3348" s="98" t="s">
        <v>2453</v>
      </c>
      <c r="H3348" s="98" t="s">
        <v>6414</v>
      </c>
      <c r="I3348" s="99">
        <v>73422000</v>
      </c>
      <c r="J3348" s="97" t="s">
        <v>2460</v>
      </c>
    </row>
    <row r="3349" spans="1:10" ht="12" customHeight="1" x14ac:dyDescent="0.2">
      <c r="A3349" s="96">
        <f t="shared" si="48"/>
        <v>3348</v>
      </c>
      <c r="B3349" s="97" t="s">
        <v>6454</v>
      </c>
      <c r="C3349" s="97" t="s">
        <v>2779</v>
      </c>
      <c r="D3349" s="97" t="s">
        <v>6454</v>
      </c>
      <c r="E3349" s="97" t="s">
        <v>2451</v>
      </c>
      <c r="F3349" s="97" t="s">
        <v>6455</v>
      </c>
      <c r="G3349" s="98" t="s">
        <v>2453</v>
      </c>
      <c r="H3349" s="98" t="s">
        <v>6414</v>
      </c>
      <c r="I3349" s="99">
        <v>171204000</v>
      </c>
      <c r="J3349" s="97" t="s">
        <v>2486</v>
      </c>
    </row>
    <row r="3350" spans="1:10" ht="12" customHeight="1" x14ac:dyDescent="0.2">
      <c r="A3350" s="96">
        <f t="shared" si="48"/>
        <v>3349</v>
      </c>
      <c r="B3350" s="97" t="s">
        <v>6429</v>
      </c>
      <c r="C3350" s="97" t="s">
        <v>6430</v>
      </c>
      <c r="D3350" s="97" t="s">
        <v>6417</v>
      </c>
      <c r="E3350" s="97" t="s">
        <v>2451</v>
      </c>
      <c r="F3350" s="97" t="s">
        <v>6456</v>
      </c>
      <c r="G3350" s="98" t="s">
        <v>2453</v>
      </c>
      <c r="H3350" s="98" t="s">
        <v>6414</v>
      </c>
      <c r="I3350" s="99">
        <v>56122000</v>
      </c>
      <c r="J3350" s="97" t="s">
        <v>2460</v>
      </c>
    </row>
    <row r="3351" spans="1:10" ht="12" customHeight="1" x14ac:dyDescent="0.2">
      <c r="A3351" s="96">
        <f t="shared" si="48"/>
        <v>3350</v>
      </c>
      <c r="B3351" s="97" t="s">
        <v>6457</v>
      </c>
      <c r="C3351" s="97" t="s">
        <v>6416</v>
      </c>
      <c r="D3351" s="97" t="s">
        <v>6417</v>
      </c>
      <c r="E3351" s="97" t="s">
        <v>2451</v>
      </c>
      <c r="F3351" s="97" t="s">
        <v>6458</v>
      </c>
      <c r="G3351" s="98" t="s">
        <v>2453</v>
      </c>
      <c r="H3351" s="98" t="s">
        <v>6414</v>
      </c>
      <c r="I3351" s="99">
        <v>16049000</v>
      </c>
      <c r="J3351" s="97" t="s">
        <v>2460</v>
      </c>
    </row>
    <row r="3352" spans="1:10" ht="12" customHeight="1" x14ac:dyDescent="0.2">
      <c r="A3352" s="96">
        <f t="shared" si="48"/>
        <v>3351</v>
      </c>
      <c r="B3352" s="97" t="s">
        <v>6459</v>
      </c>
      <c r="C3352" s="97" t="s">
        <v>6460</v>
      </c>
      <c r="D3352" s="97" t="s">
        <v>6414</v>
      </c>
      <c r="E3352" s="97" t="s">
        <v>2451</v>
      </c>
      <c r="F3352" s="97" t="s">
        <v>6461</v>
      </c>
      <c r="G3352" s="98" t="s">
        <v>2453</v>
      </c>
      <c r="H3352" s="98" t="s">
        <v>6414</v>
      </c>
      <c r="I3352" s="99">
        <v>47157000</v>
      </c>
      <c r="J3352" s="97" t="s">
        <v>2455</v>
      </c>
    </row>
    <row r="3353" spans="1:10" ht="12" customHeight="1" x14ac:dyDescent="0.2">
      <c r="A3353" s="96">
        <f t="shared" si="48"/>
        <v>3352</v>
      </c>
      <c r="B3353" s="97" t="s">
        <v>6462</v>
      </c>
      <c r="C3353" s="97" t="s">
        <v>6463</v>
      </c>
      <c r="D3353" s="97" t="s">
        <v>6464</v>
      </c>
      <c r="E3353" s="97" t="s">
        <v>2451</v>
      </c>
      <c r="F3353" s="97" t="s">
        <v>6465</v>
      </c>
      <c r="G3353" s="98" t="s">
        <v>2453</v>
      </c>
      <c r="H3353" s="98" t="s">
        <v>6414</v>
      </c>
      <c r="I3353" s="99">
        <v>421427000</v>
      </c>
      <c r="J3353" s="97" t="s">
        <v>2455</v>
      </c>
    </row>
    <row r="3354" spans="1:10" ht="12" customHeight="1" x14ac:dyDescent="0.2">
      <c r="A3354" s="96">
        <f t="shared" si="48"/>
        <v>3353</v>
      </c>
      <c r="B3354" s="97" t="s">
        <v>6466</v>
      </c>
      <c r="C3354" s="97" t="s">
        <v>6416</v>
      </c>
      <c r="D3354" s="97" t="s">
        <v>6417</v>
      </c>
      <c r="E3354" s="97" t="s">
        <v>2451</v>
      </c>
      <c r="F3354" s="97" t="s">
        <v>6467</v>
      </c>
      <c r="G3354" s="98" t="s">
        <v>2453</v>
      </c>
      <c r="H3354" s="98" t="s">
        <v>6414</v>
      </c>
      <c r="I3354" s="99">
        <v>74558000</v>
      </c>
      <c r="J3354" s="97" t="s">
        <v>2460</v>
      </c>
    </row>
    <row r="3355" spans="1:10" ht="12" customHeight="1" x14ac:dyDescent="0.2">
      <c r="A3355" s="96">
        <f t="shared" si="48"/>
        <v>3354</v>
      </c>
      <c r="B3355" s="97" t="s">
        <v>6468</v>
      </c>
      <c r="C3355" s="97" t="s">
        <v>6412</v>
      </c>
      <c r="D3355" s="97" t="s">
        <v>6417</v>
      </c>
      <c r="E3355" s="97" t="s">
        <v>2451</v>
      </c>
      <c r="F3355" s="97" t="s">
        <v>6469</v>
      </c>
      <c r="G3355" s="98" t="s">
        <v>2453</v>
      </c>
      <c r="H3355" s="98" t="s">
        <v>6414</v>
      </c>
      <c r="I3355" s="99">
        <v>40403000</v>
      </c>
      <c r="J3355" s="97" t="s">
        <v>2460</v>
      </c>
    </row>
    <row r="3356" spans="1:10" ht="12" customHeight="1" x14ac:dyDescent="0.2">
      <c r="A3356" s="96">
        <f t="shared" si="48"/>
        <v>3355</v>
      </c>
      <c r="B3356" s="97" t="s">
        <v>6432</v>
      </c>
      <c r="C3356" s="97" t="s">
        <v>6432</v>
      </c>
      <c r="D3356" s="97" t="s">
        <v>6414</v>
      </c>
      <c r="E3356" s="97" t="s">
        <v>2451</v>
      </c>
      <c r="F3356" s="97" t="s">
        <v>6470</v>
      </c>
      <c r="G3356" s="98" t="s">
        <v>2453</v>
      </c>
      <c r="H3356" s="98" t="s">
        <v>6414</v>
      </c>
      <c r="I3356" s="99">
        <v>45672000</v>
      </c>
      <c r="J3356" s="97" t="s">
        <v>2460</v>
      </c>
    </row>
    <row r="3357" spans="1:10" ht="12" customHeight="1" x14ac:dyDescent="0.2">
      <c r="A3357" s="96">
        <f t="shared" si="48"/>
        <v>3356</v>
      </c>
      <c r="B3357" s="97" t="s">
        <v>6471</v>
      </c>
      <c r="C3357" s="97" t="s">
        <v>6471</v>
      </c>
      <c r="D3357" s="97" t="s">
        <v>6414</v>
      </c>
      <c r="E3357" s="97" t="s">
        <v>2451</v>
      </c>
      <c r="F3357" s="97" t="s">
        <v>6472</v>
      </c>
      <c r="G3357" s="98" t="s">
        <v>2453</v>
      </c>
      <c r="H3357" s="98" t="s">
        <v>6414</v>
      </c>
      <c r="I3357" s="99">
        <v>212636000</v>
      </c>
      <c r="J3357" s="97" t="s">
        <v>2460</v>
      </c>
    </row>
    <row r="3358" spans="1:10" ht="12" customHeight="1" x14ac:dyDescent="0.2">
      <c r="A3358" s="96">
        <f t="shared" si="48"/>
        <v>3357</v>
      </c>
      <c r="B3358" s="97" t="s">
        <v>6448</v>
      </c>
      <c r="C3358" s="97" t="s">
        <v>6448</v>
      </c>
      <c r="D3358" s="97" t="s">
        <v>6414</v>
      </c>
      <c r="E3358" s="97" t="s">
        <v>2451</v>
      </c>
      <c r="F3358" s="97" t="s">
        <v>6473</v>
      </c>
      <c r="G3358" s="98" t="s">
        <v>2453</v>
      </c>
      <c r="H3358" s="98" t="s">
        <v>6414</v>
      </c>
      <c r="I3358" s="99">
        <v>244054000</v>
      </c>
      <c r="J3358" s="97" t="s">
        <v>2455</v>
      </c>
    </row>
    <row r="3359" spans="1:10" ht="12" customHeight="1" x14ac:dyDescent="0.2">
      <c r="A3359" s="96">
        <f t="shared" si="48"/>
        <v>3358</v>
      </c>
      <c r="B3359" s="97" t="s">
        <v>6474</v>
      </c>
      <c r="C3359" s="97" t="s">
        <v>6412</v>
      </c>
      <c r="D3359" s="97" t="s">
        <v>6449</v>
      </c>
      <c r="E3359" s="97" t="s">
        <v>2451</v>
      </c>
      <c r="F3359" s="97" t="s">
        <v>6475</v>
      </c>
      <c r="G3359" s="98" t="s">
        <v>2453</v>
      </c>
      <c r="H3359" s="98" t="s">
        <v>6414</v>
      </c>
      <c r="I3359" s="99">
        <v>87096000</v>
      </c>
      <c r="J3359" s="97" t="s">
        <v>2455</v>
      </c>
    </row>
    <row r="3360" spans="1:10" ht="12" customHeight="1" x14ac:dyDescent="0.2">
      <c r="A3360" s="96">
        <f t="shared" si="48"/>
        <v>3359</v>
      </c>
      <c r="B3360" s="97" t="s">
        <v>6476</v>
      </c>
      <c r="C3360" s="97" t="s">
        <v>6442</v>
      </c>
      <c r="D3360" s="97" t="s">
        <v>6417</v>
      </c>
      <c r="E3360" s="97" t="s">
        <v>2451</v>
      </c>
      <c r="F3360" s="97" t="s">
        <v>6477</v>
      </c>
      <c r="G3360" s="98" t="s">
        <v>2453</v>
      </c>
      <c r="H3360" s="98" t="s">
        <v>6414</v>
      </c>
      <c r="I3360" s="99">
        <v>52272000</v>
      </c>
      <c r="J3360" s="97" t="s">
        <v>2455</v>
      </c>
    </row>
    <row r="3361" spans="1:10" ht="12" customHeight="1" x14ac:dyDescent="0.2">
      <c r="A3361" s="96">
        <f t="shared" si="48"/>
        <v>3360</v>
      </c>
      <c r="B3361" s="97" t="s">
        <v>6432</v>
      </c>
      <c r="C3361" s="97" t="s">
        <v>6432</v>
      </c>
      <c r="D3361" s="97" t="s">
        <v>6414</v>
      </c>
      <c r="E3361" s="97" t="s">
        <v>2451</v>
      </c>
      <c r="F3361" s="97" t="s">
        <v>6478</v>
      </c>
      <c r="G3361" s="98" t="s">
        <v>2453</v>
      </c>
      <c r="H3361" s="98" t="s">
        <v>6414</v>
      </c>
      <c r="I3361" s="99">
        <v>1319820000</v>
      </c>
      <c r="J3361" s="97" t="s">
        <v>2455</v>
      </c>
    </row>
    <row r="3362" spans="1:10" ht="12" customHeight="1" x14ac:dyDescent="0.2">
      <c r="A3362" s="96">
        <f t="shared" si="48"/>
        <v>3361</v>
      </c>
      <c r="B3362" s="97" t="s">
        <v>6479</v>
      </c>
      <c r="C3362" s="97" t="s">
        <v>6480</v>
      </c>
      <c r="D3362" s="97" t="s">
        <v>6481</v>
      </c>
      <c r="E3362" s="97" t="s">
        <v>2451</v>
      </c>
      <c r="F3362" s="97" t="s">
        <v>6482</v>
      </c>
      <c r="G3362" s="98" t="s">
        <v>2453</v>
      </c>
      <c r="H3362" s="98" t="s">
        <v>6414</v>
      </c>
      <c r="I3362" s="99">
        <v>151470000</v>
      </c>
      <c r="J3362" s="97" t="s">
        <v>2455</v>
      </c>
    </row>
    <row r="3363" spans="1:10" ht="12" customHeight="1" x14ac:dyDescent="0.2">
      <c r="A3363" s="96">
        <f t="shared" si="48"/>
        <v>3362</v>
      </c>
      <c r="B3363" s="97" t="s">
        <v>6483</v>
      </c>
      <c r="C3363" s="97" t="s">
        <v>6483</v>
      </c>
      <c r="D3363" s="97" t="s">
        <v>6414</v>
      </c>
      <c r="E3363" s="97" t="s">
        <v>2451</v>
      </c>
      <c r="F3363" s="97" t="s">
        <v>6484</v>
      </c>
      <c r="G3363" s="98" t="s">
        <v>2453</v>
      </c>
      <c r="H3363" s="98" t="s">
        <v>6414</v>
      </c>
      <c r="I3363" s="99">
        <v>13035000</v>
      </c>
      <c r="J3363" s="97" t="s">
        <v>2460</v>
      </c>
    </row>
    <row r="3364" spans="1:10" ht="12" customHeight="1" x14ac:dyDescent="0.2">
      <c r="A3364" s="96">
        <f t="shared" si="48"/>
        <v>3363</v>
      </c>
      <c r="B3364" s="97" t="s">
        <v>6422</v>
      </c>
      <c r="C3364" s="97" t="s">
        <v>6422</v>
      </c>
      <c r="D3364" s="97" t="s">
        <v>6414</v>
      </c>
      <c r="E3364" s="97" t="s">
        <v>2451</v>
      </c>
      <c r="F3364" s="97" t="s">
        <v>6485</v>
      </c>
      <c r="G3364" s="98" t="s">
        <v>2453</v>
      </c>
      <c r="H3364" s="98" t="s">
        <v>6414</v>
      </c>
      <c r="I3364" s="99">
        <v>168500000</v>
      </c>
      <c r="J3364" s="97" t="s">
        <v>2455</v>
      </c>
    </row>
    <row r="3365" spans="1:10" ht="12" customHeight="1" x14ac:dyDescent="0.2">
      <c r="A3365" s="96">
        <f t="shared" si="48"/>
        <v>3364</v>
      </c>
      <c r="B3365" s="97" t="s">
        <v>6486</v>
      </c>
      <c r="C3365" s="97" t="s">
        <v>6471</v>
      </c>
      <c r="D3365" s="97" t="s">
        <v>6449</v>
      </c>
      <c r="E3365" s="97" t="s">
        <v>2451</v>
      </c>
      <c r="F3365" s="97" t="s">
        <v>6487</v>
      </c>
      <c r="G3365" s="98" t="s">
        <v>2453</v>
      </c>
      <c r="H3365" s="98" t="s">
        <v>6414</v>
      </c>
      <c r="I3365" s="99">
        <v>241946000</v>
      </c>
      <c r="J3365" s="97" t="s">
        <v>2455</v>
      </c>
    </row>
    <row r="3366" spans="1:10" ht="12" customHeight="1" x14ac:dyDescent="0.2">
      <c r="A3366" s="96">
        <f t="shared" si="48"/>
        <v>3365</v>
      </c>
      <c r="B3366" s="97" t="s">
        <v>6488</v>
      </c>
      <c r="C3366" s="97" t="s">
        <v>6489</v>
      </c>
      <c r="D3366" s="97" t="s">
        <v>6481</v>
      </c>
      <c r="E3366" s="97" t="s">
        <v>2451</v>
      </c>
      <c r="F3366" s="97" t="s">
        <v>6490</v>
      </c>
      <c r="G3366" s="98" t="s">
        <v>2453</v>
      </c>
      <c r="H3366" s="98" t="s">
        <v>6414</v>
      </c>
      <c r="I3366" s="99">
        <v>214665000</v>
      </c>
      <c r="J3366" s="97" t="s">
        <v>2455</v>
      </c>
    </row>
    <row r="3367" spans="1:10" ht="12" customHeight="1" x14ac:dyDescent="0.2">
      <c r="A3367" s="96">
        <f t="shared" si="48"/>
        <v>3366</v>
      </c>
      <c r="B3367" s="97" t="s">
        <v>6491</v>
      </c>
      <c r="C3367" s="97" t="s">
        <v>6416</v>
      </c>
      <c r="D3367" s="97" t="s">
        <v>6417</v>
      </c>
      <c r="E3367" s="97" t="s">
        <v>2451</v>
      </c>
      <c r="F3367" s="97" t="s">
        <v>6492</v>
      </c>
      <c r="G3367" s="98" t="s">
        <v>2453</v>
      </c>
      <c r="H3367" s="98" t="s">
        <v>6414</v>
      </c>
      <c r="I3367" s="99">
        <v>93709000</v>
      </c>
      <c r="J3367" s="97" t="s">
        <v>2455</v>
      </c>
    </row>
    <row r="3368" spans="1:10" ht="12" customHeight="1" x14ac:dyDescent="0.2">
      <c r="A3368" s="96">
        <f t="shared" si="48"/>
        <v>3367</v>
      </c>
      <c r="B3368" s="97" t="s">
        <v>6493</v>
      </c>
      <c r="C3368" s="97" t="s">
        <v>6430</v>
      </c>
      <c r="D3368" s="97" t="s">
        <v>3043</v>
      </c>
      <c r="E3368" s="97" t="s">
        <v>2451</v>
      </c>
      <c r="F3368" s="97" t="s">
        <v>6494</v>
      </c>
      <c r="G3368" s="98" t="s">
        <v>2453</v>
      </c>
      <c r="H3368" s="98" t="s">
        <v>6414</v>
      </c>
      <c r="I3368" s="99">
        <v>2377658000</v>
      </c>
      <c r="J3368" s="97" t="s">
        <v>2486</v>
      </c>
    </row>
    <row r="3369" spans="1:10" ht="12" customHeight="1" x14ac:dyDescent="0.3">
      <c r="A3369" s="96">
        <f t="shared" si="48"/>
        <v>3368</v>
      </c>
      <c r="B3369" s="97" t="s">
        <v>6495</v>
      </c>
      <c r="C3369" s="97" t="s">
        <v>6412</v>
      </c>
      <c r="D3369" s="97" t="s">
        <v>6496</v>
      </c>
      <c r="E3369" s="97" t="s">
        <v>2451</v>
      </c>
      <c r="F3369" s="97" t="s">
        <v>6497</v>
      </c>
      <c r="G3369" s="98" t="s">
        <v>2453</v>
      </c>
      <c r="H3369" s="98" t="s">
        <v>6414</v>
      </c>
      <c r="I3369" s="97" t="s">
        <v>2670</v>
      </c>
      <c r="J3369" s="97" t="s">
        <v>2670</v>
      </c>
    </row>
    <row r="3370" spans="1:10" ht="12" customHeight="1" x14ac:dyDescent="0.2">
      <c r="A3370" s="96">
        <f t="shared" si="48"/>
        <v>3369</v>
      </c>
      <c r="B3370" s="97" t="s">
        <v>6498</v>
      </c>
      <c r="C3370" s="97" t="s">
        <v>2779</v>
      </c>
      <c r="D3370" s="97" t="s">
        <v>6417</v>
      </c>
      <c r="E3370" s="97" t="s">
        <v>2451</v>
      </c>
      <c r="F3370" s="97" t="s">
        <v>6499</v>
      </c>
      <c r="G3370" s="98" t="s">
        <v>2453</v>
      </c>
      <c r="H3370" s="98" t="s">
        <v>6414</v>
      </c>
      <c r="I3370" s="99">
        <v>110517000</v>
      </c>
      <c r="J3370" s="97" t="s">
        <v>2455</v>
      </c>
    </row>
    <row r="3371" spans="1:10" ht="12" customHeight="1" x14ac:dyDescent="0.2">
      <c r="A3371" s="96">
        <f t="shared" si="48"/>
        <v>3370</v>
      </c>
      <c r="B3371" s="97" t="s">
        <v>6500</v>
      </c>
      <c r="C3371" s="97" t="s">
        <v>6501</v>
      </c>
      <c r="D3371" s="97" t="s">
        <v>6417</v>
      </c>
      <c r="E3371" s="97" t="s">
        <v>2451</v>
      </c>
      <c r="F3371" s="97" t="s">
        <v>6502</v>
      </c>
      <c r="G3371" s="98" t="s">
        <v>2453</v>
      </c>
      <c r="H3371" s="98" t="s">
        <v>6414</v>
      </c>
      <c r="I3371" s="99">
        <v>44000000</v>
      </c>
      <c r="J3371" s="97" t="s">
        <v>2460</v>
      </c>
    </row>
    <row r="3372" spans="1:10" ht="12" customHeight="1" x14ac:dyDescent="0.2">
      <c r="A3372" s="96">
        <f t="shared" si="48"/>
        <v>3371</v>
      </c>
      <c r="B3372" s="97" t="s">
        <v>6411</v>
      </c>
      <c r="C3372" s="97" t="s">
        <v>6412</v>
      </c>
      <c r="D3372" s="97" t="s">
        <v>2450</v>
      </c>
      <c r="E3372" s="97" t="s">
        <v>2451</v>
      </c>
      <c r="F3372" s="97" t="s">
        <v>6503</v>
      </c>
      <c r="G3372" s="98" t="s">
        <v>2453</v>
      </c>
      <c r="H3372" s="98" t="s">
        <v>6414</v>
      </c>
      <c r="I3372" s="99">
        <v>44495000</v>
      </c>
      <c r="J3372" s="97" t="s">
        <v>2455</v>
      </c>
    </row>
    <row r="3373" spans="1:10" ht="12" customHeight="1" x14ac:dyDescent="0.2">
      <c r="A3373" s="96">
        <f t="shared" si="48"/>
        <v>3372</v>
      </c>
      <c r="B3373" s="97" t="s">
        <v>6504</v>
      </c>
      <c r="C3373" s="97" t="s">
        <v>6505</v>
      </c>
      <c r="D3373" s="97" t="s">
        <v>6417</v>
      </c>
      <c r="E3373" s="97" t="s">
        <v>2451</v>
      </c>
      <c r="F3373" s="97" t="s">
        <v>6506</v>
      </c>
      <c r="G3373" s="98" t="s">
        <v>2453</v>
      </c>
      <c r="H3373" s="98" t="s">
        <v>6414</v>
      </c>
      <c r="I3373" s="99">
        <v>64031000</v>
      </c>
      <c r="J3373" s="97" t="s">
        <v>2455</v>
      </c>
    </row>
    <row r="3374" spans="1:10" ht="12" customHeight="1" x14ac:dyDescent="0.2">
      <c r="A3374" s="96">
        <f t="shared" si="48"/>
        <v>3373</v>
      </c>
      <c r="B3374" s="97" t="s">
        <v>6432</v>
      </c>
      <c r="C3374" s="97" t="s">
        <v>6432</v>
      </c>
      <c r="D3374" s="97" t="s">
        <v>6414</v>
      </c>
      <c r="E3374" s="97" t="s">
        <v>2451</v>
      </c>
      <c r="F3374" s="97" t="s">
        <v>6507</v>
      </c>
      <c r="G3374" s="98" t="s">
        <v>2453</v>
      </c>
      <c r="H3374" s="98" t="s">
        <v>6414</v>
      </c>
      <c r="I3374" s="99">
        <v>44444000</v>
      </c>
      <c r="J3374" s="97" t="s">
        <v>2460</v>
      </c>
    </row>
    <row r="3375" spans="1:10" ht="12" customHeight="1" x14ac:dyDescent="0.2">
      <c r="A3375" s="96">
        <f t="shared" si="48"/>
        <v>3374</v>
      </c>
      <c r="B3375" s="97" t="s">
        <v>6508</v>
      </c>
      <c r="C3375" s="97" t="s">
        <v>6430</v>
      </c>
      <c r="D3375" s="97" t="s">
        <v>6121</v>
      </c>
      <c r="E3375" s="97" t="s">
        <v>2451</v>
      </c>
      <c r="F3375" s="97" t="s">
        <v>6509</v>
      </c>
      <c r="G3375" s="98" t="s">
        <v>2453</v>
      </c>
      <c r="H3375" s="98" t="s">
        <v>6414</v>
      </c>
      <c r="I3375" s="99">
        <v>52800000</v>
      </c>
      <c r="J3375" s="97" t="s">
        <v>2486</v>
      </c>
    </row>
    <row r="3376" spans="1:10" ht="12" customHeight="1" x14ac:dyDescent="0.2">
      <c r="A3376" s="96">
        <f t="shared" si="48"/>
        <v>3375</v>
      </c>
      <c r="B3376" s="97" t="s">
        <v>6442</v>
      </c>
      <c r="C3376" s="97" t="s">
        <v>6442</v>
      </c>
      <c r="D3376" s="97" t="s">
        <v>6414</v>
      </c>
      <c r="E3376" s="97" t="s">
        <v>2451</v>
      </c>
      <c r="F3376" s="97" t="s">
        <v>6510</v>
      </c>
      <c r="G3376" s="98" t="s">
        <v>2453</v>
      </c>
      <c r="H3376" s="98" t="s">
        <v>6414</v>
      </c>
      <c r="I3376" s="99">
        <v>662510000</v>
      </c>
      <c r="J3376" s="97" t="s">
        <v>2455</v>
      </c>
    </row>
    <row r="3377" spans="1:10" ht="12" customHeight="1" x14ac:dyDescent="0.2">
      <c r="A3377" s="96">
        <f t="shared" si="48"/>
        <v>3376</v>
      </c>
      <c r="B3377" s="97" t="s">
        <v>6420</v>
      </c>
      <c r="C3377" s="97" t="s">
        <v>6420</v>
      </c>
      <c r="D3377" s="97" t="s">
        <v>6414</v>
      </c>
      <c r="E3377" s="97" t="s">
        <v>2451</v>
      </c>
      <c r="F3377" s="97" t="s">
        <v>6511</v>
      </c>
      <c r="G3377" s="98" t="s">
        <v>2453</v>
      </c>
      <c r="H3377" s="98" t="s">
        <v>6414</v>
      </c>
      <c r="I3377" s="99">
        <v>41003000</v>
      </c>
      <c r="J3377" s="97" t="s">
        <v>2460</v>
      </c>
    </row>
    <row r="3378" spans="1:10" ht="12" customHeight="1" x14ac:dyDescent="0.2">
      <c r="A3378" s="96">
        <f t="shared" si="48"/>
        <v>3377</v>
      </c>
      <c r="B3378" s="97" t="s">
        <v>6432</v>
      </c>
      <c r="C3378" s="97" t="s">
        <v>6432</v>
      </c>
      <c r="D3378" s="97" t="s">
        <v>6414</v>
      </c>
      <c r="E3378" s="97" t="s">
        <v>2451</v>
      </c>
      <c r="F3378" s="97" t="s">
        <v>6512</v>
      </c>
      <c r="G3378" s="98" t="s">
        <v>2453</v>
      </c>
      <c r="H3378" s="98" t="s">
        <v>6414</v>
      </c>
      <c r="I3378" s="99">
        <v>87000000</v>
      </c>
      <c r="J3378" s="97" t="s">
        <v>2460</v>
      </c>
    </row>
    <row r="3379" spans="1:10" ht="12" customHeight="1" x14ac:dyDescent="0.2">
      <c r="A3379" s="96">
        <f t="shared" si="48"/>
        <v>3378</v>
      </c>
      <c r="B3379" s="97" t="s">
        <v>6513</v>
      </c>
      <c r="C3379" s="97" t="s">
        <v>6514</v>
      </c>
      <c r="D3379" s="97" t="s">
        <v>6414</v>
      </c>
      <c r="E3379" s="97" t="s">
        <v>2451</v>
      </c>
      <c r="F3379" s="97" t="s">
        <v>6515</v>
      </c>
      <c r="G3379" s="98" t="s">
        <v>2453</v>
      </c>
      <c r="H3379" s="98" t="s">
        <v>6414</v>
      </c>
      <c r="I3379" s="99">
        <v>196435000</v>
      </c>
      <c r="J3379" s="97" t="s">
        <v>2460</v>
      </c>
    </row>
    <row r="3380" spans="1:10" ht="12" customHeight="1" x14ac:dyDescent="0.2">
      <c r="A3380" s="96">
        <f t="shared" si="48"/>
        <v>3379</v>
      </c>
      <c r="B3380" s="97" t="s">
        <v>6489</v>
      </c>
      <c r="C3380" s="97" t="s">
        <v>6489</v>
      </c>
      <c r="D3380" s="97" t="s">
        <v>6414</v>
      </c>
      <c r="E3380" s="97" t="s">
        <v>2451</v>
      </c>
      <c r="F3380" s="97" t="s">
        <v>6516</v>
      </c>
      <c r="G3380" s="98" t="s">
        <v>2453</v>
      </c>
      <c r="H3380" s="98" t="s">
        <v>6414</v>
      </c>
      <c r="I3380" s="99">
        <v>433251000</v>
      </c>
      <c r="J3380" s="97" t="s">
        <v>2455</v>
      </c>
    </row>
    <row r="3381" spans="1:10" ht="12" customHeight="1" x14ac:dyDescent="0.2">
      <c r="A3381" s="96">
        <f t="shared" si="48"/>
        <v>3380</v>
      </c>
      <c r="B3381" s="97" t="s">
        <v>6513</v>
      </c>
      <c r="C3381" s="97" t="s">
        <v>6514</v>
      </c>
      <c r="D3381" s="97" t="s">
        <v>6414</v>
      </c>
      <c r="E3381" s="97" t="s">
        <v>2451</v>
      </c>
      <c r="F3381" s="97" t="s">
        <v>6517</v>
      </c>
      <c r="G3381" s="98" t="s">
        <v>2453</v>
      </c>
      <c r="H3381" s="98" t="s">
        <v>6414</v>
      </c>
      <c r="I3381" s="99">
        <v>127718000</v>
      </c>
      <c r="J3381" s="97" t="s">
        <v>2460</v>
      </c>
    </row>
    <row r="3382" spans="1:10" ht="12" customHeight="1" x14ac:dyDescent="0.2">
      <c r="A3382" s="96">
        <f t="shared" si="48"/>
        <v>3381</v>
      </c>
      <c r="B3382" s="97" t="s">
        <v>6429</v>
      </c>
      <c r="C3382" s="97" t="s">
        <v>6430</v>
      </c>
      <c r="D3382" s="97" t="s">
        <v>6417</v>
      </c>
      <c r="E3382" s="97" t="s">
        <v>2451</v>
      </c>
      <c r="F3382" s="97" t="s">
        <v>6518</v>
      </c>
      <c r="G3382" s="98" t="s">
        <v>2453</v>
      </c>
      <c r="H3382" s="98" t="s">
        <v>6414</v>
      </c>
      <c r="I3382" s="99">
        <v>104412000</v>
      </c>
      <c r="J3382" s="97" t="s">
        <v>2460</v>
      </c>
    </row>
    <row r="3383" spans="1:10" ht="12" customHeight="1" x14ac:dyDescent="0.2">
      <c r="A3383" s="96">
        <f t="shared" si="48"/>
        <v>3382</v>
      </c>
      <c r="B3383" s="106" t="s">
        <v>6519</v>
      </c>
      <c r="C3383" s="97" t="s">
        <v>6514</v>
      </c>
      <c r="D3383" s="97" t="s">
        <v>6417</v>
      </c>
      <c r="E3383" s="97" t="s">
        <v>2451</v>
      </c>
      <c r="F3383" s="97" t="s">
        <v>6520</v>
      </c>
      <c r="G3383" s="98" t="s">
        <v>2453</v>
      </c>
      <c r="H3383" s="98" t="s">
        <v>6414</v>
      </c>
      <c r="I3383" s="99">
        <v>54770000</v>
      </c>
      <c r="J3383" s="97" t="s">
        <v>2460</v>
      </c>
    </row>
    <row r="3384" spans="1:10" ht="12" customHeight="1" x14ac:dyDescent="0.2">
      <c r="A3384" s="96">
        <f t="shared" si="48"/>
        <v>3383</v>
      </c>
      <c r="B3384" s="106" t="s">
        <v>6521</v>
      </c>
      <c r="C3384" s="97" t="s">
        <v>6442</v>
      </c>
      <c r="D3384" s="97" t="s">
        <v>6414</v>
      </c>
      <c r="E3384" s="97" t="s">
        <v>2451</v>
      </c>
      <c r="F3384" s="97" t="s">
        <v>6522</v>
      </c>
      <c r="G3384" s="98" t="s">
        <v>2453</v>
      </c>
      <c r="H3384" s="98" t="s">
        <v>6414</v>
      </c>
      <c r="I3384" s="99">
        <v>7057000000</v>
      </c>
      <c r="J3384" s="97" t="s">
        <v>2455</v>
      </c>
    </row>
    <row r="3385" spans="1:10" ht="12" customHeight="1" x14ac:dyDescent="0.2">
      <c r="A3385" s="96">
        <f t="shared" si="48"/>
        <v>3384</v>
      </c>
      <c r="B3385" s="97" t="s">
        <v>6432</v>
      </c>
      <c r="C3385" s="97" t="s">
        <v>6432</v>
      </c>
      <c r="D3385" s="97" t="s">
        <v>6414</v>
      </c>
      <c r="E3385" s="97" t="s">
        <v>2451</v>
      </c>
      <c r="F3385" s="97" t="s">
        <v>6523</v>
      </c>
      <c r="G3385" s="98" t="s">
        <v>2453</v>
      </c>
      <c r="H3385" s="98" t="s">
        <v>6414</v>
      </c>
      <c r="I3385" s="99">
        <v>60000000</v>
      </c>
      <c r="J3385" s="97" t="s">
        <v>2460</v>
      </c>
    </row>
    <row r="3386" spans="1:10" ht="12" customHeight="1" x14ac:dyDescent="0.2">
      <c r="A3386" s="96">
        <f t="shared" si="48"/>
        <v>3385</v>
      </c>
      <c r="B3386" s="97" t="s">
        <v>6524</v>
      </c>
      <c r="C3386" s="97" t="s">
        <v>6416</v>
      </c>
      <c r="D3386" s="97" t="s">
        <v>2450</v>
      </c>
      <c r="E3386" s="97" t="s">
        <v>2451</v>
      </c>
      <c r="F3386" s="97" t="s">
        <v>6525</v>
      </c>
      <c r="G3386" s="98" t="s">
        <v>2453</v>
      </c>
      <c r="H3386" s="98" t="s">
        <v>6414</v>
      </c>
      <c r="I3386" s="99">
        <v>30441000</v>
      </c>
      <c r="J3386" s="97" t="s">
        <v>2455</v>
      </c>
    </row>
    <row r="3387" spans="1:10" ht="12" customHeight="1" x14ac:dyDescent="0.2">
      <c r="A3387" s="96">
        <f t="shared" si="48"/>
        <v>3386</v>
      </c>
      <c r="B3387" s="97" t="s">
        <v>6411</v>
      </c>
      <c r="C3387" s="97" t="s">
        <v>6412</v>
      </c>
      <c r="D3387" s="97" t="s">
        <v>2450</v>
      </c>
      <c r="E3387" s="97" t="s">
        <v>2451</v>
      </c>
      <c r="F3387" s="97" t="s">
        <v>6526</v>
      </c>
      <c r="G3387" s="98" t="s">
        <v>2453</v>
      </c>
      <c r="H3387" s="98" t="s">
        <v>6414</v>
      </c>
      <c r="I3387" s="99">
        <v>25240000</v>
      </c>
      <c r="J3387" s="97" t="s">
        <v>2455</v>
      </c>
    </row>
    <row r="3388" spans="1:10" ht="12" customHeight="1" x14ac:dyDescent="0.2">
      <c r="A3388" s="96">
        <f t="shared" si="48"/>
        <v>3387</v>
      </c>
      <c r="B3388" s="97" t="s">
        <v>6442</v>
      </c>
      <c r="C3388" s="97" t="s">
        <v>6442</v>
      </c>
      <c r="D3388" s="97" t="s">
        <v>6414</v>
      </c>
      <c r="E3388" s="97" t="s">
        <v>2451</v>
      </c>
      <c r="F3388" s="97" t="s">
        <v>6527</v>
      </c>
      <c r="G3388" s="98" t="s">
        <v>2453</v>
      </c>
      <c r="H3388" s="98" t="s">
        <v>6414</v>
      </c>
      <c r="I3388" s="99">
        <v>443106000</v>
      </c>
      <c r="J3388" s="97" t="s">
        <v>2455</v>
      </c>
    </row>
    <row r="3389" spans="1:10" ht="12" customHeight="1" x14ac:dyDescent="0.2">
      <c r="A3389" s="96">
        <f t="shared" si="48"/>
        <v>3388</v>
      </c>
      <c r="B3389" s="97" t="s">
        <v>6442</v>
      </c>
      <c r="C3389" s="97" t="s">
        <v>6442</v>
      </c>
      <c r="D3389" s="97" t="s">
        <v>6414</v>
      </c>
      <c r="E3389" s="97" t="s">
        <v>2451</v>
      </c>
      <c r="F3389" s="97" t="s">
        <v>6528</v>
      </c>
      <c r="G3389" s="98" t="s">
        <v>2453</v>
      </c>
      <c r="H3389" s="98" t="s">
        <v>6414</v>
      </c>
      <c r="I3389" s="99">
        <v>3108000000</v>
      </c>
      <c r="J3389" s="97" t="s">
        <v>2455</v>
      </c>
    </row>
    <row r="3390" spans="1:10" ht="12" customHeight="1" x14ac:dyDescent="0.2">
      <c r="A3390" s="96">
        <f t="shared" si="48"/>
        <v>3389</v>
      </c>
      <c r="B3390" s="97" t="s">
        <v>6411</v>
      </c>
      <c r="C3390" s="97" t="s">
        <v>6412</v>
      </c>
      <c r="D3390" s="97" t="s">
        <v>2450</v>
      </c>
      <c r="E3390" s="97" t="s">
        <v>2451</v>
      </c>
      <c r="F3390" s="97" t="s">
        <v>6529</v>
      </c>
      <c r="G3390" s="98" t="s">
        <v>2453</v>
      </c>
      <c r="H3390" s="98" t="s">
        <v>6414</v>
      </c>
      <c r="I3390" s="99">
        <v>32956000</v>
      </c>
      <c r="J3390" s="97" t="s">
        <v>2455</v>
      </c>
    </row>
    <row r="3391" spans="1:10" ht="12" customHeight="1" x14ac:dyDescent="0.2">
      <c r="A3391" s="96">
        <f t="shared" si="48"/>
        <v>3390</v>
      </c>
      <c r="B3391" s="97" t="s">
        <v>6448</v>
      </c>
      <c r="C3391" s="97" t="s">
        <v>6448</v>
      </c>
      <c r="D3391" s="97" t="s">
        <v>6414</v>
      </c>
      <c r="E3391" s="97" t="s">
        <v>2451</v>
      </c>
      <c r="F3391" s="97" t="s">
        <v>6530</v>
      </c>
      <c r="G3391" s="98" t="s">
        <v>2453</v>
      </c>
      <c r="H3391" s="98" t="s">
        <v>6414</v>
      </c>
      <c r="I3391" s="99">
        <v>145700000</v>
      </c>
      <c r="J3391" s="97" t="s">
        <v>2455</v>
      </c>
    </row>
    <row r="3392" spans="1:10" ht="12" customHeight="1" x14ac:dyDescent="0.2">
      <c r="A3392" s="96">
        <f t="shared" si="48"/>
        <v>3391</v>
      </c>
      <c r="B3392" s="97" t="s">
        <v>6531</v>
      </c>
      <c r="C3392" s="97" t="s">
        <v>6532</v>
      </c>
      <c r="D3392" s="97" t="s">
        <v>6417</v>
      </c>
      <c r="E3392" s="97" t="s">
        <v>2451</v>
      </c>
      <c r="F3392" s="97" t="s">
        <v>6533</v>
      </c>
      <c r="G3392" s="98" t="s">
        <v>2453</v>
      </c>
      <c r="H3392" s="98" t="s">
        <v>6414</v>
      </c>
      <c r="I3392" s="99">
        <v>495660000</v>
      </c>
      <c r="J3392" s="100" t="s">
        <v>2455</v>
      </c>
    </row>
    <row r="3393" spans="1:10" ht="12" customHeight="1" x14ac:dyDescent="0.2">
      <c r="A3393" s="96">
        <f t="shared" si="48"/>
        <v>3392</v>
      </c>
      <c r="B3393" s="97" t="s">
        <v>6493</v>
      </c>
      <c r="C3393" s="97" t="s">
        <v>6430</v>
      </c>
      <c r="D3393" s="97" t="s">
        <v>3043</v>
      </c>
      <c r="E3393" s="97" t="s">
        <v>2451</v>
      </c>
      <c r="F3393" s="97" t="s">
        <v>6534</v>
      </c>
      <c r="G3393" s="98" t="s">
        <v>2453</v>
      </c>
      <c r="H3393" s="98" t="s">
        <v>6414</v>
      </c>
      <c r="I3393" s="99">
        <v>980808000</v>
      </c>
      <c r="J3393" s="100" t="s">
        <v>2486</v>
      </c>
    </row>
    <row r="3394" spans="1:10" ht="12" customHeight="1" x14ac:dyDescent="0.2">
      <c r="A3394" s="96">
        <f t="shared" si="48"/>
        <v>3393</v>
      </c>
      <c r="B3394" s="97" t="s">
        <v>3009</v>
      </c>
      <c r="C3394" s="97" t="s">
        <v>2549</v>
      </c>
      <c r="D3394" s="97" t="s">
        <v>3009</v>
      </c>
      <c r="E3394" s="97" t="s">
        <v>2451</v>
      </c>
      <c r="F3394" s="97" t="s">
        <v>6535</v>
      </c>
      <c r="G3394" s="98" t="s">
        <v>2453</v>
      </c>
      <c r="H3394" s="98" t="s">
        <v>6414</v>
      </c>
      <c r="I3394" s="99">
        <v>2996361000</v>
      </c>
      <c r="J3394" s="100" t="s">
        <v>2486</v>
      </c>
    </row>
    <row r="3395" spans="1:10" ht="12" customHeight="1" x14ac:dyDescent="0.3">
      <c r="A3395" s="96">
        <f t="shared" ref="A3395:A3458" si="49">ROW()-1</f>
        <v>3394</v>
      </c>
      <c r="B3395" s="97" t="s">
        <v>2810</v>
      </c>
      <c r="C3395" s="103" t="s">
        <v>5150</v>
      </c>
      <c r="D3395" s="97" t="s">
        <v>2810</v>
      </c>
      <c r="E3395" s="97" t="s">
        <v>2451</v>
      </c>
      <c r="F3395" s="103" t="s">
        <v>6536</v>
      </c>
      <c r="G3395" s="104" t="s">
        <v>2453</v>
      </c>
      <c r="H3395" s="97" t="s">
        <v>5152</v>
      </c>
      <c r="I3395" s="105">
        <v>25000000</v>
      </c>
      <c r="J3395" s="103" t="s">
        <v>3281</v>
      </c>
    </row>
    <row r="3396" spans="1:10" ht="12" customHeight="1" x14ac:dyDescent="0.3">
      <c r="A3396" s="96">
        <f t="shared" si="49"/>
        <v>3395</v>
      </c>
      <c r="B3396" s="97" t="s">
        <v>2810</v>
      </c>
      <c r="C3396" s="103" t="s">
        <v>6537</v>
      </c>
      <c r="D3396" s="97" t="s">
        <v>2810</v>
      </c>
      <c r="E3396" s="97" t="s">
        <v>2451</v>
      </c>
      <c r="F3396" s="103" t="s">
        <v>6538</v>
      </c>
      <c r="G3396" s="104" t="s">
        <v>2453</v>
      </c>
      <c r="H3396" s="97" t="s">
        <v>5152</v>
      </c>
      <c r="I3396" s="105">
        <v>28000000</v>
      </c>
      <c r="J3396" s="103" t="s">
        <v>2455</v>
      </c>
    </row>
    <row r="3397" spans="1:10" ht="12" customHeight="1" x14ac:dyDescent="0.3">
      <c r="A3397" s="96">
        <f t="shared" si="49"/>
        <v>3396</v>
      </c>
      <c r="B3397" s="97" t="s">
        <v>6524</v>
      </c>
      <c r="C3397" s="97" t="s">
        <v>6416</v>
      </c>
      <c r="D3397" s="97" t="s">
        <v>2450</v>
      </c>
      <c r="E3397" s="97" t="s">
        <v>2678</v>
      </c>
      <c r="F3397" s="97" t="s">
        <v>6539</v>
      </c>
      <c r="G3397" s="98" t="s">
        <v>2453</v>
      </c>
      <c r="H3397" s="98" t="s">
        <v>6414</v>
      </c>
      <c r="I3397" s="97" t="s">
        <v>2670</v>
      </c>
      <c r="J3397" s="97" t="s">
        <v>2670</v>
      </c>
    </row>
    <row r="3398" spans="1:10" ht="12" customHeight="1" x14ac:dyDescent="0.2">
      <c r="A3398" s="96">
        <f t="shared" si="49"/>
        <v>3397</v>
      </c>
      <c r="B3398" s="97" t="s">
        <v>6498</v>
      </c>
      <c r="C3398" s="97" t="s">
        <v>2779</v>
      </c>
      <c r="D3398" s="97" t="s">
        <v>6417</v>
      </c>
      <c r="E3398" s="97" t="s">
        <v>2678</v>
      </c>
      <c r="F3398" s="97" t="s">
        <v>6540</v>
      </c>
      <c r="G3398" s="98" t="s">
        <v>2453</v>
      </c>
      <c r="H3398" s="98" t="s">
        <v>6414</v>
      </c>
      <c r="I3398" s="99">
        <v>547910000</v>
      </c>
      <c r="J3398" s="97" t="s">
        <v>2455</v>
      </c>
    </row>
    <row r="3399" spans="1:10" ht="12" customHeight="1" x14ac:dyDescent="0.3">
      <c r="A3399" s="96">
        <f t="shared" si="49"/>
        <v>3398</v>
      </c>
      <c r="B3399" s="97" t="s">
        <v>6462</v>
      </c>
      <c r="C3399" s="97" t="s">
        <v>6463</v>
      </c>
      <c r="D3399" s="97" t="s">
        <v>6464</v>
      </c>
      <c r="E3399" s="97" t="s">
        <v>2678</v>
      </c>
      <c r="F3399" s="97" t="s">
        <v>6541</v>
      </c>
      <c r="G3399" s="98" t="s">
        <v>2453</v>
      </c>
      <c r="H3399" s="98" t="s">
        <v>6414</v>
      </c>
      <c r="I3399" s="97" t="s">
        <v>2670</v>
      </c>
      <c r="J3399" s="97" t="s">
        <v>2670</v>
      </c>
    </row>
    <row r="3400" spans="1:10" ht="12" customHeight="1" x14ac:dyDescent="0.3">
      <c r="A3400" s="96">
        <f t="shared" si="49"/>
        <v>3399</v>
      </c>
      <c r="B3400" s="97" t="s">
        <v>6462</v>
      </c>
      <c r="C3400" s="97" t="s">
        <v>6463</v>
      </c>
      <c r="D3400" s="97" t="s">
        <v>6464</v>
      </c>
      <c r="E3400" s="97" t="s">
        <v>2678</v>
      </c>
      <c r="F3400" s="97" t="s">
        <v>6542</v>
      </c>
      <c r="G3400" s="98" t="s">
        <v>2453</v>
      </c>
      <c r="H3400" s="98" t="s">
        <v>6414</v>
      </c>
      <c r="I3400" s="97" t="s">
        <v>2670</v>
      </c>
      <c r="J3400" s="97" t="s">
        <v>2670</v>
      </c>
    </row>
    <row r="3401" spans="1:10" ht="12" customHeight="1" x14ac:dyDescent="0.2">
      <c r="A3401" s="96">
        <f t="shared" si="49"/>
        <v>3400</v>
      </c>
      <c r="B3401" s="97" t="s">
        <v>2779</v>
      </c>
      <c r="C3401" s="97" t="s">
        <v>2779</v>
      </c>
      <c r="D3401" s="97" t="s">
        <v>6414</v>
      </c>
      <c r="E3401" s="97" t="s">
        <v>2678</v>
      </c>
      <c r="F3401" s="97" t="s">
        <v>6543</v>
      </c>
      <c r="G3401" s="98" t="s">
        <v>2453</v>
      </c>
      <c r="H3401" s="98" t="s">
        <v>6414</v>
      </c>
      <c r="I3401" s="99">
        <v>583054000</v>
      </c>
      <c r="J3401" s="97" t="s">
        <v>2455</v>
      </c>
    </row>
    <row r="3402" spans="1:10" ht="12" customHeight="1" x14ac:dyDescent="0.2">
      <c r="A3402" s="96">
        <f t="shared" si="49"/>
        <v>3401</v>
      </c>
      <c r="B3402" s="97" t="s">
        <v>6442</v>
      </c>
      <c r="C3402" s="97" t="s">
        <v>6442</v>
      </c>
      <c r="D3402" s="97" t="s">
        <v>6414</v>
      </c>
      <c r="E3402" s="97" t="s">
        <v>2678</v>
      </c>
      <c r="F3402" s="97" t="s">
        <v>6544</v>
      </c>
      <c r="G3402" s="98" t="s">
        <v>2453</v>
      </c>
      <c r="H3402" s="98" t="s">
        <v>6414</v>
      </c>
      <c r="I3402" s="99">
        <v>3159600000</v>
      </c>
      <c r="J3402" s="97" t="s">
        <v>2486</v>
      </c>
    </row>
    <row r="3403" spans="1:10" ht="12" customHeight="1" x14ac:dyDescent="0.2">
      <c r="A3403" s="96">
        <f t="shared" si="49"/>
        <v>3402</v>
      </c>
      <c r="B3403" s="97" t="s">
        <v>6442</v>
      </c>
      <c r="C3403" s="97" t="s">
        <v>6442</v>
      </c>
      <c r="D3403" s="97" t="s">
        <v>6414</v>
      </c>
      <c r="E3403" s="97" t="s">
        <v>2678</v>
      </c>
      <c r="F3403" s="97" t="s">
        <v>6545</v>
      </c>
      <c r="G3403" s="98" t="s">
        <v>2453</v>
      </c>
      <c r="H3403" s="98" t="s">
        <v>6414</v>
      </c>
      <c r="I3403" s="99">
        <v>7097420000</v>
      </c>
      <c r="J3403" s="97" t="s">
        <v>2486</v>
      </c>
    </row>
    <row r="3404" spans="1:10" ht="12" customHeight="1" x14ac:dyDescent="0.2">
      <c r="A3404" s="96">
        <f t="shared" si="49"/>
        <v>3403</v>
      </c>
      <c r="B3404" s="97" t="s">
        <v>6442</v>
      </c>
      <c r="C3404" s="97" t="s">
        <v>6442</v>
      </c>
      <c r="D3404" s="97" t="s">
        <v>6414</v>
      </c>
      <c r="E3404" s="97" t="s">
        <v>2678</v>
      </c>
      <c r="F3404" s="97" t="s">
        <v>6546</v>
      </c>
      <c r="G3404" s="98" t="s">
        <v>2453</v>
      </c>
      <c r="H3404" s="98" t="s">
        <v>6414</v>
      </c>
      <c r="I3404" s="99">
        <v>478800000</v>
      </c>
      <c r="J3404" s="97" t="s">
        <v>2455</v>
      </c>
    </row>
    <row r="3405" spans="1:10" ht="12" customHeight="1" x14ac:dyDescent="0.2">
      <c r="A3405" s="96">
        <f t="shared" si="49"/>
        <v>3404</v>
      </c>
      <c r="B3405" s="97" t="s">
        <v>6422</v>
      </c>
      <c r="C3405" s="97" t="s">
        <v>6422</v>
      </c>
      <c r="D3405" s="97" t="s">
        <v>6414</v>
      </c>
      <c r="E3405" s="97" t="s">
        <v>2678</v>
      </c>
      <c r="F3405" s="97" t="s">
        <v>6453</v>
      </c>
      <c r="G3405" s="98" t="s">
        <v>2453</v>
      </c>
      <c r="H3405" s="98" t="s">
        <v>6414</v>
      </c>
      <c r="I3405" s="99">
        <v>73422000</v>
      </c>
      <c r="J3405" s="97" t="s">
        <v>2460</v>
      </c>
    </row>
    <row r="3406" spans="1:10" ht="12" customHeight="1" x14ac:dyDescent="0.2">
      <c r="A3406" s="96">
        <f t="shared" si="49"/>
        <v>3405</v>
      </c>
      <c r="B3406" s="97" t="s">
        <v>6547</v>
      </c>
      <c r="C3406" s="97" t="s">
        <v>6483</v>
      </c>
      <c r="D3406" s="97" t="s">
        <v>6417</v>
      </c>
      <c r="E3406" s="97" t="s">
        <v>2678</v>
      </c>
      <c r="F3406" s="97" t="s">
        <v>6548</v>
      </c>
      <c r="G3406" s="98" t="s">
        <v>2453</v>
      </c>
      <c r="H3406" s="98" t="s">
        <v>6414</v>
      </c>
      <c r="I3406" s="99">
        <v>7037000</v>
      </c>
      <c r="J3406" s="97" t="s">
        <v>2460</v>
      </c>
    </row>
    <row r="3407" spans="1:10" ht="12" customHeight="1" x14ac:dyDescent="0.2">
      <c r="A3407" s="96">
        <f t="shared" si="49"/>
        <v>3406</v>
      </c>
      <c r="B3407" s="97" t="s">
        <v>6549</v>
      </c>
      <c r="C3407" s="97" t="s">
        <v>6489</v>
      </c>
      <c r="D3407" s="97" t="s">
        <v>6417</v>
      </c>
      <c r="E3407" s="97" t="s">
        <v>2678</v>
      </c>
      <c r="F3407" s="97" t="s">
        <v>6550</v>
      </c>
      <c r="G3407" s="98" t="s">
        <v>2453</v>
      </c>
      <c r="H3407" s="98" t="s">
        <v>6414</v>
      </c>
      <c r="I3407" s="99">
        <v>379842000</v>
      </c>
      <c r="J3407" s="97" t="s">
        <v>2455</v>
      </c>
    </row>
    <row r="3408" spans="1:10" ht="12" customHeight="1" x14ac:dyDescent="0.2">
      <c r="A3408" s="96">
        <f t="shared" si="49"/>
        <v>3407</v>
      </c>
      <c r="B3408" s="97" t="s">
        <v>6551</v>
      </c>
      <c r="C3408" s="97" t="s">
        <v>6551</v>
      </c>
      <c r="D3408" s="97" t="s">
        <v>6414</v>
      </c>
      <c r="E3408" s="97" t="s">
        <v>2678</v>
      </c>
      <c r="F3408" s="97" t="s">
        <v>6552</v>
      </c>
      <c r="G3408" s="98" t="s">
        <v>2453</v>
      </c>
      <c r="H3408" s="98" t="s">
        <v>6414</v>
      </c>
      <c r="I3408" s="99">
        <v>334600000</v>
      </c>
      <c r="J3408" s="97" t="s">
        <v>2455</v>
      </c>
    </row>
    <row r="3409" spans="1:10" ht="12" customHeight="1" x14ac:dyDescent="0.2">
      <c r="A3409" s="96">
        <f t="shared" si="49"/>
        <v>3408</v>
      </c>
      <c r="B3409" s="97" t="s">
        <v>6483</v>
      </c>
      <c r="C3409" s="97" t="s">
        <v>6483</v>
      </c>
      <c r="D3409" s="97" t="s">
        <v>6414</v>
      </c>
      <c r="E3409" s="97" t="s">
        <v>2678</v>
      </c>
      <c r="F3409" s="97" t="s">
        <v>6553</v>
      </c>
      <c r="G3409" s="98" t="s">
        <v>2453</v>
      </c>
      <c r="H3409" s="98" t="s">
        <v>6414</v>
      </c>
      <c r="I3409" s="99">
        <v>26917400</v>
      </c>
      <c r="J3409" s="97" t="s">
        <v>2460</v>
      </c>
    </row>
    <row r="3410" spans="1:10" ht="12" customHeight="1" x14ac:dyDescent="0.2">
      <c r="A3410" s="96">
        <f t="shared" si="49"/>
        <v>3409</v>
      </c>
      <c r="B3410" s="97" t="s">
        <v>6554</v>
      </c>
      <c r="C3410" s="97" t="s">
        <v>6422</v>
      </c>
      <c r="D3410" s="97" t="s">
        <v>6481</v>
      </c>
      <c r="E3410" s="97" t="s">
        <v>2678</v>
      </c>
      <c r="F3410" s="97" t="s">
        <v>6555</v>
      </c>
      <c r="G3410" s="98" t="s">
        <v>2453</v>
      </c>
      <c r="H3410" s="98" t="s">
        <v>6414</v>
      </c>
      <c r="I3410" s="99">
        <v>154484000</v>
      </c>
      <c r="J3410" s="97" t="s">
        <v>2455</v>
      </c>
    </row>
    <row r="3411" spans="1:10" ht="12" customHeight="1" x14ac:dyDescent="0.2">
      <c r="A3411" s="96">
        <f t="shared" si="49"/>
        <v>3410</v>
      </c>
      <c r="B3411" s="97" t="s">
        <v>6556</v>
      </c>
      <c r="C3411" s="97" t="s">
        <v>2779</v>
      </c>
      <c r="D3411" s="97" t="s">
        <v>6417</v>
      </c>
      <c r="E3411" s="97" t="s">
        <v>2678</v>
      </c>
      <c r="F3411" s="97" t="s">
        <v>6557</v>
      </c>
      <c r="G3411" s="98" t="s">
        <v>2453</v>
      </c>
      <c r="H3411" s="98" t="s">
        <v>6414</v>
      </c>
      <c r="I3411" s="99">
        <v>219427000</v>
      </c>
      <c r="J3411" s="97" t="s">
        <v>2455</v>
      </c>
    </row>
    <row r="3412" spans="1:10" ht="12" customHeight="1" x14ac:dyDescent="0.2">
      <c r="A3412" s="96">
        <f t="shared" si="49"/>
        <v>3411</v>
      </c>
      <c r="B3412" s="97" t="s">
        <v>6558</v>
      </c>
      <c r="C3412" s="97" t="s">
        <v>6420</v>
      </c>
      <c r="D3412" s="97" t="s">
        <v>2484</v>
      </c>
      <c r="E3412" s="97" t="s">
        <v>2678</v>
      </c>
      <c r="F3412" s="97" t="s">
        <v>6559</v>
      </c>
      <c r="G3412" s="98" t="s">
        <v>2453</v>
      </c>
      <c r="H3412" s="98" t="s">
        <v>6414</v>
      </c>
      <c r="I3412" s="99">
        <v>5363637744</v>
      </c>
      <c r="J3412" s="97" t="s">
        <v>2455</v>
      </c>
    </row>
    <row r="3413" spans="1:10" ht="12" customHeight="1" x14ac:dyDescent="0.2">
      <c r="A3413" s="96">
        <f t="shared" si="49"/>
        <v>3412</v>
      </c>
      <c r="B3413" s="97" t="s">
        <v>6420</v>
      </c>
      <c r="C3413" s="97" t="s">
        <v>6420</v>
      </c>
      <c r="D3413" s="97" t="s">
        <v>6414</v>
      </c>
      <c r="E3413" s="97" t="s">
        <v>2678</v>
      </c>
      <c r="F3413" s="97" t="s">
        <v>6560</v>
      </c>
      <c r="G3413" s="98" t="s">
        <v>2453</v>
      </c>
      <c r="H3413" s="98" t="s">
        <v>6414</v>
      </c>
      <c r="I3413" s="99">
        <v>80669000</v>
      </c>
      <c r="J3413" s="97" t="s">
        <v>2460</v>
      </c>
    </row>
    <row r="3414" spans="1:10" ht="12" customHeight="1" x14ac:dyDescent="0.2">
      <c r="A3414" s="96">
        <f t="shared" si="49"/>
        <v>3413</v>
      </c>
      <c r="B3414" s="97" t="s">
        <v>6432</v>
      </c>
      <c r="C3414" s="97" t="s">
        <v>6432</v>
      </c>
      <c r="D3414" s="97" t="s">
        <v>6414</v>
      </c>
      <c r="E3414" s="97" t="s">
        <v>2678</v>
      </c>
      <c r="F3414" s="97" t="s">
        <v>6561</v>
      </c>
      <c r="G3414" s="98" t="s">
        <v>2453</v>
      </c>
      <c r="H3414" s="98" t="s">
        <v>6414</v>
      </c>
      <c r="I3414" s="99">
        <v>89970000</v>
      </c>
      <c r="J3414" s="97" t="s">
        <v>2460</v>
      </c>
    </row>
    <row r="3415" spans="1:10" ht="12" customHeight="1" x14ac:dyDescent="0.2">
      <c r="A3415" s="96">
        <f t="shared" si="49"/>
        <v>3414</v>
      </c>
      <c r="B3415" s="97" t="s">
        <v>6498</v>
      </c>
      <c r="C3415" s="97" t="s">
        <v>2779</v>
      </c>
      <c r="D3415" s="97" t="s">
        <v>6417</v>
      </c>
      <c r="E3415" s="97" t="s">
        <v>2678</v>
      </c>
      <c r="F3415" s="97" t="s">
        <v>6562</v>
      </c>
      <c r="G3415" s="98" t="s">
        <v>2453</v>
      </c>
      <c r="H3415" s="98" t="s">
        <v>6414</v>
      </c>
      <c r="I3415" s="99">
        <v>3324858000</v>
      </c>
      <c r="J3415" s="97" t="s">
        <v>2486</v>
      </c>
    </row>
    <row r="3416" spans="1:10" ht="12" customHeight="1" x14ac:dyDescent="0.2">
      <c r="A3416" s="96">
        <f t="shared" si="49"/>
        <v>3415</v>
      </c>
      <c r="B3416" s="97" t="s">
        <v>6460</v>
      </c>
      <c r="C3416" s="97" t="s">
        <v>6460</v>
      </c>
      <c r="D3416" s="97" t="s">
        <v>6414</v>
      </c>
      <c r="E3416" s="97" t="s">
        <v>2678</v>
      </c>
      <c r="F3416" s="97" t="s">
        <v>6563</v>
      </c>
      <c r="G3416" s="98" t="s">
        <v>2453</v>
      </c>
      <c r="H3416" s="98" t="s">
        <v>6414</v>
      </c>
      <c r="I3416" s="99">
        <v>389938000</v>
      </c>
      <c r="J3416" s="97" t="s">
        <v>2455</v>
      </c>
    </row>
    <row r="3417" spans="1:10" ht="12" customHeight="1" x14ac:dyDescent="0.2">
      <c r="A3417" s="96">
        <f t="shared" si="49"/>
        <v>3416</v>
      </c>
      <c r="B3417" s="97" t="s">
        <v>6471</v>
      </c>
      <c r="C3417" s="97" t="s">
        <v>6471</v>
      </c>
      <c r="D3417" s="97" t="s">
        <v>6414</v>
      </c>
      <c r="E3417" s="97" t="s">
        <v>2678</v>
      </c>
      <c r="F3417" s="97" t="s">
        <v>6564</v>
      </c>
      <c r="G3417" s="98" t="s">
        <v>2453</v>
      </c>
      <c r="H3417" s="98" t="s">
        <v>6414</v>
      </c>
      <c r="I3417" s="99">
        <v>85828000</v>
      </c>
      <c r="J3417" s="97" t="s">
        <v>2460</v>
      </c>
    </row>
    <row r="3418" spans="1:10" ht="12" customHeight="1" x14ac:dyDescent="0.2">
      <c r="A3418" s="96">
        <f t="shared" si="49"/>
        <v>3417</v>
      </c>
      <c r="B3418" s="97" t="s">
        <v>6422</v>
      </c>
      <c r="C3418" s="97" t="s">
        <v>6422</v>
      </c>
      <c r="D3418" s="97" t="s">
        <v>6414</v>
      </c>
      <c r="E3418" s="97" t="s">
        <v>2678</v>
      </c>
      <c r="F3418" s="97" t="s">
        <v>6565</v>
      </c>
      <c r="G3418" s="98" t="s">
        <v>2453</v>
      </c>
      <c r="H3418" s="98" t="s">
        <v>6414</v>
      </c>
      <c r="I3418" s="99">
        <v>74140000</v>
      </c>
      <c r="J3418" s="97" t="s">
        <v>2460</v>
      </c>
    </row>
    <row r="3419" spans="1:10" ht="12" customHeight="1" x14ac:dyDescent="0.2">
      <c r="A3419" s="96">
        <f t="shared" si="49"/>
        <v>3418</v>
      </c>
      <c r="B3419" s="97" t="s">
        <v>6566</v>
      </c>
      <c r="C3419" s="97" t="s">
        <v>6422</v>
      </c>
      <c r="D3419" s="97" t="s">
        <v>6417</v>
      </c>
      <c r="E3419" s="97" t="s">
        <v>2678</v>
      </c>
      <c r="F3419" s="97" t="s">
        <v>6567</v>
      </c>
      <c r="G3419" s="98" t="s">
        <v>2453</v>
      </c>
      <c r="H3419" s="98" t="s">
        <v>6414</v>
      </c>
      <c r="I3419" s="99">
        <v>43032000</v>
      </c>
      <c r="J3419" s="97" t="s">
        <v>2460</v>
      </c>
    </row>
    <row r="3420" spans="1:10" ht="12" customHeight="1" x14ac:dyDescent="0.2">
      <c r="A3420" s="96">
        <f t="shared" si="49"/>
        <v>3419</v>
      </c>
      <c r="B3420" s="97" t="s">
        <v>6422</v>
      </c>
      <c r="C3420" s="97" t="s">
        <v>6422</v>
      </c>
      <c r="D3420" s="97" t="s">
        <v>6414</v>
      </c>
      <c r="E3420" s="97" t="s">
        <v>2678</v>
      </c>
      <c r="F3420" s="97" t="s">
        <v>6568</v>
      </c>
      <c r="G3420" s="98" t="s">
        <v>2453</v>
      </c>
      <c r="H3420" s="98" t="s">
        <v>6414</v>
      </c>
      <c r="I3420" s="99">
        <v>58963000</v>
      </c>
      <c r="J3420" s="97" t="s">
        <v>2460</v>
      </c>
    </row>
    <row r="3421" spans="1:10" ht="12" customHeight="1" x14ac:dyDescent="0.2">
      <c r="A3421" s="96">
        <f t="shared" si="49"/>
        <v>3420</v>
      </c>
      <c r="B3421" s="97" t="s">
        <v>6569</v>
      </c>
      <c r="C3421" s="97" t="s">
        <v>6569</v>
      </c>
      <c r="D3421" s="97" t="s">
        <v>6414</v>
      </c>
      <c r="E3421" s="97" t="s">
        <v>2678</v>
      </c>
      <c r="F3421" s="97" t="s">
        <v>6570</v>
      </c>
      <c r="G3421" s="98" t="s">
        <v>2453</v>
      </c>
      <c r="H3421" s="98" t="s">
        <v>6414</v>
      </c>
      <c r="I3421" s="99">
        <v>346959000</v>
      </c>
      <c r="J3421" s="97" t="s">
        <v>2455</v>
      </c>
    </row>
    <row r="3422" spans="1:10" ht="12" customHeight="1" x14ac:dyDescent="0.2">
      <c r="A3422" s="96">
        <f t="shared" si="49"/>
        <v>3421</v>
      </c>
      <c r="B3422" s="97" t="s">
        <v>6420</v>
      </c>
      <c r="C3422" s="97" t="s">
        <v>6420</v>
      </c>
      <c r="D3422" s="97" t="s">
        <v>6414</v>
      </c>
      <c r="E3422" s="97" t="s">
        <v>2678</v>
      </c>
      <c r="F3422" s="97" t="s">
        <v>6571</v>
      </c>
      <c r="G3422" s="98" t="s">
        <v>2453</v>
      </c>
      <c r="H3422" s="98" t="s">
        <v>6414</v>
      </c>
      <c r="I3422" s="99">
        <v>153241000</v>
      </c>
      <c r="J3422" s="97" t="s">
        <v>2460</v>
      </c>
    </row>
    <row r="3423" spans="1:10" ht="12" customHeight="1" x14ac:dyDescent="0.2">
      <c r="A3423" s="96">
        <f t="shared" si="49"/>
        <v>3422</v>
      </c>
      <c r="B3423" s="97" t="s">
        <v>6422</v>
      </c>
      <c r="C3423" s="97" t="s">
        <v>6422</v>
      </c>
      <c r="D3423" s="97" t="s">
        <v>6414</v>
      </c>
      <c r="E3423" s="97" t="s">
        <v>2678</v>
      </c>
      <c r="F3423" s="97" t="s">
        <v>6572</v>
      </c>
      <c r="G3423" s="98" t="s">
        <v>2453</v>
      </c>
      <c r="H3423" s="98" t="s">
        <v>6414</v>
      </c>
      <c r="I3423" s="99">
        <v>59440000</v>
      </c>
      <c r="J3423" s="97" t="s">
        <v>2460</v>
      </c>
    </row>
    <row r="3424" spans="1:10" ht="12" customHeight="1" x14ac:dyDescent="0.2">
      <c r="A3424" s="96">
        <f t="shared" si="49"/>
        <v>3423</v>
      </c>
      <c r="B3424" s="97" t="s">
        <v>6513</v>
      </c>
      <c r="C3424" s="97" t="s">
        <v>6514</v>
      </c>
      <c r="D3424" s="97" t="s">
        <v>6414</v>
      </c>
      <c r="E3424" s="97" t="s">
        <v>2678</v>
      </c>
      <c r="F3424" s="97" t="s">
        <v>6573</v>
      </c>
      <c r="G3424" s="98" t="s">
        <v>2453</v>
      </c>
      <c r="H3424" s="98" t="s">
        <v>6414</v>
      </c>
      <c r="I3424" s="99">
        <v>176445000</v>
      </c>
      <c r="J3424" s="97" t="s">
        <v>2455</v>
      </c>
    </row>
    <row r="3425" spans="1:10" ht="12" customHeight="1" x14ac:dyDescent="0.2">
      <c r="A3425" s="96">
        <f t="shared" si="49"/>
        <v>3424</v>
      </c>
      <c r="B3425" s="97" t="s">
        <v>6574</v>
      </c>
      <c r="C3425" s="97" t="s">
        <v>6514</v>
      </c>
      <c r="D3425" s="97" t="s">
        <v>6414</v>
      </c>
      <c r="E3425" s="97" t="s">
        <v>2678</v>
      </c>
      <c r="F3425" s="97" t="s">
        <v>6575</v>
      </c>
      <c r="G3425" s="98" t="s">
        <v>2453</v>
      </c>
      <c r="H3425" s="98" t="s">
        <v>6414</v>
      </c>
      <c r="I3425" s="99">
        <v>4409000000</v>
      </c>
      <c r="J3425" s="97" t="s">
        <v>2486</v>
      </c>
    </row>
    <row r="3426" spans="1:10" ht="12" customHeight="1" x14ac:dyDescent="0.2">
      <c r="A3426" s="96">
        <f t="shared" si="49"/>
        <v>3425</v>
      </c>
      <c r="B3426" s="97" t="s">
        <v>6488</v>
      </c>
      <c r="C3426" s="97" t="s">
        <v>6489</v>
      </c>
      <c r="D3426" s="97" t="s">
        <v>6481</v>
      </c>
      <c r="E3426" s="97" t="s">
        <v>2678</v>
      </c>
      <c r="F3426" s="97" t="s">
        <v>6576</v>
      </c>
      <c r="G3426" s="98" t="s">
        <v>2453</v>
      </c>
      <c r="H3426" s="98" t="s">
        <v>6414</v>
      </c>
      <c r="I3426" s="99">
        <v>418426800</v>
      </c>
      <c r="J3426" s="97" t="s">
        <v>2455</v>
      </c>
    </row>
    <row r="3427" spans="1:10" ht="12" customHeight="1" x14ac:dyDescent="0.2">
      <c r="A3427" s="96">
        <f t="shared" si="49"/>
        <v>3426</v>
      </c>
      <c r="B3427" s="97" t="s">
        <v>6471</v>
      </c>
      <c r="C3427" s="97" t="s">
        <v>6471</v>
      </c>
      <c r="D3427" s="97" t="s">
        <v>6414</v>
      </c>
      <c r="E3427" s="97" t="s">
        <v>2678</v>
      </c>
      <c r="F3427" s="97" t="s">
        <v>6577</v>
      </c>
      <c r="G3427" s="98" t="s">
        <v>2453</v>
      </c>
      <c r="H3427" s="98" t="s">
        <v>6414</v>
      </c>
      <c r="I3427" s="99">
        <v>150000000</v>
      </c>
      <c r="J3427" s="97" t="s">
        <v>2455</v>
      </c>
    </row>
    <row r="3428" spans="1:10" ht="12" customHeight="1" x14ac:dyDescent="0.2">
      <c r="A3428" s="96">
        <f t="shared" si="49"/>
        <v>3427</v>
      </c>
      <c r="B3428" s="97" t="s">
        <v>6442</v>
      </c>
      <c r="C3428" s="97" t="s">
        <v>6442</v>
      </c>
      <c r="D3428" s="97" t="s">
        <v>6414</v>
      </c>
      <c r="E3428" s="97" t="s">
        <v>2678</v>
      </c>
      <c r="F3428" s="97" t="s">
        <v>6578</v>
      </c>
      <c r="G3428" s="98" t="s">
        <v>2453</v>
      </c>
      <c r="H3428" s="98" t="s">
        <v>6414</v>
      </c>
      <c r="I3428" s="99">
        <v>100000000</v>
      </c>
      <c r="J3428" s="97" t="s">
        <v>2455</v>
      </c>
    </row>
    <row r="3429" spans="1:10" ht="12" customHeight="1" x14ac:dyDescent="0.2">
      <c r="A3429" s="96">
        <f t="shared" si="49"/>
        <v>3428</v>
      </c>
      <c r="B3429" s="97" t="s">
        <v>6442</v>
      </c>
      <c r="C3429" s="97" t="s">
        <v>6442</v>
      </c>
      <c r="D3429" s="97" t="s">
        <v>6414</v>
      </c>
      <c r="E3429" s="97" t="s">
        <v>2678</v>
      </c>
      <c r="F3429" s="97" t="s">
        <v>6579</v>
      </c>
      <c r="G3429" s="98" t="s">
        <v>2453</v>
      </c>
      <c r="H3429" s="98" t="s">
        <v>6414</v>
      </c>
      <c r="I3429" s="99">
        <v>100000000</v>
      </c>
      <c r="J3429" s="97" t="s">
        <v>2455</v>
      </c>
    </row>
    <row r="3430" spans="1:10" ht="12" customHeight="1" x14ac:dyDescent="0.2">
      <c r="A3430" s="96">
        <f t="shared" si="49"/>
        <v>3429</v>
      </c>
      <c r="B3430" s="97" t="s">
        <v>6580</v>
      </c>
      <c r="C3430" s="97" t="s">
        <v>6430</v>
      </c>
      <c r="D3430" s="97" t="s">
        <v>2484</v>
      </c>
      <c r="E3430" s="97" t="s">
        <v>2678</v>
      </c>
      <c r="F3430" s="97" t="s">
        <v>6581</v>
      </c>
      <c r="G3430" s="98" t="s">
        <v>2453</v>
      </c>
      <c r="H3430" s="98" t="s">
        <v>6414</v>
      </c>
      <c r="I3430" s="99">
        <v>213295000</v>
      </c>
      <c r="J3430" s="97" t="s">
        <v>2455</v>
      </c>
    </row>
    <row r="3431" spans="1:10" ht="12" customHeight="1" x14ac:dyDescent="0.2">
      <c r="A3431" s="96">
        <f t="shared" si="49"/>
        <v>3430</v>
      </c>
      <c r="B3431" s="97" t="s">
        <v>6479</v>
      </c>
      <c r="C3431" s="97" t="s">
        <v>6480</v>
      </c>
      <c r="D3431" s="97" t="s">
        <v>6481</v>
      </c>
      <c r="E3431" s="97" t="s">
        <v>2678</v>
      </c>
      <c r="F3431" s="97" t="s">
        <v>6582</v>
      </c>
      <c r="G3431" s="98" t="s">
        <v>2453</v>
      </c>
      <c r="H3431" s="98" t="s">
        <v>6414</v>
      </c>
      <c r="I3431" s="99">
        <v>52712000</v>
      </c>
      <c r="J3431" s="97" t="s">
        <v>2460</v>
      </c>
    </row>
    <row r="3432" spans="1:10" ht="12" customHeight="1" x14ac:dyDescent="0.2">
      <c r="A3432" s="96">
        <f t="shared" si="49"/>
        <v>3431</v>
      </c>
      <c r="B3432" s="97" t="s">
        <v>6583</v>
      </c>
      <c r="C3432" s="97" t="s">
        <v>6420</v>
      </c>
      <c r="D3432" s="97" t="s">
        <v>6584</v>
      </c>
      <c r="E3432" s="97" t="s">
        <v>2678</v>
      </c>
      <c r="F3432" s="97" t="s">
        <v>6585</v>
      </c>
      <c r="G3432" s="98" t="s">
        <v>2453</v>
      </c>
      <c r="H3432" s="98" t="s">
        <v>6414</v>
      </c>
      <c r="I3432" s="99">
        <v>124124000</v>
      </c>
      <c r="J3432" s="97" t="s">
        <v>2455</v>
      </c>
    </row>
    <row r="3433" spans="1:10" ht="12" customHeight="1" x14ac:dyDescent="0.2">
      <c r="A3433" s="96">
        <f t="shared" si="49"/>
        <v>3432</v>
      </c>
      <c r="B3433" s="97" t="s">
        <v>6412</v>
      </c>
      <c r="C3433" s="97" t="s">
        <v>6412</v>
      </c>
      <c r="D3433" s="97" t="s">
        <v>6414</v>
      </c>
      <c r="E3433" s="97" t="s">
        <v>2678</v>
      </c>
      <c r="F3433" s="97" t="s">
        <v>6586</v>
      </c>
      <c r="G3433" s="98" t="s">
        <v>2453</v>
      </c>
      <c r="H3433" s="98" t="s">
        <v>6414</v>
      </c>
      <c r="I3433" s="99">
        <v>446370000</v>
      </c>
      <c r="J3433" s="97" t="s">
        <v>2460</v>
      </c>
    </row>
    <row r="3434" spans="1:10" ht="12" customHeight="1" x14ac:dyDescent="0.2">
      <c r="A3434" s="96">
        <f t="shared" si="49"/>
        <v>3433</v>
      </c>
      <c r="B3434" s="97" t="s">
        <v>6569</v>
      </c>
      <c r="C3434" s="97" t="s">
        <v>6569</v>
      </c>
      <c r="D3434" s="97" t="s">
        <v>6414</v>
      </c>
      <c r="E3434" s="97" t="s">
        <v>2678</v>
      </c>
      <c r="F3434" s="97" t="s">
        <v>6587</v>
      </c>
      <c r="G3434" s="98" t="s">
        <v>2453</v>
      </c>
      <c r="H3434" s="98" t="s">
        <v>6414</v>
      </c>
      <c r="I3434" s="99">
        <v>470670000</v>
      </c>
      <c r="J3434" s="97" t="s">
        <v>2455</v>
      </c>
    </row>
    <row r="3435" spans="1:10" ht="12" customHeight="1" x14ac:dyDescent="0.2">
      <c r="A3435" s="96">
        <f t="shared" si="49"/>
        <v>3434</v>
      </c>
      <c r="B3435" s="97" t="s">
        <v>6569</v>
      </c>
      <c r="C3435" s="97" t="s">
        <v>6569</v>
      </c>
      <c r="D3435" s="97" t="s">
        <v>6414</v>
      </c>
      <c r="E3435" s="97" t="s">
        <v>2678</v>
      </c>
      <c r="F3435" s="97" t="s">
        <v>6588</v>
      </c>
      <c r="G3435" s="98" t="s">
        <v>2453</v>
      </c>
      <c r="H3435" s="98" t="s">
        <v>6414</v>
      </c>
      <c r="I3435" s="99">
        <v>2616795000</v>
      </c>
      <c r="J3435" s="97" t="s">
        <v>2486</v>
      </c>
    </row>
    <row r="3436" spans="1:10" ht="12" customHeight="1" x14ac:dyDescent="0.2">
      <c r="A3436" s="96">
        <f t="shared" si="49"/>
        <v>3435</v>
      </c>
      <c r="B3436" s="97" t="s">
        <v>6445</v>
      </c>
      <c r="C3436" s="97" t="s">
        <v>6445</v>
      </c>
      <c r="D3436" s="97" t="s">
        <v>6414</v>
      </c>
      <c r="E3436" s="97" t="s">
        <v>2678</v>
      </c>
      <c r="F3436" s="97" t="s">
        <v>6589</v>
      </c>
      <c r="G3436" s="98" t="s">
        <v>2453</v>
      </c>
      <c r="H3436" s="98" t="s">
        <v>6414</v>
      </c>
      <c r="I3436" s="99">
        <v>74138000</v>
      </c>
      <c r="J3436" s="97" t="s">
        <v>2460</v>
      </c>
    </row>
    <row r="3437" spans="1:10" ht="12" customHeight="1" x14ac:dyDescent="0.2">
      <c r="A3437" s="96">
        <f t="shared" si="49"/>
        <v>3436</v>
      </c>
      <c r="B3437" s="97" t="s">
        <v>6551</v>
      </c>
      <c r="C3437" s="97" t="s">
        <v>6551</v>
      </c>
      <c r="D3437" s="97" t="s">
        <v>6414</v>
      </c>
      <c r="E3437" s="97" t="s">
        <v>2678</v>
      </c>
      <c r="F3437" s="97" t="s">
        <v>6590</v>
      </c>
      <c r="G3437" s="98" t="s">
        <v>2453</v>
      </c>
      <c r="H3437" s="98" t="s">
        <v>6414</v>
      </c>
      <c r="I3437" s="99">
        <v>173910000</v>
      </c>
      <c r="J3437" s="97" t="s">
        <v>2455</v>
      </c>
    </row>
    <row r="3438" spans="1:10" ht="12" customHeight="1" x14ac:dyDescent="0.2">
      <c r="A3438" s="96">
        <f t="shared" si="49"/>
        <v>3437</v>
      </c>
      <c r="B3438" s="97" t="s">
        <v>6551</v>
      </c>
      <c r="C3438" s="97" t="s">
        <v>6551</v>
      </c>
      <c r="D3438" s="97" t="s">
        <v>6414</v>
      </c>
      <c r="E3438" s="97" t="s">
        <v>2678</v>
      </c>
      <c r="F3438" s="97" t="s">
        <v>6591</v>
      </c>
      <c r="G3438" s="98" t="s">
        <v>2453</v>
      </c>
      <c r="H3438" s="98" t="s">
        <v>6414</v>
      </c>
      <c r="I3438" s="99">
        <v>75000000</v>
      </c>
      <c r="J3438" s="97" t="s">
        <v>2460</v>
      </c>
    </row>
    <row r="3439" spans="1:10" ht="12" customHeight="1" x14ac:dyDescent="0.2">
      <c r="A3439" s="96">
        <f t="shared" si="49"/>
        <v>3438</v>
      </c>
      <c r="B3439" s="97" t="s">
        <v>6459</v>
      </c>
      <c r="C3439" s="97" t="s">
        <v>6460</v>
      </c>
      <c r="D3439" s="97" t="s">
        <v>6414</v>
      </c>
      <c r="E3439" s="97" t="s">
        <v>2678</v>
      </c>
      <c r="F3439" s="97" t="s">
        <v>6592</v>
      </c>
      <c r="G3439" s="98" t="s">
        <v>2453</v>
      </c>
      <c r="H3439" s="98" t="s">
        <v>6414</v>
      </c>
      <c r="I3439" s="99">
        <v>57370000</v>
      </c>
      <c r="J3439" s="97" t="s">
        <v>2455</v>
      </c>
    </row>
    <row r="3440" spans="1:10" ht="12" customHeight="1" x14ac:dyDescent="0.2">
      <c r="A3440" s="96">
        <f t="shared" si="49"/>
        <v>3439</v>
      </c>
      <c r="B3440" s="97" t="s">
        <v>2494</v>
      </c>
      <c r="C3440" s="97" t="s">
        <v>2495</v>
      </c>
      <c r="D3440" s="97" t="s">
        <v>2494</v>
      </c>
      <c r="E3440" s="97" t="s">
        <v>2678</v>
      </c>
      <c r="F3440" s="97" t="s">
        <v>6593</v>
      </c>
      <c r="G3440" s="98" t="s">
        <v>2453</v>
      </c>
      <c r="H3440" s="98" t="s">
        <v>6414</v>
      </c>
      <c r="I3440" s="99">
        <v>100000000</v>
      </c>
      <c r="J3440" s="97" t="s">
        <v>2486</v>
      </c>
    </row>
    <row r="3441" spans="1:10" ht="12" customHeight="1" x14ac:dyDescent="0.2">
      <c r="A3441" s="96">
        <f t="shared" si="49"/>
        <v>3440</v>
      </c>
      <c r="B3441" s="97" t="s">
        <v>6414</v>
      </c>
      <c r="C3441" s="97" t="s">
        <v>6416</v>
      </c>
      <c r="D3441" s="97" t="s">
        <v>6414</v>
      </c>
      <c r="E3441" s="97" t="s">
        <v>2678</v>
      </c>
      <c r="F3441" s="97" t="s">
        <v>6594</v>
      </c>
      <c r="G3441" s="98" t="s">
        <v>2453</v>
      </c>
      <c r="H3441" s="98" t="s">
        <v>6414</v>
      </c>
      <c r="I3441" s="99">
        <v>173083000</v>
      </c>
      <c r="J3441" s="97" t="s">
        <v>2455</v>
      </c>
    </row>
    <row r="3442" spans="1:10" ht="12" customHeight="1" x14ac:dyDescent="0.2">
      <c r="A3442" s="96">
        <f t="shared" si="49"/>
        <v>3441</v>
      </c>
      <c r="B3442" s="97" t="s">
        <v>6442</v>
      </c>
      <c r="C3442" s="97" t="s">
        <v>6442</v>
      </c>
      <c r="D3442" s="97" t="s">
        <v>6414</v>
      </c>
      <c r="E3442" s="97" t="s">
        <v>2678</v>
      </c>
      <c r="F3442" s="97" t="s">
        <v>6595</v>
      </c>
      <c r="G3442" s="98" t="s">
        <v>2453</v>
      </c>
      <c r="H3442" s="98" t="s">
        <v>6414</v>
      </c>
      <c r="I3442" s="99">
        <v>33510000</v>
      </c>
      <c r="J3442" s="97" t="s">
        <v>2455</v>
      </c>
    </row>
    <row r="3443" spans="1:10" ht="12" customHeight="1" x14ac:dyDescent="0.2">
      <c r="A3443" s="96">
        <f t="shared" si="49"/>
        <v>3442</v>
      </c>
      <c r="B3443" s="97" t="s">
        <v>6442</v>
      </c>
      <c r="C3443" s="97" t="s">
        <v>6442</v>
      </c>
      <c r="D3443" s="97" t="s">
        <v>6414</v>
      </c>
      <c r="E3443" s="97" t="s">
        <v>2678</v>
      </c>
      <c r="F3443" s="97" t="s">
        <v>6596</v>
      </c>
      <c r="G3443" s="98" t="s">
        <v>2453</v>
      </c>
      <c r="H3443" s="98" t="s">
        <v>6414</v>
      </c>
      <c r="I3443" s="99">
        <v>61230000</v>
      </c>
      <c r="J3443" s="97" t="s">
        <v>2455</v>
      </c>
    </row>
    <row r="3444" spans="1:10" ht="12" customHeight="1" x14ac:dyDescent="0.2">
      <c r="A3444" s="96">
        <f t="shared" si="49"/>
        <v>3443</v>
      </c>
      <c r="B3444" s="97" t="s">
        <v>6457</v>
      </c>
      <c r="C3444" s="97" t="s">
        <v>6416</v>
      </c>
      <c r="D3444" s="97" t="s">
        <v>6417</v>
      </c>
      <c r="E3444" s="97" t="s">
        <v>2678</v>
      </c>
      <c r="F3444" s="97" t="s">
        <v>6597</v>
      </c>
      <c r="G3444" s="98" t="s">
        <v>2453</v>
      </c>
      <c r="H3444" s="98" t="s">
        <v>6414</v>
      </c>
      <c r="I3444" s="99">
        <v>1645364000</v>
      </c>
      <c r="J3444" s="100" t="s">
        <v>2486</v>
      </c>
    </row>
    <row r="3445" spans="1:10" ht="12" customHeight="1" x14ac:dyDescent="0.3">
      <c r="A3445" s="96">
        <f t="shared" si="49"/>
        <v>3444</v>
      </c>
      <c r="B3445" s="97" t="s">
        <v>6598</v>
      </c>
      <c r="C3445" s="97" t="s">
        <v>6471</v>
      </c>
      <c r="D3445" s="97" t="s">
        <v>6599</v>
      </c>
      <c r="E3445" s="97" t="s">
        <v>2678</v>
      </c>
      <c r="F3445" s="97" t="s">
        <v>6600</v>
      </c>
      <c r="G3445" s="98" t="s">
        <v>2453</v>
      </c>
      <c r="H3445" s="98" t="s">
        <v>6414</v>
      </c>
      <c r="I3445" s="97" t="s">
        <v>2670</v>
      </c>
      <c r="J3445" s="100" t="s">
        <v>2670</v>
      </c>
    </row>
    <row r="3446" spans="1:10" ht="12" customHeight="1" x14ac:dyDescent="0.2">
      <c r="A3446" s="96">
        <f t="shared" si="49"/>
        <v>3445</v>
      </c>
      <c r="B3446" s="97" t="s">
        <v>6601</v>
      </c>
      <c r="C3446" s="97" t="s">
        <v>6442</v>
      </c>
      <c r="D3446" s="97" t="s">
        <v>6417</v>
      </c>
      <c r="E3446" s="97" t="s">
        <v>2678</v>
      </c>
      <c r="F3446" s="97" t="s">
        <v>6602</v>
      </c>
      <c r="G3446" s="98" t="s">
        <v>2453</v>
      </c>
      <c r="H3446" s="98" t="s">
        <v>6414</v>
      </c>
      <c r="I3446" s="99">
        <v>118426000</v>
      </c>
      <c r="J3446" s="100" t="s">
        <v>2455</v>
      </c>
    </row>
    <row r="3447" spans="1:10" ht="12" customHeight="1" x14ac:dyDescent="0.2">
      <c r="A3447" s="96">
        <f t="shared" si="49"/>
        <v>3446</v>
      </c>
      <c r="B3447" s="97" t="s">
        <v>6603</v>
      </c>
      <c r="C3447" s="97" t="s">
        <v>6432</v>
      </c>
      <c r="D3447" s="97" t="s">
        <v>6417</v>
      </c>
      <c r="E3447" s="97" t="s">
        <v>2678</v>
      </c>
      <c r="F3447" s="97" t="s">
        <v>6604</v>
      </c>
      <c r="G3447" s="98" t="s">
        <v>2453</v>
      </c>
      <c r="H3447" s="98" t="s">
        <v>6414</v>
      </c>
      <c r="I3447" s="99">
        <v>89633000</v>
      </c>
      <c r="J3447" s="100" t="s">
        <v>2455</v>
      </c>
    </row>
    <row r="3448" spans="1:10" ht="12" customHeight="1" x14ac:dyDescent="0.2">
      <c r="A3448" s="96">
        <f t="shared" si="49"/>
        <v>3447</v>
      </c>
      <c r="B3448" s="97" t="s">
        <v>6605</v>
      </c>
      <c r="C3448" s="97" t="s">
        <v>6432</v>
      </c>
      <c r="D3448" s="97" t="s">
        <v>6449</v>
      </c>
      <c r="E3448" s="97" t="s">
        <v>2678</v>
      </c>
      <c r="F3448" s="97" t="s">
        <v>6606</v>
      </c>
      <c r="G3448" s="98" t="s">
        <v>2453</v>
      </c>
      <c r="H3448" s="98" t="s">
        <v>6414</v>
      </c>
      <c r="I3448" s="99">
        <v>58122000</v>
      </c>
      <c r="J3448" s="100" t="s">
        <v>2460</v>
      </c>
    </row>
    <row r="3449" spans="1:10" ht="12" customHeight="1" x14ac:dyDescent="0.2">
      <c r="A3449" s="96">
        <f t="shared" si="49"/>
        <v>3448</v>
      </c>
      <c r="B3449" s="106" t="s">
        <v>6425</v>
      </c>
      <c r="C3449" s="97" t="s">
        <v>6430</v>
      </c>
      <c r="D3449" s="97" t="s">
        <v>2945</v>
      </c>
      <c r="E3449" s="97" t="s">
        <v>2786</v>
      </c>
      <c r="F3449" s="97" t="s">
        <v>6607</v>
      </c>
      <c r="G3449" s="98" t="s">
        <v>2453</v>
      </c>
      <c r="H3449" s="98" t="s">
        <v>6414</v>
      </c>
      <c r="I3449" s="99">
        <v>200000000</v>
      </c>
      <c r="J3449" s="97" t="s">
        <v>2486</v>
      </c>
    </row>
    <row r="3450" spans="1:10" ht="12" customHeight="1" x14ac:dyDescent="0.2">
      <c r="A3450" s="96">
        <f t="shared" si="49"/>
        <v>3449</v>
      </c>
      <c r="B3450" s="97" t="s">
        <v>6448</v>
      </c>
      <c r="C3450" s="97" t="s">
        <v>6448</v>
      </c>
      <c r="D3450" s="97" t="s">
        <v>6414</v>
      </c>
      <c r="E3450" s="97" t="s">
        <v>2786</v>
      </c>
      <c r="F3450" s="97" t="s">
        <v>6608</v>
      </c>
      <c r="G3450" s="98" t="s">
        <v>2453</v>
      </c>
      <c r="H3450" s="98" t="s">
        <v>6414</v>
      </c>
      <c r="I3450" s="99">
        <v>957000000</v>
      </c>
      <c r="J3450" s="97" t="s">
        <v>2455</v>
      </c>
    </row>
    <row r="3451" spans="1:10" ht="12" customHeight="1" x14ac:dyDescent="0.2">
      <c r="A3451" s="96">
        <f t="shared" si="49"/>
        <v>3450</v>
      </c>
      <c r="B3451" s="97" t="s">
        <v>6448</v>
      </c>
      <c r="C3451" s="97" t="s">
        <v>6448</v>
      </c>
      <c r="D3451" s="97" t="s">
        <v>6414</v>
      </c>
      <c r="E3451" s="97" t="s">
        <v>2786</v>
      </c>
      <c r="F3451" s="97" t="s">
        <v>6609</v>
      </c>
      <c r="G3451" s="98" t="s">
        <v>2453</v>
      </c>
      <c r="H3451" s="98" t="s">
        <v>6414</v>
      </c>
      <c r="I3451" s="99">
        <v>120000000</v>
      </c>
      <c r="J3451" s="97" t="s">
        <v>2455</v>
      </c>
    </row>
    <row r="3452" spans="1:10" ht="12" customHeight="1" x14ac:dyDescent="0.2">
      <c r="A3452" s="96">
        <f t="shared" si="49"/>
        <v>3451</v>
      </c>
      <c r="B3452" s="97" t="s">
        <v>6471</v>
      </c>
      <c r="C3452" s="97" t="s">
        <v>6471</v>
      </c>
      <c r="D3452" s="97" t="s">
        <v>6414</v>
      </c>
      <c r="E3452" s="97" t="s">
        <v>2786</v>
      </c>
      <c r="F3452" s="97" t="s">
        <v>6610</v>
      </c>
      <c r="G3452" s="98" t="s">
        <v>2453</v>
      </c>
      <c r="H3452" s="98" t="s">
        <v>6414</v>
      </c>
      <c r="I3452" s="99">
        <v>100000000</v>
      </c>
      <c r="J3452" s="97" t="s">
        <v>2486</v>
      </c>
    </row>
    <row r="3453" spans="1:10" ht="12" customHeight="1" x14ac:dyDescent="0.2">
      <c r="A3453" s="96">
        <f t="shared" si="49"/>
        <v>3452</v>
      </c>
      <c r="B3453" s="97" t="s">
        <v>6501</v>
      </c>
      <c r="C3453" s="97" t="s">
        <v>6501</v>
      </c>
      <c r="D3453" s="97" t="s">
        <v>6414</v>
      </c>
      <c r="E3453" s="97" t="s">
        <v>2786</v>
      </c>
      <c r="F3453" s="97" t="s">
        <v>6611</v>
      </c>
      <c r="G3453" s="98" t="s">
        <v>2453</v>
      </c>
      <c r="H3453" s="98" t="s">
        <v>6414</v>
      </c>
      <c r="I3453" s="99">
        <v>20000000</v>
      </c>
      <c r="J3453" s="97" t="s">
        <v>2460</v>
      </c>
    </row>
    <row r="3454" spans="1:10" ht="12" customHeight="1" x14ac:dyDescent="0.2">
      <c r="A3454" s="96">
        <f t="shared" si="49"/>
        <v>3453</v>
      </c>
      <c r="B3454" s="97" t="s">
        <v>6501</v>
      </c>
      <c r="C3454" s="97" t="s">
        <v>6501</v>
      </c>
      <c r="D3454" s="97" t="s">
        <v>6414</v>
      </c>
      <c r="E3454" s="97" t="s">
        <v>2786</v>
      </c>
      <c r="F3454" s="97" t="s">
        <v>6612</v>
      </c>
      <c r="G3454" s="98" t="s">
        <v>2453</v>
      </c>
      <c r="H3454" s="98" t="s">
        <v>6414</v>
      </c>
      <c r="I3454" s="99">
        <v>11880000</v>
      </c>
      <c r="J3454" s="97" t="s">
        <v>2460</v>
      </c>
    </row>
    <row r="3455" spans="1:10" ht="12" customHeight="1" x14ac:dyDescent="0.2">
      <c r="A3455" s="96">
        <f t="shared" si="49"/>
        <v>3454</v>
      </c>
      <c r="B3455" s="97" t="s">
        <v>6501</v>
      </c>
      <c r="C3455" s="97" t="s">
        <v>6501</v>
      </c>
      <c r="D3455" s="97" t="s">
        <v>6414</v>
      </c>
      <c r="E3455" s="97" t="s">
        <v>2786</v>
      </c>
      <c r="F3455" s="97" t="s">
        <v>6613</v>
      </c>
      <c r="G3455" s="98" t="s">
        <v>2453</v>
      </c>
      <c r="H3455" s="98" t="s">
        <v>6414</v>
      </c>
      <c r="I3455" s="99">
        <v>11880000</v>
      </c>
      <c r="J3455" s="97" t="s">
        <v>2460</v>
      </c>
    </row>
    <row r="3456" spans="1:10" ht="12" customHeight="1" x14ac:dyDescent="0.2">
      <c r="A3456" s="96">
        <f t="shared" si="49"/>
        <v>3455</v>
      </c>
      <c r="B3456" s="97" t="s">
        <v>6442</v>
      </c>
      <c r="C3456" s="97" t="s">
        <v>6442</v>
      </c>
      <c r="D3456" s="97" t="s">
        <v>6414</v>
      </c>
      <c r="E3456" s="97" t="s">
        <v>2786</v>
      </c>
      <c r="F3456" s="97" t="s">
        <v>6614</v>
      </c>
      <c r="G3456" s="98" t="s">
        <v>2453</v>
      </c>
      <c r="H3456" s="98" t="s">
        <v>6414</v>
      </c>
      <c r="I3456" s="99">
        <v>50000000</v>
      </c>
      <c r="J3456" s="97" t="s">
        <v>2455</v>
      </c>
    </row>
    <row r="3457" spans="1:10" ht="12" customHeight="1" x14ac:dyDescent="0.2">
      <c r="A3457" s="96">
        <f t="shared" si="49"/>
        <v>3456</v>
      </c>
      <c r="B3457" s="97" t="s">
        <v>6442</v>
      </c>
      <c r="C3457" s="97" t="s">
        <v>6442</v>
      </c>
      <c r="D3457" s="97" t="s">
        <v>6414</v>
      </c>
      <c r="E3457" s="97" t="s">
        <v>2786</v>
      </c>
      <c r="F3457" s="97" t="s">
        <v>6615</v>
      </c>
      <c r="G3457" s="98" t="s">
        <v>2453</v>
      </c>
      <c r="H3457" s="98" t="s">
        <v>6414</v>
      </c>
      <c r="I3457" s="99">
        <v>2903000000</v>
      </c>
      <c r="J3457" s="97" t="s">
        <v>2455</v>
      </c>
    </row>
    <row r="3458" spans="1:10" ht="12" customHeight="1" x14ac:dyDescent="0.2">
      <c r="A3458" s="96">
        <f t="shared" si="49"/>
        <v>3457</v>
      </c>
      <c r="B3458" s="97" t="s">
        <v>6442</v>
      </c>
      <c r="C3458" s="97" t="s">
        <v>6442</v>
      </c>
      <c r="D3458" s="97" t="s">
        <v>6414</v>
      </c>
      <c r="E3458" s="97" t="s">
        <v>2786</v>
      </c>
      <c r="F3458" s="97" t="s">
        <v>6616</v>
      </c>
      <c r="G3458" s="98" t="s">
        <v>2453</v>
      </c>
      <c r="H3458" s="98" t="s">
        <v>6414</v>
      </c>
      <c r="I3458" s="99">
        <v>100000000</v>
      </c>
      <c r="J3458" s="97" t="s">
        <v>2455</v>
      </c>
    </row>
    <row r="3459" spans="1:10" ht="12" customHeight="1" x14ac:dyDescent="0.2">
      <c r="A3459" s="96">
        <f t="shared" ref="A3459:A3497" si="50">ROW()-1</f>
        <v>3458</v>
      </c>
      <c r="B3459" s="97" t="s">
        <v>6442</v>
      </c>
      <c r="C3459" s="97" t="s">
        <v>6442</v>
      </c>
      <c r="D3459" s="97" t="s">
        <v>6414</v>
      </c>
      <c r="E3459" s="97" t="s">
        <v>2786</v>
      </c>
      <c r="F3459" s="97" t="s">
        <v>6617</v>
      </c>
      <c r="G3459" s="98" t="s">
        <v>2453</v>
      </c>
      <c r="H3459" s="98" t="s">
        <v>6414</v>
      </c>
      <c r="I3459" s="99">
        <v>150000000</v>
      </c>
      <c r="J3459" s="97" t="s">
        <v>2455</v>
      </c>
    </row>
    <row r="3460" spans="1:10" ht="12" customHeight="1" x14ac:dyDescent="0.2">
      <c r="A3460" s="96">
        <f t="shared" si="50"/>
        <v>3459</v>
      </c>
      <c r="B3460" s="97" t="s">
        <v>6442</v>
      </c>
      <c r="C3460" s="97" t="s">
        <v>6442</v>
      </c>
      <c r="D3460" s="97" t="s">
        <v>6414</v>
      </c>
      <c r="E3460" s="97" t="s">
        <v>2786</v>
      </c>
      <c r="F3460" s="97" t="s">
        <v>6618</v>
      </c>
      <c r="G3460" s="98" t="s">
        <v>2453</v>
      </c>
      <c r="H3460" s="98" t="s">
        <v>6414</v>
      </c>
      <c r="I3460" s="99">
        <v>470000000</v>
      </c>
      <c r="J3460" s="97" t="s">
        <v>2455</v>
      </c>
    </row>
    <row r="3461" spans="1:10" ht="12" customHeight="1" x14ac:dyDescent="0.2">
      <c r="A3461" s="96">
        <f t="shared" si="50"/>
        <v>3460</v>
      </c>
      <c r="B3461" s="97" t="s">
        <v>2494</v>
      </c>
      <c r="C3461" s="97" t="s">
        <v>2495</v>
      </c>
      <c r="D3461" s="97" t="s">
        <v>2494</v>
      </c>
      <c r="E3461" s="97" t="s">
        <v>2786</v>
      </c>
      <c r="F3461" s="97" t="s">
        <v>6619</v>
      </c>
      <c r="G3461" s="98" t="s">
        <v>2453</v>
      </c>
      <c r="H3461" s="98" t="s">
        <v>6414</v>
      </c>
      <c r="I3461" s="99">
        <v>30000000</v>
      </c>
      <c r="J3461" s="97" t="s">
        <v>2486</v>
      </c>
    </row>
    <row r="3462" spans="1:10" ht="12" customHeight="1" x14ac:dyDescent="0.2">
      <c r="A3462" s="96">
        <f t="shared" si="50"/>
        <v>3461</v>
      </c>
      <c r="B3462" s="97" t="s">
        <v>6524</v>
      </c>
      <c r="C3462" s="97" t="s">
        <v>6416</v>
      </c>
      <c r="D3462" s="97" t="s">
        <v>2450</v>
      </c>
      <c r="E3462" s="97" t="s">
        <v>2793</v>
      </c>
      <c r="F3462" s="97" t="s">
        <v>6620</v>
      </c>
      <c r="G3462" s="98" t="s">
        <v>2453</v>
      </c>
      <c r="H3462" s="98" t="s">
        <v>6414</v>
      </c>
      <c r="I3462" s="99">
        <v>130000000</v>
      </c>
      <c r="J3462" s="97" t="s">
        <v>2486</v>
      </c>
    </row>
    <row r="3463" spans="1:10" ht="12" customHeight="1" x14ac:dyDescent="0.2">
      <c r="A3463" s="96">
        <f t="shared" si="50"/>
        <v>3462</v>
      </c>
      <c r="B3463" s="97" t="s">
        <v>6621</v>
      </c>
      <c r="C3463" s="97" t="s">
        <v>6420</v>
      </c>
      <c r="D3463" s="97" t="s">
        <v>2509</v>
      </c>
      <c r="E3463" s="97" t="s">
        <v>2793</v>
      </c>
      <c r="F3463" s="97" t="s">
        <v>6622</v>
      </c>
      <c r="G3463" s="98" t="s">
        <v>2453</v>
      </c>
      <c r="H3463" s="98" t="s">
        <v>6414</v>
      </c>
      <c r="I3463" s="99">
        <v>250000000</v>
      </c>
      <c r="J3463" s="97" t="s">
        <v>2486</v>
      </c>
    </row>
    <row r="3464" spans="1:10" ht="12" customHeight="1" x14ac:dyDescent="0.2">
      <c r="A3464" s="96">
        <f t="shared" si="50"/>
        <v>3463</v>
      </c>
      <c r="B3464" s="97" t="s">
        <v>6441</v>
      </c>
      <c r="C3464" s="97" t="s">
        <v>6442</v>
      </c>
      <c r="D3464" s="97" t="s">
        <v>6414</v>
      </c>
      <c r="E3464" s="97" t="s">
        <v>2793</v>
      </c>
      <c r="F3464" s="97" t="s">
        <v>6623</v>
      </c>
      <c r="G3464" s="98" t="s">
        <v>2453</v>
      </c>
      <c r="H3464" s="98" t="s">
        <v>6414</v>
      </c>
      <c r="I3464" s="99">
        <v>140000000</v>
      </c>
      <c r="J3464" s="97" t="s">
        <v>2486</v>
      </c>
    </row>
    <row r="3465" spans="1:10" ht="12" customHeight="1" x14ac:dyDescent="0.2">
      <c r="A3465" s="96">
        <f t="shared" si="50"/>
        <v>3464</v>
      </c>
      <c r="B3465" s="97" t="s">
        <v>6441</v>
      </c>
      <c r="C3465" s="97" t="s">
        <v>6442</v>
      </c>
      <c r="D3465" s="97" t="s">
        <v>6414</v>
      </c>
      <c r="E3465" s="97" t="s">
        <v>2793</v>
      </c>
      <c r="F3465" s="97" t="s">
        <v>6624</v>
      </c>
      <c r="G3465" s="98" t="s">
        <v>2453</v>
      </c>
      <c r="H3465" s="98" t="s">
        <v>6414</v>
      </c>
      <c r="I3465" s="99">
        <v>280000000</v>
      </c>
      <c r="J3465" s="97" t="s">
        <v>2486</v>
      </c>
    </row>
    <row r="3466" spans="1:10" ht="12" customHeight="1" x14ac:dyDescent="0.2">
      <c r="A3466" s="96">
        <f t="shared" si="50"/>
        <v>3465</v>
      </c>
      <c r="B3466" s="97" t="s">
        <v>6441</v>
      </c>
      <c r="C3466" s="97" t="s">
        <v>6442</v>
      </c>
      <c r="D3466" s="97" t="s">
        <v>6414</v>
      </c>
      <c r="E3466" s="97" t="s">
        <v>2793</v>
      </c>
      <c r="F3466" s="97" t="s">
        <v>6625</v>
      </c>
      <c r="G3466" s="98" t="s">
        <v>2453</v>
      </c>
      <c r="H3466" s="98" t="s">
        <v>6414</v>
      </c>
      <c r="I3466" s="99">
        <v>100000000</v>
      </c>
      <c r="J3466" s="97" t="s">
        <v>2486</v>
      </c>
    </row>
    <row r="3467" spans="1:10" ht="12" customHeight="1" x14ac:dyDescent="0.2">
      <c r="A3467" s="96">
        <f t="shared" si="50"/>
        <v>3466</v>
      </c>
      <c r="B3467" s="97" t="s">
        <v>6626</v>
      </c>
      <c r="C3467" s="97" t="s">
        <v>6514</v>
      </c>
      <c r="D3467" s="97" t="s">
        <v>2622</v>
      </c>
      <c r="E3467" s="97" t="s">
        <v>2793</v>
      </c>
      <c r="F3467" s="97" t="s">
        <v>6627</v>
      </c>
      <c r="G3467" s="98" t="s">
        <v>2453</v>
      </c>
      <c r="H3467" s="98" t="s">
        <v>6414</v>
      </c>
      <c r="I3467" s="99">
        <v>90200000</v>
      </c>
      <c r="J3467" s="97" t="s">
        <v>2486</v>
      </c>
    </row>
    <row r="3468" spans="1:10" ht="12" customHeight="1" x14ac:dyDescent="0.2">
      <c r="A3468" s="96">
        <f t="shared" si="50"/>
        <v>3467</v>
      </c>
      <c r="B3468" s="97" t="s">
        <v>6628</v>
      </c>
      <c r="C3468" s="97" t="s">
        <v>2779</v>
      </c>
      <c r="D3468" s="97" t="s">
        <v>3319</v>
      </c>
      <c r="E3468" s="97" t="s">
        <v>2793</v>
      </c>
      <c r="F3468" s="97" t="s">
        <v>6629</v>
      </c>
      <c r="G3468" s="98" t="s">
        <v>2453</v>
      </c>
      <c r="H3468" s="98" t="s">
        <v>6414</v>
      </c>
      <c r="I3468" s="99">
        <v>277000000</v>
      </c>
      <c r="J3468" s="97" t="s">
        <v>2486</v>
      </c>
    </row>
    <row r="3469" spans="1:10" ht="12" customHeight="1" x14ac:dyDescent="0.2">
      <c r="A3469" s="96">
        <f t="shared" si="50"/>
        <v>3468</v>
      </c>
      <c r="B3469" s="97" t="s">
        <v>6471</v>
      </c>
      <c r="C3469" s="97" t="s">
        <v>6471</v>
      </c>
      <c r="D3469" s="97" t="s">
        <v>6414</v>
      </c>
      <c r="E3469" s="97" t="s">
        <v>2793</v>
      </c>
      <c r="F3469" s="97" t="s">
        <v>6630</v>
      </c>
      <c r="G3469" s="98" t="s">
        <v>2453</v>
      </c>
      <c r="H3469" s="98" t="s">
        <v>6414</v>
      </c>
      <c r="I3469" s="99">
        <v>1000000000</v>
      </c>
      <c r="J3469" s="97" t="s">
        <v>2455</v>
      </c>
    </row>
    <row r="3470" spans="1:10" ht="12" customHeight="1" x14ac:dyDescent="0.2">
      <c r="A3470" s="96">
        <f t="shared" si="50"/>
        <v>3469</v>
      </c>
      <c r="B3470" s="97" t="s">
        <v>6598</v>
      </c>
      <c r="C3470" s="97" t="s">
        <v>6471</v>
      </c>
      <c r="D3470" s="97" t="s">
        <v>6599</v>
      </c>
      <c r="E3470" s="97" t="s">
        <v>2793</v>
      </c>
      <c r="F3470" s="97" t="s">
        <v>6631</v>
      </c>
      <c r="G3470" s="98" t="s">
        <v>2453</v>
      </c>
      <c r="H3470" s="98" t="s">
        <v>6414</v>
      </c>
      <c r="I3470" s="99">
        <v>88953443</v>
      </c>
      <c r="J3470" s="97" t="s">
        <v>2460</v>
      </c>
    </row>
    <row r="3471" spans="1:10" ht="12" customHeight="1" x14ac:dyDescent="0.2">
      <c r="A3471" s="96">
        <f t="shared" si="50"/>
        <v>3470</v>
      </c>
      <c r="B3471" s="97" t="s">
        <v>6632</v>
      </c>
      <c r="C3471" s="97" t="s">
        <v>6448</v>
      </c>
      <c r="D3471" s="97" t="s">
        <v>2712</v>
      </c>
      <c r="E3471" s="97" t="s">
        <v>2793</v>
      </c>
      <c r="F3471" s="97" t="s">
        <v>6633</v>
      </c>
      <c r="G3471" s="98" t="s">
        <v>2453</v>
      </c>
      <c r="H3471" s="98" t="s">
        <v>6414</v>
      </c>
      <c r="I3471" s="99">
        <v>46000000</v>
      </c>
      <c r="J3471" s="97" t="s">
        <v>2455</v>
      </c>
    </row>
    <row r="3472" spans="1:10" ht="12" customHeight="1" x14ac:dyDescent="0.2">
      <c r="A3472" s="96">
        <f t="shared" si="50"/>
        <v>3471</v>
      </c>
      <c r="B3472" s="97" t="s">
        <v>6442</v>
      </c>
      <c r="C3472" s="97" t="s">
        <v>6442</v>
      </c>
      <c r="D3472" s="97" t="s">
        <v>6414</v>
      </c>
      <c r="E3472" s="97" t="s">
        <v>2793</v>
      </c>
      <c r="F3472" s="97" t="s">
        <v>6634</v>
      </c>
      <c r="G3472" s="98" t="s">
        <v>2453</v>
      </c>
      <c r="H3472" s="98" t="s">
        <v>6414</v>
      </c>
      <c r="I3472" s="99">
        <v>150000000</v>
      </c>
      <c r="J3472" s="97" t="s">
        <v>2455</v>
      </c>
    </row>
    <row r="3473" spans="1:10" ht="12" customHeight="1" x14ac:dyDescent="0.2">
      <c r="A3473" s="96">
        <f t="shared" si="50"/>
        <v>3472</v>
      </c>
      <c r="B3473" s="97" t="s">
        <v>6442</v>
      </c>
      <c r="C3473" s="97" t="s">
        <v>6442</v>
      </c>
      <c r="D3473" s="97" t="s">
        <v>6414</v>
      </c>
      <c r="E3473" s="97" t="s">
        <v>2793</v>
      </c>
      <c r="F3473" s="97" t="s">
        <v>6635</v>
      </c>
      <c r="G3473" s="98" t="s">
        <v>2453</v>
      </c>
      <c r="H3473" s="98" t="s">
        <v>6414</v>
      </c>
      <c r="I3473" s="99">
        <v>76000000</v>
      </c>
      <c r="J3473" s="97" t="s">
        <v>2455</v>
      </c>
    </row>
    <row r="3474" spans="1:10" ht="12" customHeight="1" x14ac:dyDescent="0.3">
      <c r="A3474" s="96">
        <f t="shared" si="50"/>
        <v>3473</v>
      </c>
      <c r="B3474" s="97" t="s">
        <v>2810</v>
      </c>
      <c r="C3474" s="103" t="s">
        <v>6636</v>
      </c>
      <c r="D3474" s="97" t="s">
        <v>2810</v>
      </c>
      <c r="E3474" s="97" t="s">
        <v>2793</v>
      </c>
      <c r="F3474" s="103" t="s">
        <v>6637</v>
      </c>
      <c r="G3474" s="104" t="s">
        <v>2453</v>
      </c>
      <c r="H3474" s="97" t="s">
        <v>5152</v>
      </c>
      <c r="I3474" s="105">
        <v>46000000</v>
      </c>
      <c r="J3474" s="103" t="s">
        <v>2486</v>
      </c>
    </row>
    <row r="3475" spans="1:10" ht="12" customHeight="1" x14ac:dyDescent="0.2">
      <c r="A3475" s="96">
        <f t="shared" si="50"/>
        <v>3474</v>
      </c>
      <c r="B3475" s="97" t="s">
        <v>6524</v>
      </c>
      <c r="C3475" s="97" t="s">
        <v>6416</v>
      </c>
      <c r="D3475" s="97" t="s">
        <v>2450</v>
      </c>
      <c r="E3475" s="97" t="s">
        <v>2802</v>
      </c>
      <c r="F3475" s="97" t="s">
        <v>6638</v>
      </c>
      <c r="G3475" s="98" t="s">
        <v>2453</v>
      </c>
      <c r="H3475" s="98" t="s">
        <v>6414</v>
      </c>
      <c r="I3475" s="99">
        <v>480000000</v>
      </c>
      <c r="J3475" s="97" t="s">
        <v>2486</v>
      </c>
    </row>
    <row r="3476" spans="1:10" ht="12" customHeight="1" x14ac:dyDescent="0.2">
      <c r="A3476" s="96">
        <f t="shared" si="50"/>
        <v>3475</v>
      </c>
      <c r="B3476" s="106" t="s">
        <v>6425</v>
      </c>
      <c r="C3476" s="97" t="s">
        <v>6430</v>
      </c>
      <c r="D3476" s="97" t="s">
        <v>2945</v>
      </c>
      <c r="E3476" s="97" t="s">
        <v>2802</v>
      </c>
      <c r="F3476" s="97" t="s">
        <v>6639</v>
      </c>
      <c r="G3476" s="98" t="s">
        <v>2453</v>
      </c>
      <c r="H3476" s="98" t="s">
        <v>6414</v>
      </c>
      <c r="I3476" s="99">
        <v>2800000000</v>
      </c>
      <c r="J3476" s="97" t="s">
        <v>2455</v>
      </c>
    </row>
    <row r="3477" spans="1:10" ht="12" customHeight="1" x14ac:dyDescent="0.2">
      <c r="A3477" s="96">
        <f t="shared" si="50"/>
        <v>3476</v>
      </c>
      <c r="B3477" s="106" t="s">
        <v>6425</v>
      </c>
      <c r="C3477" s="97" t="s">
        <v>6430</v>
      </c>
      <c r="D3477" s="97" t="s">
        <v>2945</v>
      </c>
      <c r="E3477" s="97" t="s">
        <v>2802</v>
      </c>
      <c r="F3477" s="97" t="s">
        <v>6640</v>
      </c>
      <c r="G3477" s="98" t="s">
        <v>2453</v>
      </c>
      <c r="H3477" s="98" t="s">
        <v>6414</v>
      </c>
      <c r="I3477" s="99">
        <v>6995000000</v>
      </c>
      <c r="J3477" s="97" t="s">
        <v>2486</v>
      </c>
    </row>
    <row r="3478" spans="1:10" ht="12" customHeight="1" x14ac:dyDescent="0.2">
      <c r="A3478" s="96">
        <f t="shared" si="50"/>
        <v>3477</v>
      </c>
      <c r="B3478" s="97" t="s">
        <v>6626</v>
      </c>
      <c r="C3478" s="97" t="s">
        <v>6514</v>
      </c>
      <c r="D3478" s="97" t="s">
        <v>2622</v>
      </c>
      <c r="E3478" s="97" t="s">
        <v>2802</v>
      </c>
      <c r="F3478" s="97" t="s">
        <v>6641</v>
      </c>
      <c r="G3478" s="98" t="s">
        <v>2453</v>
      </c>
      <c r="H3478" s="98" t="s">
        <v>6414</v>
      </c>
      <c r="I3478" s="99">
        <v>240435000</v>
      </c>
      <c r="J3478" s="97" t="s">
        <v>2486</v>
      </c>
    </row>
    <row r="3479" spans="1:10" ht="12" customHeight="1" x14ac:dyDescent="0.2">
      <c r="A3479" s="96">
        <f t="shared" si="50"/>
        <v>3478</v>
      </c>
      <c r="B3479" s="97" t="s">
        <v>6462</v>
      </c>
      <c r="C3479" s="97" t="s">
        <v>6463</v>
      </c>
      <c r="D3479" s="97" t="s">
        <v>6464</v>
      </c>
      <c r="E3479" s="97" t="s">
        <v>2802</v>
      </c>
      <c r="F3479" s="97" t="s">
        <v>6642</v>
      </c>
      <c r="G3479" s="98" t="s">
        <v>2453</v>
      </c>
      <c r="H3479" s="98" t="s">
        <v>6414</v>
      </c>
      <c r="I3479" s="99">
        <v>102681000</v>
      </c>
      <c r="J3479" s="97" t="s">
        <v>2455</v>
      </c>
    </row>
    <row r="3480" spans="1:10" ht="12" customHeight="1" x14ac:dyDescent="0.2">
      <c r="A3480" s="96">
        <f t="shared" si="50"/>
        <v>3479</v>
      </c>
      <c r="B3480" s="97" t="s">
        <v>6462</v>
      </c>
      <c r="C3480" s="97" t="s">
        <v>6463</v>
      </c>
      <c r="D3480" s="97" t="s">
        <v>6464</v>
      </c>
      <c r="E3480" s="97" t="s">
        <v>2802</v>
      </c>
      <c r="F3480" s="97" t="s">
        <v>6643</v>
      </c>
      <c r="G3480" s="98" t="s">
        <v>2453</v>
      </c>
      <c r="H3480" s="98" t="s">
        <v>6414</v>
      </c>
      <c r="I3480" s="99">
        <v>169000000</v>
      </c>
      <c r="J3480" s="97" t="s">
        <v>2455</v>
      </c>
    </row>
    <row r="3481" spans="1:10" ht="12" customHeight="1" x14ac:dyDescent="0.2">
      <c r="A3481" s="96">
        <f t="shared" si="50"/>
        <v>3480</v>
      </c>
      <c r="B3481" s="97" t="s">
        <v>6442</v>
      </c>
      <c r="C3481" s="97" t="s">
        <v>6442</v>
      </c>
      <c r="D3481" s="97" t="s">
        <v>6414</v>
      </c>
      <c r="E3481" s="97" t="s">
        <v>2802</v>
      </c>
      <c r="F3481" s="97" t="s">
        <v>6644</v>
      </c>
      <c r="G3481" s="98" t="s">
        <v>2453</v>
      </c>
      <c r="H3481" s="98" t="s">
        <v>6414</v>
      </c>
      <c r="I3481" s="99">
        <v>149000000</v>
      </c>
      <c r="J3481" s="97" t="s">
        <v>2455</v>
      </c>
    </row>
    <row r="3482" spans="1:10" ht="12" customHeight="1" x14ac:dyDescent="0.3">
      <c r="A3482" s="96">
        <f t="shared" si="50"/>
        <v>3481</v>
      </c>
      <c r="B3482" s="97" t="s">
        <v>2810</v>
      </c>
      <c r="C3482" s="103" t="s">
        <v>6636</v>
      </c>
      <c r="D3482" s="97" t="s">
        <v>2810</v>
      </c>
      <c r="E3482" s="97" t="s">
        <v>2802</v>
      </c>
      <c r="F3482" s="103" t="s">
        <v>6645</v>
      </c>
      <c r="G3482" s="104" t="s">
        <v>2453</v>
      </c>
      <c r="H3482" s="97" t="s">
        <v>5152</v>
      </c>
      <c r="I3482" s="105">
        <v>194000000</v>
      </c>
      <c r="J3482" s="103" t="s">
        <v>2455</v>
      </c>
    </row>
    <row r="3483" spans="1:10" ht="12" customHeight="1" x14ac:dyDescent="0.2">
      <c r="A3483" s="96">
        <f t="shared" si="50"/>
        <v>3482</v>
      </c>
      <c r="B3483" s="97" t="s">
        <v>6646</v>
      </c>
      <c r="C3483" s="97" t="s">
        <v>6480</v>
      </c>
      <c r="D3483" s="97" t="s">
        <v>6417</v>
      </c>
      <c r="E3483" s="97" t="s">
        <v>2819</v>
      </c>
      <c r="F3483" s="97" t="s">
        <v>6647</v>
      </c>
      <c r="G3483" s="98" t="s">
        <v>2453</v>
      </c>
      <c r="H3483" s="98" t="s">
        <v>6414</v>
      </c>
      <c r="I3483" s="99">
        <v>430170000</v>
      </c>
      <c r="J3483" s="97" t="s">
        <v>2486</v>
      </c>
    </row>
    <row r="3484" spans="1:10" ht="12" customHeight="1" x14ac:dyDescent="0.2">
      <c r="A3484" s="96">
        <f t="shared" si="50"/>
        <v>3483</v>
      </c>
      <c r="B3484" s="97" t="s">
        <v>6648</v>
      </c>
      <c r="C3484" s="97" t="s">
        <v>6489</v>
      </c>
      <c r="D3484" s="97" t="s">
        <v>6417</v>
      </c>
      <c r="E3484" s="97" t="s">
        <v>2819</v>
      </c>
      <c r="F3484" s="97" t="s">
        <v>6649</v>
      </c>
      <c r="G3484" s="98" t="s">
        <v>2453</v>
      </c>
      <c r="H3484" s="98" t="s">
        <v>6414</v>
      </c>
      <c r="I3484" s="99">
        <v>128925000</v>
      </c>
      <c r="J3484" s="97" t="s">
        <v>2486</v>
      </c>
    </row>
    <row r="3485" spans="1:10" ht="12" customHeight="1" x14ac:dyDescent="0.2">
      <c r="A3485" s="96">
        <f t="shared" si="50"/>
        <v>3484</v>
      </c>
      <c r="B3485" s="97" t="s">
        <v>6648</v>
      </c>
      <c r="C3485" s="97" t="s">
        <v>6489</v>
      </c>
      <c r="D3485" s="97" t="s">
        <v>6417</v>
      </c>
      <c r="E3485" s="97" t="s">
        <v>2819</v>
      </c>
      <c r="F3485" s="97" t="s">
        <v>6650</v>
      </c>
      <c r="G3485" s="98" t="s">
        <v>2453</v>
      </c>
      <c r="H3485" s="98" t="s">
        <v>6414</v>
      </c>
      <c r="I3485" s="99">
        <v>104000000</v>
      </c>
      <c r="J3485" s="97" t="s">
        <v>2486</v>
      </c>
    </row>
    <row r="3486" spans="1:10" ht="12" customHeight="1" x14ac:dyDescent="0.2">
      <c r="A3486" s="96">
        <f t="shared" si="50"/>
        <v>3485</v>
      </c>
      <c r="B3486" s="97" t="s">
        <v>6471</v>
      </c>
      <c r="C3486" s="97" t="s">
        <v>6471</v>
      </c>
      <c r="D3486" s="97" t="s">
        <v>6414</v>
      </c>
      <c r="E3486" s="97" t="s">
        <v>2819</v>
      </c>
      <c r="F3486" s="97" t="s">
        <v>6651</v>
      </c>
      <c r="G3486" s="98" t="s">
        <v>2453</v>
      </c>
      <c r="H3486" s="98" t="s">
        <v>6414</v>
      </c>
      <c r="I3486" s="99">
        <v>40000000</v>
      </c>
      <c r="J3486" s="97" t="s">
        <v>2460</v>
      </c>
    </row>
    <row r="3487" spans="1:10" ht="12" customHeight="1" x14ac:dyDescent="0.2">
      <c r="A3487" s="96">
        <f t="shared" si="50"/>
        <v>3486</v>
      </c>
      <c r="B3487" s="97" t="s">
        <v>6652</v>
      </c>
      <c r="C3487" s="97" t="s">
        <v>6460</v>
      </c>
      <c r="D3487" s="97" t="s">
        <v>6417</v>
      </c>
      <c r="E3487" s="97" t="s">
        <v>2823</v>
      </c>
      <c r="F3487" s="97" t="s">
        <v>6653</v>
      </c>
      <c r="G3487" s="98" t="s">
        <v>2453</v>
      </c>
      <c r="H3487" s="98" t="s">
        <v>6414</v>
      </c>
      <c r="I3487" s="99">
        <v>20000000</v>
      </c>
      <c r="J3487" s="97" t="s">
        <v>2670</v>
      </c>
    </row>
    <row r="3488" spans="1:10" ht="12" customHeight="1" x14ac:dyDescent="0.2">
      <c r="A3488" s="96">
        <f t="shared" si="50"/>
        <v>3487</v>
      </c>
      <c r="B3488" s="97" t="s">
        <v>6652</v>
      </c>
      <c r="C3488" s="97" t="s">
        <v>6460</v>
      </c>
      <c r="D3488" s="97" t="s">
        <v>6417</v>
      </c>
      <c r="E3488" s="97" t="s">
        <v>2823</v>
      </c>
      <c r="F3488" s="97" t="s">
        <v>6654</v>
      </c>
      <c r="G3488" s="98" t="s">
        <v>2453</v>
      </c>
      <c r="H3488" s="98" t="s">
        <v>6414</v>
      </c>
      <c r="I3488" s="99">
        <v>20000000</v>
      </c>
      <c r="J3488" s="97" t="s">
        <v>2670</v>
      </c>
    </row>
    <row r="3489" spans="1:11" ht="12" customHeight="1" x14ac:dyDescent="0.2">
      <c r="A3489" s="96">
        <f t="shared" si="50"/>
        <v>3488</v>
      </c>
      <c r="B3489" s="97" t="s">
        <v>6652</v>
      </c>
      <c r="C3489" s="97" t="s">
        <v>6460</v>
      </c>
      <c r="D3489" s="97" t="s">
        <v>6417</v>
      </c>
      <c r="E3489" s="97" t="s">
        <v>2823</v>
      </c>
      <c r="F3489" s="97" t="s">
        <v>6653</v>
      </c>
      <c r="G3489" s="98" t="s">
        <v>2453</v>
      </c>
      <c r="H3489" s="98" t="s">
        <v>6414</v>
      </c>
      <c r="I3489" s="99">
        <v>20000000</v>
      </c>
      <c r="J3489" s="97" t="s">
        <v>2670</v>
      </c>
    </row>
    <row r="3490" spans="1:11" ht="12" customHeight="1" x14ac:dyDescent="0.2">
      <c r="A3490" s="96">
        <f t="shared" si="50"/>
        <v>3489</v>
      </c>
      <c r="B3490" s="97" t="s">
        <v>6652</v>
      </c>
      <c r="C3490" s="97" t="s">
        <v>6460</v>
      </c>
      <c r="D3490" s="97" t="s">
        <v>6417</v>
      </c>
      <c r="E3490" s="97" t="s">
        <v>2823</v>
      </c>
      <c r="F3490" s="97" t="s">
        <v>6654</v>
      </c>
      <c r="G3490" s="98" t="s">
        <v>2453</v>
      </c>
      <c r="H3490" s="98" t="s">
        <v>6414</v>
      </c>
      <c r="I3490" s="99">
        <v>20000000</v>
      </c>
      <c r="J3490" s="97" t="s">
        <v>2670</v>
      </c>
    </row>
    <row r="3491" spans="1:11" ht="12" customHeight="1" x14ac:dyDescent="0.2">
      <c r="A3491" s="96">
        <f t="shared" si="50"/>
        <v>3490</v>
      </c>
      <c r="B3491" s="97" t="s">
        <v>4462</v>
      </c>
      <c r="C3491" s="97" t="s">
        <v>3423</v>
      </c>
      <c r="D3491" s="97" t="s">
        <v>4462</v>
      </c>
      <c r="E3491" s="97" t="s">
        <v>2823</v>
      </c>
      <c r="F3491" s="97" t="s">
        <v>6655</v>
      </c>
      <c r="G3491" s="98" t="s">
        <v>2453</v>
      </c>
      <c r="H3491" s="98" t="s">
        <v>6414</v>
      </c>
      <c r="I3491" s="99">
        <v>100000000</v>
      </c>
      <c r="J3491" s="97" t="s">
        <v>2486</v>
      </c>
    </row>
    <row r="3492" spans="1:11" ht="12" customHeight="1" x14ac:dyDescent="0.2">
      <c r="A3492" s="96">
        <f t="shared" si="50"/>
        <v>3491</v>
      </c>
      <c r="B3492" s="97" t="s">
        <v>6471</v>
      </c>
      <c r="C3492" s="97" t="s">
        <v>6471</v>
      </c>
      <c r="D3492" s="97" t="s">
        <v>6414</v>
      </c>
      <c r="E3492" s="97" t="s">
        <v>2827</v>
      </c>
      <c r="F3492" s="97" t="s">
        <v>6656</v>
      </c>
      <c r="G3492" s="98" t="s">
        <v>2453</v>
      </c>
      <c r="H3492" s="98" t="s">
        <v>6414</v>
      </c>
      <c r="I3492" s="99">
        <v>50000000</v>
      </c>
      <c r="J3492" s="97" t="s">
        <v>2460</v>
      </c>
    </row>
    <row r="3493" spans="1:11" ht="12" customHeight="1" x14ac:dyDescent="0.2">
      <c r="A3493" s="96">
        <f t="shared" si="50"/>
        <v>3492</v>
      </c>
      <c r="B3493" s="97" t="s">
        <v>6442</v>
      </c>
      <c r="C3493" s="97" t="s">
        <v>6442</v>
      </c>
      <c r="D3493" s="97" t="s">
        <v>6414</v>
      </c>
      <c r="E3493" s="97" t="s">
        <v>2827</v>
      </c>
      <c r="F3493" s="97" t="s">
        <v>6657</v>
      </c>
      <c r="G3493" s="98" t="s">
        <v>2453</v>
      </c>
      <c r="H3493" s="98" t="s">
        <v>6414</v>
      </c>
      <c r="I3493" s="99">
        <v>80000000</v>
      </c>
      <c r="J3493" s="97" t="s">
        <v>2455</v>
      </c>
    </row>
    <row r="3494" spans="1:11" customFormat="1" ht="12" customHeight="1" x14ac:dyDescent="0.2">
      <c r="A3494" s="96">
        <f t="shared" si="50"/>
        <v>3493</v>
      </c>
      <c r="B3494" s="97" t="s">
        <v>6652</v>
      </c>
      <c r="C3494" s="97" t="s">
        <v>6460</v>
      </c>
      <c r="D3494" s="97" t="s">
        <v>6417</v>
      </c>
      <c r="E3494" s="97" t="s">
        <v>3126</v>
      </c>
      <c r="F3494" s="97" t="s">
        <v>6658</v>
      </c>
      <c r="G3494" s="98" t="s">
        <v>2453</v>
      </c>
      <c r="H3494" s="98" t="s">
        <v>6414</v>
      </c>
      <c r="I3494" s="99">
        <v>70000000</v>
      </c>
      <c r="J3494" s="97" t="s">
        <v>2670</v>
      </c>
      <c r="K3494" s="108"/>
    </row>
    <row r="3495" spans="1:11" customFormat="1" ht="12" customHeight="1" x14ac:dyDescent="0.2">
      <c r="A3495" s="96">
        <f t="shared" si="50"/>
        <v>3494</v>
      </c>
      <c r="B3495" s="97" t="s">
        <v>6652</v>
      </c>
      <c r="C3495" s="97" t="s">
        <v>6460</v>
      </c>
      <c r="D3495" s="97" t="s">
        <v>6417</v>
      </c>
      <c r="E3495" s="97" t="s">
        <v>3126</v>
      </c>
      <c r="F3495" s="97" t="s">
        <v>6658</v>
      </c>
      <c r="G3495" s="98" t="s">
        <v>2453</v>
      </c>
      <c r="H3495" s="98" t="s">
        <v>6414</v>
      </c>
      <c r="I3495" s="99">
        <v>70000000</v>
      </c>
      <c r="J3495" s="97" t="s">
        <v>2670</v>
      </c>
      <c r="K3495" s="108"/>
    </row>
    <row r="3496" spans="1:11" customFormat="1" ht="12" customHeight="1" x14ac:dyDescent="0.2">
      <c r="A3496" s="96">
        <f t="shared" si="50"/>
        <v>3495</v>
      </c>
      <c r="B3496" s="97" t="s">
        <v>6652</v>
      </c>
      <c r="C3496" s="97" t="s">
        <v>6460</v>
      </c>
      <c r="D3496" s="97" t="s">
        <v>6417</v>
      </c>
      <c r="E3496" s="97" t="s">
        <v>2840</v>
      </c>
      <c r="F3496" s="97" t="s">
        <v>6659</v>
      </c>
      <c r="G3496" s="98" t="s">
        <v>2453</v>
      </c>
      <c r="H3496" s="98" t="s">
        <v>6414</v>
      </c>
      <c r="I3496" s="99">
        <v>266240000</v>
      </c>
      <c r="J3496" s="97" t="s">
        <v>2670</v>
      </c>
      <c r="K3496" s="108"/>
    </row>
    <row r="3497" spans="1:11" customFormat="1" ht="12" customHeight="1" x14ac:dyDescent="0.2">
      <c r="A3497" s="96">
        <f t="shared" si="50"/>
        <v>3496</v>
      </c>
      <c r="B3497" s="97" t="s">
        <v>6652</v>
      </c>
      <c r="C3497" s="97" t="s">
        <v>6460</v>
      </c>
      <c r="D3497" s="97" t="s">
        <v>6417</v>
      </c>
      <c r="E3497" s="97" t="s">
        <v>2840</v>
      </c>
      <c r="F3497" s="97" t="s">
        <v>6659</v>
      </c>
      <c r="G3497" s="98" t="s">
        <v>2453</v>
      </c>
      <c r="H3497" s="98" t="s">
        <v>6414</v>
      </c>
      <c r="I3497" s="99">
        <v>266240000</v>
      </c>
      <c r="J3497" s="97" t="s">
        <v>2670</v>
      </c>
      <c r="K3497" s="108"/>
    </row>
    <row r="3498" spans="1:11" ht="12" customHeight="1" x14ac:dyDescent="0.2">
      <c r="A3498" s="96">
        <f>ROW()-1</f>
        <v>3497</v>
      </c>
      <c r="B3498" s="97" t="s">
        <v>2973</v>
      </c>
      <c r="C3498" s="97" t="s">
        <v>2973</v>
      </c>
      <c r="D3498" s="97" t="s">
        <v>2959</v>
      </c>
      <c r="E3498" s="97" t="s">
        <v>2451</v>
      </c>
      <c r="F3498" s="97" t="s">
        <v>6660</v>
      </c>
      <c r="G3498" s="98" t="s">
        <v>2453</v>
      </c>
      <c r="H3498" s="98" t="s">
        <v>2959</v>
      </c>
      <c r="I3498" s="99">
        <v>40340000</v>
      </c>
      <c r="J3498" s="97" t="s">
        <v>2486</v>
      </c>
    </row>
    <row r="3499" spans="1:11" ht="12" customHeight="1" x14ac:dyDescent="0.2">
      <c r="A3499" s="96">
        <f t="shared" ref="A3499:A3562" si="51">ROW()-1</f>
        <v>3498</v>
      </c>
      <c r="B3499" s="97" t="s">
        <v>6661</v>
      </c>
      <c r="C3499" s="97" t="s">
        <v>6661</v>
      </c>
      <c r="D3499" s="97" t="s">
        <v>2959</v>
      </c>
      <c r="E3499" s="97" t="s">
        <v>2451</v>
      </c>
      <c r="F3499" s="97" t="s">
        <v>6662</v>
      </c>
      <c r="G3499" s="98" t="s">
        <v>2453</v>
      </c>
      <c r="H3499" s="98" t="s">
        <v>2959</v>
      </c>
      <c r="I3499" s="99">
        <v>43908400</v>
      </c>
      <c r="J3499" s="97" t="s">
        <v>2460</v>
      </c>
    </row>
    <row r="3500" spans="1:11" ht="12" customHeight="1" x14ac:dyDescent="0.2">
      <c r="A3500" s="96">
        <f t="shared" si="51"/>
        <v>3499</v>
      </c>
      <c r="B3500" s="97" t="s">
        <v>6663</v>
      </c>
      <c r="C3500" s="97" t="s">
        <v>6663</v>
      </c>
      <c r="D3500" s="97" t="s">
        <v>2959</v>
      </c>
      <c r="E3500" s="97" t="s">
        <v>2451</v>
      </c>
      <c r="F3500" s="97" t="s">
        <v>6664</v>
      </c>
      <c r="G3500" s="98" t="s">
        <v>2453</v>
      </c>
      <c r="H3500" s="98" t="s">
        <v>2959</v>
      </c>
      <c r="I3500" s="99">
        <v>27100000</v>
      </c>
      <c r="J3500" s="97" t="s">
        <v>2460</v>
      </c>
    </row>
    <row r="3501" spans="1:11" ht="12" customHeight="1" x14ac:dyDescent="0.2">
      <c r="A3501" s="96">
        <f t="shared" si="51"/>
        <v>3500</v>
      </c>
      <c r="B3501" s="97" t="s">
        <v>6665</v>
      </c>
      <c r="C3501" s="97" t="s">
        <v>6666</v>
      </c>
      <c r="D3501" s="97" t="s">
        <v>6667</v>
      </c>
      <c r="E3501" s="97" t="s">
        <v>2451</v>
      </c>
      <c r="F3501" s="97" t="s">
        <v>6668</v>
      </c>
      <c r="G3501" s="98" t="s">
        <v>2453</v>
      </c>
      <c r="H3501" s="98" t="s">
        <v>2959</v>
      </c>
      <c r="I3501" s="99">
        <v>28753000</v>
      </c>
      <c r="J3501" s="97" t="s">
        <v>2460</v>
      </c>
    </row>
    <row r="3502" spans="1:11" ht="12" customHeight="1" x14ac:dyDescent="0.2">
      <c r="A3502" s="96">
        <f t="shared" si="51"/>
        <v>3501</v>
      </c>
      <c r="B3502" s="97" t="s">
        <v>6669</v>
      </c>
      <c r="C3502" s="97" t="s">
        <v>6670</v>
      </c>
      <c r="D3502" s="97" t="s">
        <v>2959</v>
      </c>
      <c r="E3502" s="97" t="s">
        <v>2451</v>
      </c>
      <c r="F3502" s="97" t="s">
        <v>6671</v>
      </c>
      <c r="G3502" s="98" t="s">
        <v>2453</v>
      </c>
      <c r="H3502" s="98" t="s">
        <v>2959</v>
      </c>
      <c r="I3502" s="99">
        <v>256364000</v>
      </c>
      <c r="J3502" s="97" t="s">
        <v>2455</v>
      </c>
    </row>
    <row r="3503" spans="1:11" ht="12" customHeight="1" x14ac:dyDescent="0.2">
      <c r="A3503" s="96">
        <f t="shared" si="51"/>
        <v>3502</v>
      </c>
      <c r="B3503" s="97" t="s">
        <v>6672</v>
      </c>
      <c r="C3503" s="97" t="s">
        <v>6672</v>
      </c>
      <c r="D3503" s="97" t="s">
        <v>2959</v>
      </c>
      <c r="E3503" s="97" t="s">
        <v>2451</v>
      </c>
      <c r="F3503" s="97" t="s">
        <v>6673</v>
      </c>
      <c r="G3503" s="98" t="s">
        <v>2453</v>
      </c>
      <c r="H3503" s="98" t="s">
        <v>2959</v>
      </c>
      <c r="I3503" s="99">
        <v>86713000</v>
      </c>
      <c r="J3503" s="97" t="s">
        <v>2460</v>
      </c>
    </row>
    <row r="3504" spans="1:11" ht="12" customHeight="1" x14ac:dyDescent="0.2">
      <c r="A3504" s="96">
        <f t="shared" si="51"/>
        <v>3503</v>
      </c>
      <c r="B3504" s="97" t="s">
        <v>6674</v>
      </c>
      <c r="C3504" s="97" t="s">
        <v>6674</v>
      </c>
      <c r="D3504" s="97" t="s">
        <v>2959</v>
      </c>
      <c r="E3504" s="97" t="s">
        <v>2451</v>
      </c>
      <c r="F3504" s="97" t="s">
        <v>6675</v>
      </c>
      <c r="G3504" s="98" t="s">
        <v>2453</v>
      </c>
      <c r="H3504" s="98" t="s">
        <v>2959</v>
      </c>
      <c r="I3504" s="99">
        <v>38115000</v>
      </c>
      <c r="J3504" s="97" t="s">
        <v>2455</v>
      </c>
    </row>
    <row r="3505" spans="1:10" ht="12" customHeight="1" x14ac:dyDescent="0.2">
      <c r="A3505" s="96">
        <f t="shared" si="51"/>
        <v>3504</v>
      </c>
      <c r="B3505" s="97" t="s">
        <v>6676</v>
      </c>
      <c r="C3505" s="97" t="s">
        <v>2609</v>
      </c>
      <c r="D3505" s="97" t="s">
        <v>2450</v>
      </c>
      <c r="E3505" s="97" t="s">
        <v>2451</v>
      </c>
      <c r="F3505" s="97" t="s">
        <v>6677</v>
      </c>
      <c r="G3505" s="98" t="s">
        <v>2453</v>
      </c>
      <c r="H3505" s="98" t="s">
        <v>2959</v>
      </c>
      <c r="I3505" s="99">
        <v>465232000</v>
      </c>
      <c r="J3505" s="97" t="s">
        <v>2455</v>
      </c>
    </row>
    <row r="3506" spans="1:10" ht="12" customHeight="1" x14ac:dyDescent="0.2">
      <c r="A3506" s="96">
        <f t="shared" si="51"/>
        <v>3505</v>
      </c>
      <c r="B3506" s="106" t="s">
        <v>6678</v>
      </c>
      <c r="C3506" s="97" t="s">
        <v>2609</v>
      </c>
      <c r="D3506" s="97" t="s">
        <v>2484</v>
      </c>
      <c r="E3506" s="97" t="s">
        <v>2451</v>
      </c>
      <c r="F3506" s="97" t="s">
        <v>6679</v>
      </c>
      <c r="G3506" s="98" t="s">
        <v>2453</v>
      </c>
      <c r="H3506" s="98" t="s">
        <v>2959</v>
      </c>
      <c r="I3506" s="99">
        <v>13270000</v>
      </c>
      <c r="J3506" s="97" t="s">
        <v>2460</v>
      </c>
    </row>
    <row r="3507" spans="1:10" ht="12" customHeight="1" x14ac:dyDescent="0.2">
      <c r="A3507" s="96">
        <f t="shared" si="51"/>
        <v>3506</v>
      </c>
      <c r="B3507" s="97" t="s">
        <v>6680</v>
      </c>
      <c r="C3507" s="97" t="s">
        <v>6670</v>
      </c>
      <c r="D3507" s="97" t="s">
        <v>6667</v>
      </c>
      <c r="E3507" s="97" t="s">
        <v>2451</v>
      </c>
      <c r="F3507" s="97" t="s">
        <v>6681</v>
      </c>
      <c r="G3507" s="98" t="s">
        <v>2453</v>
      </c>
      <c r="H3507" s="98" t="s">
        <v>2959</v>
      </c>
      <c r="I3507" s="99">
        <v>53295000</v>
      </c>
      <c r="J3507" s="97" t="s">
        <v>2460</v>
      </c>
    </row>
    <row r="3508" spans="1:10" ht="12" customHeight="1" x14ac:dyDescent="0.2">
      <c r="A3508" s="96">
        <f t="shared" si="51"/>
        <v>3507</v>
      </c>
      <c r="B3508" s="97" t="s">
        <v>6682</v>
      </c>
      <c r="C3508" s="97" t="s">
        <v>6683</v>
      </c>
      <c r="D3508" s="97" t="s">
        <v>2484</v>
      </c>
      <c r="E3508" s="97" t="s">
        <v>2451</v>
      </c>
      <c r="F3508" s="97" t="s">
        <v>6684</v>
      </c>
      <c r="G3508" s="98" t="s">
        <v>2453</v>
      </c>
      <c r="H3508" s="98" t="s">
        <v>2959</v>
      </c>
      <c r="I3508" s="99">
        <v>150972000</v>
      </c>
      <c r="J3508" s="97" t="s">
        <v>2460</v>
      </c>
    </row>
    <row r="3509" spans="1:10" ht="12" customHeight="1" x14ac:dyDescent="0.2">
      <c r="A3509" s="96">
        <f t="shared" si="51"/>
        <v>3508</v>
      </c>
      <c r="B3509" s="97" t="s">
        <v>6665</v>
      </c>
      <c r="C3509" s="97" t="s">
        <v>6666</v>
      </c>
      <c r="D3509" s="97" t="s">
        <v>6667</v>
      </c>
      <c r="E3509" s="97" t="s">
        <v>2451</v>
      </c>
      <c r="F3509" s="97" t="s">
        <v>6685</v>
      </c>
      <c r="G3509" s="98" t="s">
        <v>2453</v>
      </c>
      <c r="H3509" s="98" t="s">
        <v>2959</v>
      </c>
      <c r="I3509" s="99">
        <v>30062000</v>
      </c>
      <c r="J3509" s="97" t="s">
        <v>2460</v>
      </c>
    </row>
    <row r="3510" spans="1:10" ht="12" customHeight="1" x14ac:dyDescent="0.2">
      <c r="A3510" s="96">
        <f t="shared" si="51"/>
        <v>3509</v>
      </c>
      <c r="B3510" s="97" t="s">
        <v>6670</v>
      </c>
      <c r="C3510" s="97" t="s">
        <v>6670</v>
      </c>
      <c r="D3510" s="97" t="s">
        <v>2959</v>
      </c>
      <c r="E3510" s="97" t="s">
        <v>2451</v>
      </c>
      <c r="F3510" s="97" t="s">
        <v>6686</v>
      </c>
      <c r="G3510" s="98" t="s">
        <v>2453</v>
      </c>
      <c r="H3510" s="98" t="s">
        <v>2959</v>
      </c>
      <c r="I3510" s="99">
        <v>54506000</v>
      </c>
      <c r="J3510" s="97" t="s">
        <v>2460</v>
      </c>
    </row>
    <row r="3511" spans="1:10" ht="12" customHeight="1" x14ac:dyDescent="0.2">
      <c r="A3511" s="96">
        <f t="shared" si="51"/>
        <v>3510</v>
      </c>
      <c r="B3511" s="97" t="s">
        <v>6670</v>
      </c>
      <c r="C3511" s="97" t="s">
        <v>6670</v>
      </c>
      <c r="D3511" s="97" t="s">
        <v>2959</v>
      </c>
      <c r="E3511" s="97" t="s">
        <v>2451</v>
      </c>
      <c r="F3511" s="97" t="s">
        <v>6687</v>
      </c>
      <c r="G3511" s="98" t="s">
        <v>2453</v>
      </c>
      <c r="H3511" s="98" t="s">
        <v>2959</v>
      </c>
      <c r="I3511" s="99">
        <v>54506000</v>
      </c>
      <c r="J3511" s="97" t="s">
        <v>2460</v>
      </c>
    </row>
    <row r="3512" spans="1:10" ht="12" customHeight="1" x14ac:dyDescent="0.2">
      <c r="A3512" s="96">
        <f t="shared" si="51"/>
        <v>3511</v>
      </c>
      <c r="B3512" s="97" t="s">
        <v>2609</v>
      </c>
      <c r="C3512" s="97" t="s">
        <v>2609</v>
      </c>
      <c r="D3512" s="97" t="s">
        <v>2959</v>
      </c>
      <c r="E3512" s="97" t="s">
        <v>2451</v>
      </c>
      <c r="F3512" s="97" t="s">
        <v>6688</v>
      </c>
      <c r="G3512" s="98" t="s">
        <v>2453</v>
      </c>
      <c r="H3512" s="98" t="s">
        <v>2959</v>
      </c>
      <c r="I3512" s="99">
        <v>187583000</v>
      </c>
      <c r="J3512" s="97" t="s">
        <v>2455</v>
      </c>
    </row>
    <row r="3513" spans="1:10" ht="12" customHeight="1" x14ac:dyDescent="0.2">
      <c r="A3513" s="96">
        <f t="shared" si="51"/>
        <v>3512</v>
      </c>
      <c r="B3513" s="97" t="s">
        <v>6689</v>
      </c>
      <c r="C3513" s="97" t="s">
        <v>6690</v>
      </c>
      <c r="D3513" s="97" t="s">
        <v>2959</v>
      </c>
      <c r="E3513" s="97" t="s">
        <v>2451</v>
      </c>
      <c r="F3513" s="97" t="s">
        <v>6691</v>
      </c>
      <c r="G3513" s="98" t="s">
        <v>2453</v>
      </c>
      <c r="H3513" s="98" t="s">
        <v>2959</v>
      </c>
      <c r="I3513" s="99">
        <v>128372000</v>
      </c>
      <c r="J3513" s="97" t="s">
        <v>2455</v>
      </c>
    </row>
    <row r="3514" spans="1:10" ht="12" customHeight="1" x14ac:dyDescent="0.2">
      <c r="A3514" s="96">
        <f t="shared" si="51"/>
        <v>3513</v>
      </c>
      <c r="B3514" s="97" t="s">
        <v>2609</v>
      </c>
      <c r="C3514" s="97" t="s">
        <v>2609</v>
      </c>
      <c r="D3514" s="97" t="s">
        <v>2959</v>
      </c>
      <c r="E3514" s="97" t="s">
        <v>2451</v>
      </c>
      <c r="F3514" s="97" t="s">
        <v>6692</v>
      </c>
      <c r="G3514" s="98" t="s">
        <v>2453</v>
      </c>
      <c r="H3514" s="98" t="s">
        <v>2959</v>
      </c>
      <c r="I3514" s="99">
        <v>85114000</v>
      </c>
      <c r="J3514" s="97" t="s">
        <v>2460</v>
      </c>
    </row>
    <row r="3515" spans="1:10" ht="12" customHeight="1" x14ac:dyDescent="0.2">
      <c r="A3515" s="96">
        <f t="shared" si="51"/>
        <v>3514</v>
      </c>
      <c r="B3515" s="97" t="s">
        <v>6693</v>
      </c>
      <c r="C3515" s="97" t="s">
        <v>6694</v>
      </c>
      <c r="D3515" s="97" t="s">
        <v>2484</v>
      </c>
      <c r="E3515" s="97" t="s">
        <v>2451</v>
      </c>
      <c r="F3515" s="97" t="s">
        <v>6695</v>
      </c>
      <c r="G3515" s="98" t="s">
        <v>2453</v>
      </c>
      <c r="H3515" s="98" t="s">
        <v>2959</v>
      </c>
      <c r="I3515" s="99">
        <v>276621000</v>
      </c>
      <c r="J3515" s="97" t="s">
        <v>2455</v>
      </c>
    </row>
    <row r="3516" spans="1:10" ht="12" customHeight="1" x14ac:dyDescent="0.2">
      <c r="A3516" s="96">
        <f t="shared" si="51"/>
        <v>3515</v>
      </c>
      <c r="B3516" s="97" t="s">
        <v>6669</v>
      </c>
      <c r="C3516" s="97" t="s">
        <v>6670</v>
      </c>
      <c r="D3516" s="97" t="s">
        <v>2959</v>
      </c>
      <c r="E3516" s="97" t="s">
        <v>2451</v>
      </c>
      <c r="F3516" s="97" t="s">
        <v>6696</v>
      </c>
      <c r="G3516" s="98" t="s">
        <v>2453</v>
      </c>
      <c r="H3516" s="98" t="s">
        <v>2959</v>
      </c>
      <c r="I3516" s="99">
        <v>1012360000</v>
      </c>
      <c r="J3516" s="97" t="s">
        <v>2455</v>
      </c>
    </row>
    <row r="3517" spans="1:10" ht="12" customHeight="1" x14ac:dyDescent="0.2">
      <c r="A3517" s="96">
        <f t="shared" si="51"/>
        <v>3516</v>
      </c>
      <c r="B3517" s="97" t="s">
        <v>6697</v>
      </c>
      <c r="C3517" s="97" t="s">
        <v>6697</v>
      </c>
      <c r="D3517" s="97" t="s">
        <v>2959</v>
      </c>
      <c r="E3517" s="97" t="s">
        <v>2451</v>
      </c>
      <c r="F3517" s="97" t="s">
        <v>6698</v>
      </c>
      <c r="G3517" s="98" t="s">
        <v>2453</v>
      </c>
      <c r="H3517" s="98" t="s">
        <v>2959</v>
      </c>
      <c r="I3517" s="99">
        <v>499802000</v>
      </c>
      <c r="J3517" s="97" t="s">
        <v>2455</v>
      </c>
    </row>
    <row r="3518" spans="1:10" ht="12" customHeight="1" x14ac:dyDescent="0.2">
      <c r="A3518" s="96">
        <f t="shared" si="51"/>
        <v>3517</v>
      </c>
      <c r="B3518" s="97" t="s">
        <v>6672</v>
      </c>
      <c r="C3518" s="97" t="s">
        <v>6672</v>
      </c>
      <c r="D3518" s="97" t="s">
        <v>2959</v>
      </c>
      <c r="E3518" s="97" t="s">
        <v>2451</v>
      </c>
      <c r="F3518" s="97" t="s">
        <v>6699</v>
      </c>
      <c r="G3518" s="98" t="s">
        <v>2453</v>
      </c>
      <c r="H3518" s="98" t="s">
        <v>2959</v>
      </c>
      <c r="I3518" s="99">
        <v>77190000</v>
      </c>
      <c r="J3518" s="97" t="s">
        <v>2460</v>
      </c>
    </row>
    <row r="3519" spans="1:10" ht="12" customHeight="1" x14ac:dyDescent="0.2">
      <c r="A3519" s="96">
        <f t="shared" si="51"/>
        <v>3518</v>
      </c>
      <c r="B3519" s="97" t="s">
        <v>6700</v>
      </c>
      <c r="C3519" s="97" t="s">
        <v>2973</v>
      </c>
      <c r="D3519" s="97" t="s">
        <v>6667</v>
      </c>
      <c r="E3519" s="97" t="s">
        <v>2451</v>
      </c>
      <c r="F3519" s="97" t="s">
        <v>6701</v>
      </c>
      <c r="G3519" s="98" t="s">
        <v>2453</v>
      </c>
      <c r="H3519" s="98" t="s">
        <v>2959</v>
      </c>
      <c r="I3519" s="99">
        <v>360000000</v>
      </c>
      <c r="J3519" s="97" t="s">
        <v>2455</v>
      </c>
    </row>
    <row r="3520" spans="1:10" ht="12" customHeight="1" x14ac:dyDescent="0.2">
      <c r="A3520" s="96">
        <f t="shared" si="51"/>
        <v>3519</v>
      </c>
      <c r="B3520" s="97" t="s">
        <v>6702</v>
      </c>
      <c r="C3520" s="97" t="s">
        <v>6702</v>
      </c>
      <c r="D3520" s="97" t="s">
        <v>2959</v>
      </c>
      <c r="E3520" s="97" t="s">
        <v>2451</v>
      </c>
      <c r="F3520" s="97" t="s">
        <v>6703</v>
      </c>
      <c r="G3520" s="98" t="s">
        <v>2453</v>
      </c>
      <c r="H3520" s="98" t="s">
        <v>2959</v>
      </c>
      <c r="I3520" s="99">
        <v>162500000</v>
      </c>
      <c r="J3520" s="97" t="s">
        <v>2455</v>
      </c>
    </row>
    <row r="3521" spans="1:10" ht="12" customHeight="1" x14ac:dyDescent="0.3">
      <c r="A3521" s="96">
        <f t="shared" si="51"/>
        <v>3520</v>
      </c>
      <c r="B3521" s="97" t="s">
        <v>6676</v>
      </c>
      <c r="C3521" s="97" t="s">
        <v>2609</v>
      </c>
      <c r="D3521" s="97" t="s">
        <v>2450</v>
      </c>
      <c r="E3521" s="97" t="s">
        <v>2451</v>
      </c>
      <c r="F3521" s="97" t="s">
        <v>6704</v>
      </c>
      <c r="G3521" s="98" t="s">
        <v>2453</v>
      </c>
      <c r="H3521" s="98" t="s">
        <v>2959</v>
      </c>
      <c r="I3521" s="97" t="s">
        <v>2670</v>
      </c>
      <c r="J3521" s="97" t="s">
        <v>2670</v>
      </c>
    </row>
    <row r="3522" spans="1:10" ht="12" customHeight="1" x14ac:dyDescent="0.2">
      <c r="A3522" s="96">
        <f t="shared" si="51"/>
        <v>3521</v>
      </c>
      <c r="B3522" s="97" t="s">
        <v>6705</v>
      </c>
      <c r="C3522" s="97" t="s">
        <v>6670</v>
      </c>
      <c r="D3522" s="97" t="s">
        <v>2450</v>
      </c>
      <c r="E3522" s="97" t="s">
        <v>2451</v>
      </c>
      <c r="F3522" s="97" t="s">
        <v>6706</v>
      </c>
      <c r="G3522" s="98" t="s">
        <v>2453</v>
      </c>
      <c r="H3522" s="98" t="s">
        <v>2959</v>
      </c>
      <c r="I3522" s="99">
        <v>62068000</v>
      </c>
      <c r="J3522" s="97" t="s">
        <v>2486</v>
      </c>
    </row>
    <row r="3523" spans="1:10" ht="12" customHeight="1" x14ac:dyDescent="0.3">
      <c r="A3523" s="96">
        <f t="shared" si="51"/>
        <v>3522</v>
      </c>
      <c r="B3523" s="97" t="s">
        <v>6705</v>
      </c>
      <c r="C3523" s="97" t="s">
        <v>6670</v>
      </c>
      <c r="D3523" s="97" t="s">
        <v>2450</v>
      </c>
      <c r="E3523" s="97" t="s">
        <v>2451</v>
      </c>
      <c r="F3523" s="97" t="s">
        <v>6707</v>
      </c>
      <c r="G3523" s="98" t="s">
        <v>2453</v>
      </c>
      <c r="H3523" s="98" t="s">
        <v>2959</v>
      </c>
      <c r="I3523" s="97" t="s">
        <v>2670</v>
      </c>
      <c r="J3523" s="97" t="s">
        <v>2670</v>
      </c>
    </row>
    <row r="3524" spans="1:10" ht="12" customHeight="1" x14ac:dyDescent="0.2">
      <c r="A3524" s="96">
        <f t="shared" si="51"/>
        <v>3523</v>
      </c>
      <c r="B3524" s="97" t="s">
        <v>6674</v>
      </c>
      <c r="C3524" s="97" t="s">
        <v>6674</v>
      </c>
      <c r="D3524" s="97" t="s">
        <v>2959</v>
      </c>
      <c r="E3524" s="97" t="s">
        <v>2451</v>
      </c>
      <c r="F3524" s="97" t="s">
        <v>6708</v>
      </c>
      <c r="G3524" s="98" t="s">
        <v>2453</v>
      </c>
      <c r="H3524" s="98" t="s">
        <v>2959</v>
      </c>
      <c r="I3524" s="99">
        <v>460394000</v>
      </c>
      <c r="J3524" s="97" t="s">
        <v>2455</v>
      </c>
    </row>
    <row r="3525" spans="1:10" ht="12" customHeight="1" x14ac:dyDescent="0.2">
      <c r="A3525" s="96">
        <f t="shared" si="51"/>
        <v>3524</v>
      </c>
      <c r="B3525" s="97" t="s">
        <v>6709</v>
      </c>
      <c r="C3525" s="97" t="s">
        <v>6702</v>
      </c>
      <c r="D3525" s="97" t="s">
        <v>6667</v>
      </c>
      <c r="E3525" s="97" t="s">
        <v>2451</v>
      </c>
      <c r="F3525" s="97" t="s">
        <v>6710</v>
      </c>
      <c r="G3525" s="98" t="s">
        <v>2453</v>
      </c>
      <c r="H3525" s="98" t="s">
        <v>2959</v>
      </c>
      <c r="I3525" s="99">
        <v>81719000</v>
      </c>
      <c r="J3525" s="97" t="s">
        <v>2460</v>
      </c>
    </row>
    <row r="3526" spans="1:10" ht="12" customHeight="1" x14ac:dyDescent="0.2">
      <c r="A3526" s="96">
        <f t="shared" si="51"/>
        <v>3525</v>
      </c>
      <c r="B3526" s="97" t="s">
        <v>6661</v>
      </c>
      <c r="C3526" s="97" t="s">
        <v>6661</v>
      </c>
      <c r="D3526" s="97" t="s">
        <v>2959</v>
      </c>
      <c r="E3526" s="97" t="s">
        <v>2451</v>
      </c>
      <c r="F3526" s="97" t="s">
        <v>6711</v>
      </c>
      <c r="G3526" s="98" t="s">
        <v>2453</v>
      </c>
      <c r="H3526" s="98" t="s">
        <v>2959</v>
      </c>
      <c r="I3526" s="99">
        <v>30000000</v>
      </c>
      <c r="J3526" s="97" t="s">
        <v>2460</v>
      </c>
    </row>
    <row r="3527" spans="1:10" ht="12" customHeight="1" x14ac:dyDescent="0.2">
      <c r="A3527" s="96">
        <f t="shared" si="51"/>
        <v>3526</v>
      </c>
      <c r="B3527" s="97" t="s">
        <v>6674</v>
      </c>
      <c r="C3527" s="97" t="s">
        <v>6674</v>
      </c>
      <c r="D3527" s="97" t="s">
        <v>2959</v>
      </c>
      <c r="E3527" s="97" t="s">
        <v>2451</v>
      </c>
      <c r="F3527" s="97" t="s">
        <v>6712</v>
      </c>
      <c r="G3527" s="98" t="s">
        <v>2453</v>
      </c>
      <c r="H3527" s="98" t="s">
        <v>2959</v>
      </c>
      <c r="I3527" s="99">
        <v>63552000</v>
      </c>
      <c r="J3527" s="97" t="s">
        <v>2455</v>
      </c>
    </row>
    <row r="3528" spans="1:10" ht="12" customHeight="1" x14ac:dyDescent="0.2">
      <c r="A3528" s="96">
        <f t="shared" si="51"/>
        <v>3527</v>
      </c>
      <c r="B3528" s="97" t="s">
        <v>6667</v>
      </c>
      <c r="C3528" s="97" t="s">
        <v>6670</v>
      </c>
      <c r="D3528" s="97" t="s">
        <v>6667</v>
      </c>
      <c r="E3528" s="97" t="s">
        <v>2451</v>
      </c>
      <c r="F3528" s="97" t="s">
        <v>6713</v>
      </c>
      <c r="G3528" s="98" t="s">
        <v>2453</v>
      </c>
      <c r="H3528" s="98" t="s">
        <v>2959</v>
      </c>
      <c r="I3528" s="99">
        <v>35300000</v>
      </c>
      <c r="J3528" s="97" t="s">
        <v>2486</v>
      </c>
    </row>
    <row r="3529" spans="1:10" ht="12" customHeight="1" x14ac:dyDescent="0.2">
      <c r="A3529" s="96">
        <f t="shared" si="51"/>
        <v>3528</v>
      </c>
      <c r="B3529" s="106" t="s">
        <v>6714</v>
      </c>
      <c r="C3529" s="97" t="s">
        <v>6674</v>
      </c>
      <c r="D3529" s="97" t="s">
        <v>2484</v>
      </c>
      <c r="E3529" s="97" t="s">
        <v>2451</v>
      </c>
      <c r="F3529" s="97" t="s">
        <v>6715</v>
      </c>
      <c r="G3529" s="98" t="s">
        <v>2453</v>
      </c>
      <c r="H3529" s="98" t="s">
        <v>2959</v>
      </c>
      <c r="I3529" s="99">
        <v>435784000</v>
      </c>
      <c r="J3529" s="97" t="s">
        <v>2455</v>
      </c>
    </row>
    <row r="3530" spans="1:10" ht="12" customHeight="1" x14ac:dyDescent="0.2">
      <c r="A3530" s="96">
        <f t="shared" si="51"/>
        <v>3529</v>
      </c>
      <c r="B3530" s="97" t="s">
        <v>6667</v>
      </c>
      <c r="C3530" s="97" t="s">
        <v>6670</v>
      </c>
      <c r="D3530" s="97" t="s">
        <v>6667</v>
      </c>
      <c r="E3530" s="97" t="s">
        <v>2451</v>
      </c>
      <c r="F3530" s="97" t="s">
        <v>6713</v>
      </c>
      <c r="G3530" s="98" t="s">
        <v>2453</v>
      </c>
      <c r="H3530" s="98" t="s">
        <v>2959</v>
      </c>
      <c r="I3530" s="99">
        <v>35300000</v>
      </c>
      <c r="J3530" s="97" t="s">
        <v>2486</v>
      </c>
    </row>
    <row r="3531" spans="1:10" ht="12" customHeight="1" x14ac:dyDescent="0.2">
      <c r="A3531" s="96">
        <f t="shared" si="51"/>
        <v>3530</v>
      </c>
      <c r="B3531" s="106" t="s">
        <v>6716</v>
      </c>
      <c r="C3531" s="97" t="s">
        <v>6666</v>
      </c>
      <c r="D3531" s="97" t="s">
        <v>2484</v>
      </c>
      <c r="E3531" s="97" t="s">
        <v>2451</v>
      </c>
      <c r="F3531" s="97" t="s">
        <v>6717</v>
      </c>
      <c r="G3531" s="98" t="s">
        <v>2453</v>
      </c>
      <c r="H3531" s="98" t="s">
        <v>2959</v>
      </c>
      <c r="I3531" s="99">
        <v>138727000</v>
      </c>
      <c r="J3531" s="97" t="s">
        <v>2455</v>
      </c>
    </row>
    <row r="3532" spans="1:10" ht="12" customHeight="1" x14ac:dyDescent="0.2">
      <c r="A3532" s="96">
        <f t="shared" si="51"/>
        <v>3531</v>
      </c>
      <c r="B3532" s="97" t="s">
        <v>6665</v>
      </c>
      <c r="C3532" s="97" t="s">
        <v>6666</v>
      </c>
      <c r="D3532" s="97" t="s">
        <v>6667</v>
      </c>
      <c r="E3532" s="97" t="s">
        <v>2451</v>
      </c>
      <c r="F3532" s="97" t="s">
        <v>6718</v>
      </c>
      <c r="G3532" s="98" t="s">
        <v>2453</v>
      </c>
      <c r="H3532" s="98" t="s">
        <v>2959</v>
      </c>
      <c r="I3532" s="99">
        <v>64669000</v>
      </c>
      <c r="J3532" s="97" t="s">
        <v>2460</v>
      </c>
    </row>
    <row r="3533" spans="1:10" ht="12" customHeight="1" x14ac:dyDescent="0.2">
      <c r="A3533" s="96">
        <f t="shared" si="51"/>
        <v>3532</v>
      </c>
      <c r="B3533" s="97" t="s">
        <v>2609</v>
      </c>
      <c r="C3533" s="97" t="s">
        <v>2609</v>
      </c>
      <c r="D3533" s="97" t="s">
        <v>2959</v>
      </c>
      <c r="E3533" s="97" t="s">
        <v>2451</v>
      </c>
      <c r="F3533" s="97" t="s">
        <v>6719</v>
      </c>
      <c r="G3533" s="98" t="s">
        <v>2453</v>
      </c>
      <c r="H3533" s="98" t="s">
        <v>2959</v>
      </c>
      <c r="I3533" s="99">
        <v>344199000</v>
      </c>
      <c r="J3533" s="97" t="s">
        <v>2455</v>
      </c>
    </row>
    <row r="3534" spans="1:10" ht="12" customHeight="1" x14ac:dyDescent="0.2">
      <c r="A3534" s="96">
        <f t="shared" si="51"/>
        <v>3533</v>
      </c>
      <c r="B3534" s="97" t="s">
        <v>2609</v>
      </c>
      <c r="C3534" s="97" t="s">
        <v>2609</v>
      </c>
      <c r="D3534" s="97" t="s">
        <v>2959</v>
      </c>
      <c r="E3534" s="97" t="s">
        <v>2451</v>
      </c>
      <c r="F3534" s="97" t="s">
        <v>6720</v>
      </c>
      <c r="G3534" s="98" t="s">
        <v>2453</v>
      </c>
      <c r="H3534" s="98" t="s">
        <v>2959</v>
      </c>
      <c r="I3534" s="99">
        <v>88000000</v>
      </c>
      <c r="J3534" s="97" t="s">
        <v>2460</v>
      </c>
    </row>
    <row r="3535" spans="1:10" ht="12" customHeight="1" x14ac:dyDescent="0.2">
      <c r="A3535" s="96">
        <f t="shared" si="51"/>
        <v>3534</v>
      </c>
      <c r="B3535" s="97" t="s">
        <v>6697</v>
      </c>
      <c r="C3535" s="97" t="s">
        <v>6697</v>
      </c>
      <c r="D3535" s="97" t="s">
        <v>2959</v>
      </c>
      <c r="E3535" s="97" t="s">
        <v>2451</v>
      </c>
      <c r="F3535" s="97" t="s">
        <v>6721</v>
      </c>
      <c r="G3535" s="98" t="s">
        <v>2453</v>
      </c>
      <c r="H3535" s="98" t="s">
        <v>2959</v>
      </c>
      <c r="I3535" s="99">
        <v>67510000</v>
      </c>
      <c r="J3535" s="97" t="s">
        <v>2460</v>
      </c>
    </row>
    <row r="3536" spans="1:10" ht="12" customHeight="1" x14ac:dyDescent="0.2">
      <c r="A3536" s="96">
        <f t="shared" si="51"/>
        <v>3535</v>
      </c>
      <c r="B3536" s="97" t="s">
        <v>6672</v>
      </c>
      <c r="C3536" s="97" t="s">
        <v>6672</v>
      </c>
      <c r="D3536" s="97" t="s">
        <v>2959</v>
      </c>
      <c r="E3536" s="97" t="s">
        <v>2451</v>
      </c>
      <c r="F3536" s="97" t="s">
        <v>6722</v>
      </c>
      <c r="G3536" s="98" t="s">
        <v>2453</v>
      </c>
      <c r="H3536" s="98" t="s">
        <v>2959</v>
      </c>
      <c r="I3536" s="99">
        <v>86438000</v>
      </c>
      <c r="J3536" s="97" t="s">
        <v>2460</v>
      </c>
    </row>
    <row r="3537" spans="1:10" ht="12" customHeight="1" x14ac:dyDescent="0.2">
      <c r="A3537" s="96">
        <f t="shared" si="51"/>
        <v>3536</v>
      </c>
      <c r="B3537" s="97" t="s">
        <v>2609</v>
      </c>
      <c r="C3537" s="97" t="s">
        <v>2609</v>
      </c>
      <c r="D3537" s="97" t="s">
        <v>2959</v>
      </c>
      <c r="E3537" s="97" t="s">
        <v>2451</v>
      </c>
      <c r="F3537" s="97" t="s">
        <v>6723</v>
      </c>
      <c r="G3537" s="98" t="s">
        <v>2453</v>
      </c>
      <c r="H3537" s="98" t="s">
        <v>2959</v>
      </c>
      <c r="I3537" s="99">
        <v>88000000</v>
      </c>
      <c r="J3537" s="97" t="s">
        <v>2460</v>
      </c>
    </row>
    <row r="3538" spans="1:10" ht="12" customHeight="1" x14ac:dyDescent="0.2">
      <c r="A3538" s="96">
        <f t="shared" si="51"/>
        <v>3537</v>
      </c>
      <c r="B3538" s="97" t="s">
        <v>6697</v>
      </c>
      <c r="C3538" s="97" t="s">
        <v>6697</v>
      </c>
      <c r="D3538" s="97" t="s">
        <v>2959</v>
      </c>
      <c r="E3538" s="97" t="s">
        <v>2451</v>
      </c>
      <c r="F3538" s="97" t="s">
        <v>6724</v>
      </c>
      <c r="G3538" s="98" t="s">
        <v>2453</v>
      </c>
      <c r="H3538" s="98" t="s">
        <v>2959</v>
      </c>
      <c r="I3538" s="99">
        <v>192898000</v>
      </c>
      <c r="J3538" s="97" t="s">
        <v>2455</v>
      </c>
    </row>
    <row r="3539" spans="1:10" ht="12" customHeight="1" x14ac:dyDescent="0.2">
      <c r="A3539" s="96">
        <f t="shared" si="51"/>
        <v>3538</v>
      </c>
      <c r="B3539" s="97" t="s">
        <v>6665</v>
      </c>
      <c r="C3539" s="97" t="s">
        <v>6666</v>
      </c>
      <c r="D3539" s="97" t="s">
        <v>6667</v>
      </c>
      <c r="E3539" s="97" t="s">
        <v>2451</v>
      </c>
      <c r="F3539" s="97" t="s">
        <v>6725</v>
      </c>
      <c r="G3539" s="98" t="s">
        <v>2453</v>
      </c>
      <c r="H3539" s="98" t="s">
        <v>2959</v>
      </c>
      <c r="I3539" s="99">
        <v>16258000</v>
      </c>
      <c r="J3539" s="97" t="s">
        <v>2460</v>
      </c>
    </row>
    <row r="3540" spans="1:10" ht="12" customHeight="1" x14ac:dyDescent="0.2">
      <c r="A3540" s="96">
        <f t="shared" si="51"/>
        <v>3539</v>
      </c>
      <c r="B3540" s="97" t="s">
        <v>6665</v>
      </c>
      <c r="C3540" s="97" t="s">
        <v>6666</v>
      </c>
      <c r="D3540" s="97" t="s">
        <v>6667</v>
      </c>
      <c r="E3540" s="97" t="s">
        <v>2451</v>
      </c>
      <c r="F3540" s="97" t="s">
        <v>6726</v>
      </c>
      <c r="G3540" s="98" t="s">
        <v>2453</v>
      </c>
      <c r="H3540" s="98" t="s">
        <v>2959</v>
      </c>
      <c r="I3540" s="99">
        <v>104800100</v>
      </c>
      <c r="J3540" s="97" t="s">
        <v>6727</v>
      </c>
    </row>
    <row r="3541" spans="1:10" ht="12" customHeight="1" x14ac:dyDescent="0.2">
      <c r="A3541" s="96">
        <f t="shared" si="51"/>
        <v>3540</v>
      </c>
      <c r="B3541" s="97" t="s">
        <v>6728</v>
      </c>
      <c r="C3541" s="97" t="s">
        <v>6694</v>
      </c>
      <c r="D3541" s="97" t="s">
        <v>6667</v>
      </c>
      <c r="E3541" s="97" t="s">
        <v>2451</v>
      </c>
      <c r="F3541" s="97" t="s">
        <v>6729</v>
      </c>
      <c r="G3541" s="98" t="s">
        <v>2453</v>
      </c>
      <c r="H3541" s="98" t="s">
        <v>2959</v>
      </c>
      <c r="I3541" s="99">
        <v>118173000</v>
      </c>
      <c r="J3541" s="97" t="s">
        <v>2455</v>
      </c>
    </row>
    <row r="3542" spans="1:10" ht="12" customHeight="1" x14ac:dyDescent="0.2">
      <c r="A3542" s="96">
        <f t="shared" si="51"/>
        <v>3541</v>
      </c>
      <c r="B3542" s="97" t="s">
        <v>6661</v>
      </c>
      <c r="C3542" s="97" t="s">
        <v>6661</v>
      </c>
      <c r="D3542" s="97" t="s">
        <v>2959</v>
      </c>
      <c r="E3542" s="97" t="s">
        <v>2451</v>
      </c>
      <c r="F3542" s="97" t="s">
        <v>6730</v>
      </c>
      <c r="G3542" s="98" t="s">
        <v>2453</v>
      </c>
      <c r="H3542" s="98" t="s">
        <v>2959</v>
      </c>
      <c r="I3542" s="99">
        <v>38849000</v>
      </c>
      <c r="J3542" s="97" t="s">
        <v>2460</v>
      </c>
    </row>
    <row r="3543" spans="1:10" ht="12" customHeight="1" x14ac:dyDescent="0.2">
      <c r="A3543" s="96">
        <f t="shared" si="51"/>
        <v>3542</v>
      </c>
      <c r="B3543" s="97" t="s">
        <v>6731</v>
      </c>
      <c r="C3543" s="97" t="s">
        <v>6670</v>
      </c>
      <c r="D3543" s="97" t="s">
        <v>2484</v>
      </c>
      <c r="E3543" s="97" t="s">
        <v>2451</v>
      </c>
      <c r="F3543" s="97" t="s">
        <v>6732</v>
      </c>
      <c r="G3543" s="98" t="s">
        <v>2453</v>
      </c>
      <c r="H3543" s="98" t="s">
        <v>2959</v>
      </c>
      <c r="I3543" s="99">
        <v>7040000</v>
      </c>
      <c r="J3543" s="97" t="s">
        <v>2460</v>
      </c>
    </row>
    <row r="3544" spans="1:10" ht="12" customHeight="1" x14ac:dyDescent="0.2">
      <c r="A3544" s="96">
        <f t="shared" si="51"/>
        <v>3543</v>
      </c>
      <c r="B3544" s="97" t="s">
        <v>6733</v>
      </c>
      <c r="C3544" s="97" t="s">
        <v>6733</v>
      </c>
      <c r="D3544" s="97" t="s">
        <v>2959</v>
      </c>
      <c r="E3544" s="97" t="s">
        <v>2451</v>
      </c>
      <c r="F3544" s="97" t="s">
        <v>6734</v>
      </c>
      <c r="G3544" s="98" t="s">
        <v>2453</v>
      </c>
      <c r="H3544" s="98" t="s">
        <v>2959</v>
      </c>
      <c r="I3544" s="99">
        <v>1099310000</v>
      </c>
      <c r="J3544" s="97" t="s">
        <v>2455</v>
      </c>
    </row>
    <row r="3545" spans="1:10" ht="12" customHeight="1" x14ac:dyDescent="0.2">
      <c r="A3545" s="96">
        <f t="shared" si="51"/>
        <v>3544</v>
      </c>
      <c r="B3545" s="106" t="s">
        <v>6678</v>
      </c>
      <c r="C3545" s="97" t="s">
        <v>2609</v>
      </c>
      <c r="D3545" s="97" t="s">
        <v>2484</v>
      </c>
      <c r="E3545" s="97" t="s">
        <v>2451</v>
      </c>
      <c r="F3545" s="97" t="s">
        <v>6735</v>
      </c>
      <c r="G3545" s="98" t="s">
        <v>2453</v>
      </c>
      <c r="H3545" s="98" t="s">
        <v>2959</v>
      </c>
      <c r="I3545" s="99">
        <v>10821000</v>
      </c>
      <c r="J3545" s="97" t="s">
        <v>6727</v>
      </c>
    </row>
    <row r="3546" spans="1:10" ht="12" customHeight="1" x14ac:dyDescent="0.2">
      <c r="A3546" s="96">
        <f t="shared" si="51"/>
        <v>3545</v>
      </c>
      <c r="B3546" s="97" t="s">
        <v>2959</v>
      </c>
      <c r="C3546" s="97" t="s">
        <v>6670</v>
      </c>
      <c r="D3546" s="97" t="s">
        <v>2959</v>
      </c>
      <c r="E3546" s="97" t="s">
        <v>2451</v>
      </c>
      <c r="F3546" s="97" t="s">
        <v>6736</v>
      </c>
      <c r="G3546" s="98" t="s">
        <v>2453</v>
      </c>
      <c r="H3546" s="98" t="s">
        <v>2959</v>
      </c>
      <c r="I3546" s="99">
        <v>138828000</v>
      </c>
      <c r="J3546" s="97" t="s">
        <v>2455</v>
      </c>
    </row>
    <row r="3547" spans="1:10" ht="12" customHeight="1" x14ac:dyDescent="0.2">
      <c r="A3547" s="96">
        <f t="shared" si="51"/>
        <v>3546</v>
      </c>
      <c r="B3547" s="97" t="s">
        <v>6665</v>
      </c>
      <c r="C3547" s="97" t="s">
        <v>6666</v>
      </c>
      <c r="D3547" s="97" t="s">
        <v>6667</v>
      </c>
      <c r="E3547" s="97" t="s">
        <v>2451</v>
      </c>
      <c r="F3547" s="97" t="s">
        <v>6737</v>
      </c>
      <c r="G3547" s="98" t="s">
        <v>2453</v>
      </c>
      <c r="H3547" s="98" t="s">
        <v>2959</v>
      </c>
      <c r="I3547" s="99">
        <v>55451000</v>
      </c>
      <c r="J3547" s="97" t="s">
        <v>2460</v>
      </c>
    </row>
    <row r="3548" spans="1:10" ht="12" customHeight="1" x14ac:dyDescent="0.2">
      <c r="A3548" s="96">
        <f t="shared" si="51"/>
        <v>3547</v>
      </c>
      <c r="B3548" s="97" t="s">
        <v>2609</v>
      </c>
      <c r="C3548" s="97" t="s">
        <v>2609</v>
      </c>
      <c r="D3548" s="97" t="s">
        <v>2959</v>
      </c>
      <c r="E3548" s="97" t="s">
        <v>2451</v>
      </c>
      <c r="F3548" s="97" t="s">
        <v>6738</v>
      </c>
      <c r="G3548" s="98" t="s">
        <v>2453</v>
      </c>
      <c r="H3548" s="98" t="s">
        <v>2959</v>
      </c>
      <c r="I3548" s="99">
        <v>120000000</v>
      </c>
      <c r="J3548" s="97" t="s">
        <v>2460</v>
      </c>
    </row>
    <row r="3549" spans="1:10" ht="12" customHeight="1" x14ac:dyDescent="0.2">
      <c r="A3549" s="96">
        <f t="shared" si="51"/>
        <v>3548</v>
      </c>
      <c r="B3549" s="97" t="s">
        <v>2609</v>
      </c>
      <c r="C3549" s="97" t="s">
        <v>2609</v>
      </c>
      <c r="D3549" s="97" t="s">
        <v>2959</v>
      </c>
      <c r="E3549" s="97" t="s">
        <v>2451</v>
      </c>
      <c r="F3549" s="97" t="s">
        <v>6739</v>
      </c>
      <c r="G3549" s="98" t="s">
        <v>2453</v>
      </c>
      <c r="H3549" s="98" t="s">
        <v>2959</v>
      </c>
      <c r="I3549" s="99">
        <v>120000000</v>
      </c>
      <c r="J3549" s="97" t="s">
        <v>2460</v>
      </c>
    </row>
    <row r="3550" spans="1:10" ht="12" customHeight="1" x14ac:dyDescent="0.2">
      <c r="A3550" s="96">
        <f t="shared" si="51"/>
        <v>3549</v>
      </c>
      <c r="B3550" s="97" t="s">
        <v>6665</v>
      </c>
      <c r="C3550" s="97" t="s">
        <v>6666</v>
      </c>
      <c r="D3550" s="97" t="s">
        <v>6667</v>
      </c>
      <c r="E3550" s="97" t="s">
        <v>2451</v>
      </c>
      <c r="F3550" s="97" t="s">
        <v>6740</v>
      </c>
      <c r="G3550" s="98" t="s">
        <v>2453</v>
      </c>
      <c r="H3550" s="98" t="s">
        <v>2959</v>
      </c>
      <c r="I3550" s="99">
        <v>21702730</v>
      </c>
      <c r="J3550" s="97" t="s">
        <v>2460</v>
      </c>
    </row>
    <row r="3551" spans="1:10" ht="12" customHeight="1" x14ac:dyDescent="0.2">
      <c r="A3551" s="96">
        <f t="shared" si="51"/>
        <v>3550</v>
      </c>
      <c r="B3551" s="97" t="s">
        <v>6741</v>
      </c>
      <c r="C3551" s="97" t="s">
        <v>6741</v>
      </c>
      <c r="D3551" s="97" t="s">
        <v>2959</v>
      </c>
      <c r="E3551" s="97" t="s">
        <v>2451</v>
      </c>
      <c r="F3551" s="97" t="s">
        <v>6742</v>
      </c>
      <c r="G3551" s="98" t="s">
        <v>2453</v>
      </c>
      <c r="H3551" s="98" t="s">
        <v>2959</v>
      </c>
      <c r="I3551" s="99">
        <v>128330000</v>
      </c>
      <c r="J3551" s="97" t="s">
        <v>2460</v>
      </c>
    </row>
    <row r="3552" spans="1:10" ht="12" customHeight="1" x14ac:dyDescent="0.2">
      <c r="A3552" s="96">
        <f t="shared" si="51"/>
        <v>3551</v>
      </c>
      <c r="B3552" s="97" t="s">
        <v>2959</v>
      </c>
      <c r="C3552" s="97" t="s">
        <v>6670</v>
      </c>
      <c r="D3552" s="97" t="s">
        <v>2959</v>
      </c>
      <c r="E3552" s="97" t="s">
        <v>2451</v>
      </c>
      <c r="F3552" s="97" t="s">
        <v>6743</v>
      </c>
      <c r="G3552" s="98" t="s">
        <v>2453</v>
      </c>
      <c r="H3552" s="98" t="s">
        <v>2959</v>
      </c>
      <c r="I3552" s="99">
        <v>158833000</v>
      </c>
      <c r="J3552" s="97" t="s">
        <v>2455</v>
      </c>
    </row>
    <row r="3553" spans="1:10" ht="12" customHeight="1" x14ac:dyDescent="0.2">
      <c r="A3553" s="96">
        <f t="shared" si="51"/>
        <v>3552</v>
      </c>
      <c r="B3553" s="97" t="s">
        <v>6744</v>
      </c>
      <c r="C3553" s="97" t="s">
        <v>2609</v>
      </c>
      <c r="D3553" s="97" t="s">
        <v>2450</v>
      </c>
      <c r="E3553" s="97" t="s">
        <v>2451</v>
      </c>
      <c r="F3553" s="97" t="s">
        <v>6745</v>
      </c>
      <c r="G3553" s="98" t="s">
        <v>2453</v>
      </c>
      <c r="H3553" s="98" t="s">
        <v>2959</v>
      </c>
      <c r="I3553" s="99">
        <v>1915787000</v>
      </c>
      <c r="J3553" s="97" t="s">
        <v>2455</v>
      </c>
    </row>
    <row r="3554" spans="1:10" ht="12" customHeight="1" x14ac:dyDescent="0.2">
      <c r="A3554" s="96">
        <f t="shared" si="51"/>
        <v>3553</v>
      </c>
      <c r="B3554" s="97" t="s">
        <v>6741</v>
      </c>
      <c r="C3554" s="97" t="s">
        <v>6741</v>
      </c>
      <c r="D3554" s="97" t="s">
        <v>2959</v>
      </c>
      <c r="E3554" s="97" t="s">
        <v>2451</v>
      </c>
      <c r="F3554" s="97" t="s">
        <v>6746</v>
      </c>
      <c r="G3554" s="98" t="s">
        <v>2453</v>
      </c>
      <c r="H3554" s="98" t="s">
        <v>2959</v>
      </c>
      <c r="I3554" s="99">
        <v>87542000</v>
      </c>
      <c r="J3554" s="97" t="s">
        <v>2460</v>
      </c>
    </row>
    <row r="3555" spans="1:10" ht="12" customHeight="1" x14ac:dyDescent="0.2">
      <c r="A3555" s="96">
        <f t="shared" si="51"/>
        <v>3554</v>
      </c>
      <c r="B3555" s="97" t="s">
        <v>6747</v>
      </c>
      <c r="C3555" s="97" t="s">
        <v>6747</v>
      </c>
      <c r="D3555" s="97" t="s">
        <v>2959</v>
      </c>
      <c r="E3555" s="97" t="s">
        <v>2451</v>
      </c>
      <c r="F3555" s="97" t="s">
        <v>6748</v>
      </c>
      <c r="G3555" s="98" t="s">
        <v>2453</v>
      </c>
      <c r="H3555" s="98" t="s">
        <v>2959</v>
      </c>
      <c r="I3555" s="99">
        <v>162763000</v>
      </c>
      <c r="J3555" s="97" t="s">
        <v>2460</v>
      </c>
    </row>
    <row r="3556" spans="1:10" ht="12" customHeight="1" x14ac:dyDescent="0.2">
      <c r="A3556" s="96">
        <f t="shared" si="51"/>
        <v>3555</v>
      </c>
      <c r="B3556" s="97" t="s">
        <v>6661</v>
      </c>
      <c r="C3556" s="97" t="s">
        <v>6661</v>
      </c>
      <c r="D3556" s="97" t="s">
        <v>2959</v>
      </c>
      <c r="E3556" s="97" t="s">
        <v>2451</v>
      </c>
      <c r="F3556" s="97" t="s">
        <v>6749</v>
      </c>
      <c r="G3556" s="98" t="s">
        <v>2453</v>
      </c>
      <c r="H3556" s="98" t="s">
        <v>2959</v>
      </c>
      <c r="I3556" s="99">
        <v>30000000</v>
      </c>
      <c r="J3556" s="97" t="s">
        <v>2460</v>
      </c>
    </row>
    <row r="3557" spans="1:10" ht="12" customHeight="1" x14ac:dyDescent="0.2">
      <c r="A3557" s="96">
        <f t="shared" si="51"/>
        <v>3556</v>
      </c>
      <c r="B3557" s="97" t="s">
        <v>6750</v>
      </c>
      <c r="C3557" s="97" t="s">
        <v>6663</v>
      </c>
      <c r="D3557" s="97" t="s">
        <v>2959</v>
      </c>
      <c r="E3557" s="97" t="s">
        <v>2451</v>
      </c>
      <c r="F3557" s="97" t="s">
        <v>6751</v>
      </c>
      <c r="G3557" s="98" t="s">
        <v>2453</v>
      </c>
      <c r="H3557" s="98" t="s">
        <v>2959</v>
      </c>
      <c r="I3557" s="99">
        <v>68946000</v>
      </c>
      <c r="J3557" s="97" t="s">
        <v>2455</v>
      </c>
    </row>
    <row r="3558" spans="1:10" ht="12" customHeight="1" x14ac:dyDescent="0.2">
      <c r="A3558" s="96">
        <f t="shared" si="51"/>
        <v>3557</v>
      </c>
      <c r="B3558" s="97" t="s">
        <v>6752</v>
      </c>
      <c r="C3558" s="97" t="s">
        <v>6697</v>
      </c>
      <c r="D3558" s="97" t="s">
        <v>6667</v>
      </c>
      <c r="E3558" s="97" t="s">
        <v>2451</v>
      </c>
      <c r="F3558" s="97" t="s">
        <v>6753</v>
      </c>
      <c r="G3558" s="98" t="s">
        <v>2453</v>
      </c>
      <c r="H3558" s="98" t="s">
        <v>2959</v>
      </c>
      <c r="I3558" s="99">
        <v>81816000</v>
      </c>
      <c r="J3558" s="97" t="s">
        <v>2455</v>
      </c>
    </row>
    <row r="3559" spans="1:10" ht="12" customHeight="1" x14ac:dyDescent="0.2">
      <c r="A3559" s="96">
        <f t="shared" si="51"/>
        <v>3558</v>
      </c>
      <c r="B3559" s="97" t="s">
        <v>6661</v>
      </c>
      <c r="C3559" s="97" t="s">
        <v>6661</v>
      </c>
      <c r="D3559" s="97" t="s">
        <v>2959</v>
      </c>
      <c r="E3559" s="97" t="s">
        <v>2451</v>
      </c>
      <c r="F3559" s="97" t="s">
        <v>6754</v>
      </c>
      <c r="G3559" s="98" t="s">
        <v>2453</v>
      </c>
      <c r="H3559" s="98" t="s">
        <v>2959</v>
      </c>
      <c r="I3559" s="99">
        <v>166459000</v>
      </c>
      <c r="J3559" s="97" t="s">
        <v>2460</v>
      </c>
    </row>
    <row r="3560" spans="1:10" ht="12" customHeight="1" x14ac:dyDescent="0.2">
      <c r="A3560" s="96">
        <f t="shared" si="51"/>
        <v>3559</v>
      </c>
      <c r="B3560" s="97" t="s">
        <v>6755</v>
      </c>
      <c r="C3560" s="97" t="s">
        <v>6756</v>
      </c>
      <c r="D3560" s="97" t="s">
        <v>6755</v>
      </c>
      <c r="E3560" s="97" t="s">
        <v>2451</v>
      </c>
      <c r="F3560" s="97" t="s">
        <v>6757</v>
      </c>
      <c r="G3560" s="98" t="s">
        <v>2453</v>
      </c>
      <c r="H3560" s="98" t="s">
        <v>2959</v>
      </c>
      <c r="I3560" s="99">
        <v>1058750000</v>
      </c>
      <c r="J3560" s="97" t="s">
        <v>2455</v>
      </c>
    </row>
    <row r="3561" spans="1:10" ht="12" customHeight="1" x14ac:dyDescent="0.2">
      <c r="A3561" s="96">
        <f t="shared" si="51"/>
        <v>3560</v>
      </c>
      <c r="B3561" s="97" t="s">
        <v>6758</v>
      </c>
      <c r="C3561" s="97" t="s">
        <v>6661</v>
      </c>
      <c r="D3561" s="97" t="s">
        <v>6667</v>
      </c>
      <c r="E3561" s="97" t="s">
        <v>2451</v>
      </c>
      <c r="F3561" s="97" t="s">
        <v>6759</v>
      </c>
      <c r="G3561" s="98" t="s">
        <v>2453</v>
      </c>
      <c r="H3561" s="98" t="s">
        <v>2959</v>
      </c>
      <c r="I3561" s="99">
        <v>114480000</v>
      </c>
      <c r="J3561" s="97" t="s">
        <v>2460</v>
      </c>
    </row>
    <row r="3562" spans="1:10" ht="12" customHeight="1" x14ac:dyDescent="0.2">
      <c r="A3562" s="96">
        <f t="shared" si="51"/>
        <v>3561</v>
      </c>
      <c r="B3562" s="97" t="s">
        <v>6760</v>
      </c>
      <c r="C3562" s="97" t="s">
        <v>6670</v>
      </c>
      <c r="D3562" s="97" t="s">
        <v>6667</v>
      </c>
      <c r="E3562" s="97" t="s">
        <v>2451</v>
      </c>
      <c r="F3562" s="97" t="s">
        <v>6761</v>
      </c>
      <c r="G3562" s="98" t="s">
        <v>2453</v>
      </c>
      <c r="H3562" s="98" t="s">
        <v>2959</v>
      </c>
      <c r="I3562" s="99">
        <v>184399000</v>
      </c>
      <c r="J3562" s="97" t="s">
        <v>2455</v>
      </c>
    </row>
    <row r="3563" spans="1:10" ht="12" customHeight="1" x14ac:dyDescent="0.2">
      <c r="A3563" s="96">
        <f t="shared" ref="A3563:A3626" si="52">ROW()-1</f>
        <v>3562</v>
      </c>
      <c r="B3563" s="97" t="s">
        <v>6665</v>
      </c>
      <c r="C3563" s="97" t="s">
        <v>6666</v>
      </c>
      <c r="D3563" s="97" t="s">
        <v>6667</v>
      </c>
      <c r="E3563" s="97" t="s">
        <v>2451</v>
      </c>
      <c r="F3563" s="97" t="s">
        <v>6762</v>
      </c>
      <c r="G3563" s="98" t="s">
        <v>2453</v>
      </c>
      <c r="H3563" s="98" t="s">
        <v>2959</v>
      </c>
      <c r="I3563" s="99">
        <v>11792000</v>
      </c>
      <c r="J3563" s="97" t="s">
        <v>2460</v>
      </c>
    </row>
    <row r="3564" spans="1:10" ht="12" customHeight="1" x14ac:dyDescent="0.2">
      <c r="A3564" s="96">
        <f t="shared" si="52"/>
        <v>3563</v>
      </c>
      <c r="B3564" s="97" t="s">
        <v>6747</v>
      </c>
      <c r="C3564" s="97" t="s">
        <v>6747</v>
      </c>
      <c r="D3564" s="97" t="s">
        <v>2959</v>
      </c>
      <c r="E3564" s="97" t="s">
        <v>2451</v>
      </c>
      <c r="F3564" s="97" t="s">
        <v>6763</v>
      </c>
      <c r="G3564" s="98" t="s">
        <v>2453</v>
      </c>
      <c r="H3564" s="98" t="s">
        <v>2959</v>
      </c>
      <c r="I3564" s="99">
        <v>29290000</v>
      </c>
      <c r="J3564" s="97" t="s">
        <v>2460</v>
      </c>
    </row>
    <row r="3565" spans="1:10" ht="12" customHeight="1" x14ac:dyDescent="0.2">
      <c r="A3565" s="96">
        <f t="shared" si="52"/>
        <v>3564</v>
      </c>
      <c r="B3565" s="97" t="s">
        <v>6764</v>
      </c>
      <c r="C3565" s="97" t="s">
        <v>6764</v>
      </c>
      <c r="D3565" s="97" t="s">
        <v>2959</v>
      </c>
      <c r="E3565" s="97" t="s">
        <v>2451</v>
      </c>
      <c r="F3565" s="97" t="s">
        <v>6765</v>
      </c>
      <c r="G3565" s="98" t="s">
        <v>2453</v>
      </c>
      <c r="H3565" s="98" t="s">
        <v>2959</v>
      </c>
      <c r="I3565" s="99">
        <v>378156000</v>
      </c>
      <c r="J3565" s="97" t="s">
        <v>2455</v>
      </c>
    </row>
    <row r="3566" spans="1:10" ht="12" customHeight="1" x14ac:dyDescent="0.2">
      <c r="A3566" s="96">
        <f t="shared" si="52"/>
        <v>3565</v>
      </c>
      <c r="B3566" s="97" t="s">
        <v>6669</v>
      </c>
      <c r="C3566" s="97" t="s">
        <v>6670</v>
      </c>
      <c r="D3566" s="97" t="s">
        <v>2959</v>
      </c>
      <c r="E3566" s="97" t="s">
        <v>2451</v>
      </c>
      <c r="F3566" s="97" t="s">
        <v>6766</v>
      </c>
      <c r="G3566" s="98" t="s">
        <v>2453</v>
      </c>
      <c r="H3566" s="98" t="s">
        <v>2959</v>
      </c>
      <c r="I3566" s="99">
        <v>107579000</v>
      </c>
      <c r="J3566" s="97" t="s">
        <v>2455</v>
      </c>
    </row>
    <row r="3567" spans="1:10" ht="12" customHeight="1" x14ac:dyDescent="0.2">
      <c r="A3567" s="96">
        <f t="shared" si="52"/>
        <v>3566</v>
      </c>
      <c r="B3567" s="97" t="s">
        <v>6767</v>
      </c>
      <c r="C3567" s="97" t="s">
        <v>6661</v>
      </c>
      <c r="D3567" s="97" t="s">
        <v>6667</v>
      </c>
      <c r="E3567" s="97" t="s">
        <v>2451</v>
      </c>
      <c r="F3567" s="97" t="s">
        <v>6768</v>
      </c>
      <c r="G3567" s="98" t="s">
        <v>2453</v>
      </c>
      <c r="H3567" s="98" t="s">
        <v>2959</v>
      </c>
      <c r="I3567" s="99">
        <v>198738000</v>
      </c>
      <c r="J3567" s="97" t="s">
        <v>2455</v>
      </c>
    </row>
    <row r="3568" spans="1:10" ht="12" customHeight="1" x14ac:dyDescent="0.2">
      <c r="A3568" s="96">
        <f t="shared" si="52"/>
        <v>3567</v>
      </c>
      <c r="B3568" s="97" t="s">
        <v>6690</v>
      </c>
      <c r="C3568" s="97" t="s">
        <v>6690</v>
      </c>
      <c r="D3568" s="97" t="s">
        <v>2959</v>
      </c>
      <c r="E3568" s="97" t="s">
        <v>2451</v>
      </c>
      <c r="F3568" s="97" t="s">
        <v>6769</v>
      </c>
      <c r="G3568" s="98" t="s">
        <v>2453</v>
      </c>
      <c r="H3568" s="98" t="s">
        <v>2959</v>
      </c>
      <c r="I3568" s="99">
        <v>88000000</v>
      </c>
      <c r="J3568" s="97" t="s">
        <v>2460</v>
      </c>
    </row>
    <row r="3569" spans="1:10" ht="12" customHeight="1" x14ac:dyDescent="0.2">
      <c r="A3569" s="96">
        <f t="shared" si="52"/>
        <v>3568</v>
      </c>
      <c r="B3569" s="97" t="s">
        <v>6770</v>
      </c>
      <c r="C3569" s="97" t="s">
        <v>2609</v>
      </c>
      <c r="D3569" s="97" t="s">
        <v>2450</v>
      </c>
      <c r="E3569" s="97" t="s">
        <v>2451</v>
      </c>
      <c r="F3569" s="97" t="s">
        <v>6771</v>
      </c>
      <c r="G3569" s="98" t="s">
        <v>2453</v>
      </c>
      <c r="H3569" s="98" t="s">
        <v>2959</v>
      </c>
      <c r="I3569" s="99">
        <v>28968000</v>
      </c>
      <c r="J3569" s="97" t="s">
        <v>2486</v>
      </c>
    </row>
    <row r="3570" spans="1:10" ht="12" customHeight="1" x14ac:dyDescent="0.2">
      <c r="A3570" s="96">
        <f t="shared" si="52"/>
        <v>3569</v>
      </c>
      <c r="B3570" s="97" t="s">
        <v>6772</v>
      </c>
      <c r="C3570" s="97" t="s">
        <v>6666</v>
      </c>
      <c r="D3570" s="97" t="s">
        <v>6667</v>
      </c>
      <c r="E3570" s="97" t="s">
        <v>2451</v>
      </c>
      <c r="F3570" s="97" t="s">
        <v>6773</v>
      </c>
      <c r="G3570" s="98" t="s">
        <v>2453</v>
      </c>
      <c r="H3570" s="98" t="s">
        <v>2959</v>
      </c>
      <c r="I3570" s="99">
        <v>40357000</v>
      </c>
      <c r="J3570" s="97" t="s">
        <v>2486</v>
      </c>
    </row>
    <row r="3571" spans="1:10" ht="12" customHeight="1" x14ac:dyDescent="0.2">
      <c r="A3571" s="96">
        <f t="shared" si="52"/>
        <v>3570</v>
      </c>
      <c r="B3571" s="97" t="s">
        <v>6741</v>
      </c>
      <c r="C3571" s="97" t="s">
        <v>6741</v>
      </c>
      <c r="D3571" s="97" t="s">
        <v>2959</v>
      </c>
      <c r="E3571" s="97" t="s">
        <v>2451</v>
      </c>
      <c r="F3571" s="97" t="s">
        <v>6774</v>
      </c>
      <c r="G3571" s="98" t="s">
        <v>2453</v>
      </c>
      <c r="H3571" s="98" t="s">
        <v>2959</v>
      </c>
      <c r="I3571" s="99">
        <v>86700000</v>
      </c>
      <c r="J3571" s="100" t="s">
        <v>2460</v>
      </c>
    </row>
    <row r="3572" spans="1:10" ht="12" customHeight="1" x14ac:dyDescent="0.2">
      <c r="A3572" s="96">
        <f t="shared" si="52"/>
        <v>3571</v>
      </c>
      <c r="B3572" s="97" t="s">
        <v>6741</v>
      </c>
      <c r="C3572" s="97" t="s">
        <v>6741</v>
      </c>
      <c r="D3572" s="97" t="s">
        <v>2959</v>
      </c>
      <c r="E3572" s="97" t="s">
        <v>2451</v>
      </c>
      <c r="F3572" s="97" t="s">
        <v>6746</v>
      </c>
      <c r="G3572" s="98" t="s">
        <v>2453</v>
      </c>
      <c r="H3572" s="98" t="s">
        <v>2959</v>
      </c>
      <c r="I3572" s="99">
        <v>87542000</v>
      </c>
      <c r="J3572" s="100" t="s">
        <v>2460</v>
      </c>
    </row>
    <row r="3573" spans="1:10" ht="12" customHeight="1" x14ac:dyDescent="0.2">
      <c r="A3573" s="96">
        <f t="shared" si="52"/>
        <v>3572</v>
      </c>
      <c r="B3573" s="97" t="s">
        <v>6667</v>
      </c>
      <c r="C3573" s="97" t="s">
        <v>6670</v>
      </c>
      <c r="D3573" s="97" t="s">
        <v>6667</v>
      </c>
      <c r="E3573" s="97" t="s">
        <v>2451</v>
      </c>
      <c r="F3573" s="97" t="s">
        <v>6775</v>
      </c>
      <c r="G3573" s="98" t="s">
        <v>2453</v>
      </c>
      <c r="H3573" s="98" t="s">
        <v>2959</v>
      </c>
      <c r="I3573" s="99">
        <v>35299000</v>
      </c>
      <c r="J3573" s="100" t="s">
        <v>2460</v>
      </c>
    </row>
    <row r="3574" spans="1:10" ht="12" customHeight="1" x14ac:dyDescent="0.2">
      <c r="A3574" s="96">
        <f t="shared" si="52"/>
        <v>3573</v>
      </c>
      <c r="B3574" s="97" t="s">
        <v>6667</v>
      </c>
      <c r="C3574" s="97" t="s">
        <v>6670</v>
      </c>
      <c r="D3574" s="97" t="s">
        <v>6667</v>
      </c>
      <c r="E3574" s="97" t="s">
        <v>2678</v>
      </c>
      <c r="F3574" s="97" t="s">
        <v>6776</v>
      </c>
      <c r="G3574" s="98" t="s">
        <v>2453</v>
      </c>
      <c r="H3574" s="98" t="s">
        <v>2959</v>
      </c>
      <c r="I3574" s="99">
        <v>532000000</v>
      </c>
      <c r="J3574" s="97" t="s">
        <v>2486</v>
      </c>
    </row>
    <row r="3575" spans="1:10" ht="12" customHeight="1" x14ac:dyDescent="0.2">
      <c r="A3575" s="96">
        <f t="shared" si="52"/>
        <v>3574</v>
      </c>
      <c r="B3575" s="97" t="s">
        <v>2957</v>
      </c>
      <c r="C3575" s="97" t="s">
        <v>2850</v>
      </c>
      <c r="D3575" s="97" t="s">
        <v>2484</v>
      </c>
      <c r="E3575" s="97" t="s">
        <v>2678</v>
      </c>
      <c r="F3575" s="97" t="s">
        <v>2958</v>
      </c>
      <c r="G3575" s="98" t="s">
        <v>2453</v>
      </c>
      <c r="H3575" s="98" t="s">
        <v>2959</v>
      </c>
      <c r="I3575" s="99">
        <v>2646030275</v>
      </c>
      <c r="J3575" s="97" t="s">
        <v>2486</v>
      </c>
    </row>
    <row r="3576" spans="1:10" ht="12" customHeight="1" x14ac:dyDescent="0.2">
      <c r="A3576" s="96">
        <f t="shared" si="52"/>
        <v>3575</v>
      </c>
      <c r="B3576" s="97" t="s">
        <v>6777</v>
      </c>
      <c r="C3576" s="97" t="s">
        <v>2609</v>
      </c>
      <c r="D3576" s="97" t="s">
        <v>2484</v>
      </c>
      <c r="E3576" s="97" t="s">
        <v>2678</v>
      </c>
      <c r="F3576" s="97" t="s">
        <v>6778</v>
      </c>
      <c r="G3576" s="98" t="s">
        <v>2453</v>
      </c>
      <c r="H3576" s="98" t="s">
        <v>2959</v>
      </c>
      <c r="I3576" s="99">
        <v>0</v>
      </c>
      <c r="J3576" s="97" t="s">
        <v>2670</v>
      </c>
    </row>
    <row r="3577" spans="1:10" ht="12" customHeight="1" x14ac:dyDescent="0.2">
      <c r="A3577" s="96">
        <f t="shared" si="52"/>
        <v>3576</v>
      </c>
      <c r="B3577" s="97" t="s">
        <v>6667</v>
      </c>
      <c r="C3577" s="97" t="s">
        <v>6670</v>
      </c>
      <c r="D3577" s="97" t="s">
        <v>6667</v>
      </c>
      <c r="E3577" s="97" t="s">
        <v>2678</v>
      </c>
      <c r="F3577" s="97" t="s">
        <v>6776</v>
      </c>
      <c r="G3577" s="98" t="s">
        <v>2453</v>
      </c>
      <c r="H3577" s="98" t="s">
        <v>2959</v>
      </c>
      <c r="I3577" s="99">
        <v>532000000</v>
      </c>
      <c r="J3577" s="97" t="s">
        <v>2486</v>
      </c>
    </row>
    <row r="3578" spans="1:10" ht="12" customHeight="1" x14ac:dyDescent="0.2">
      <c r="A3578" s="96">
        <f t="shared" si="52"/>
        <v>3577</v>
      </c>
      <c r="B3578" s="97" t="s">
        <v>6750</v>
      </c>
      <c r="C3578" s="97" t="s">
        <v>6663</v>
      </c>
      <c r="D3578" s="97" t="s">
        <v>2959</v>
      </c>
      <c r="E3578" s="97" t="s">
        <v>2678</v>
      </c>
      <c r="F3578" s="97" t="s">
        <v>6779</v>
      </c>
      <c r="G3578" s="98" t="s">
        <v>2453</v>
      </c>
      <c r="H3578" s="98" t="s">
        <v>2959</v>
      </c>
      <c r="I3578" s="99">
        <v>376468000</v>
      </c>
      <c r="J3578" s="97" t="s">
        <v>2455</v>
      </c>
    </row>
    <row r="3579" spans="1:10" ht="12" customHeight="1" x14ac:dyDescent="0.2">
      <c r="A3579" s="96">
        <f t="shared" si="52"/>
        <v>3578</v>
      </c>
      <c r="B3579" s="97" t="s">
        <v>6667</v>
      </c>
      <c r="C3579" s="97" t="s">
        <v>6670</v>
      </c>
      <c r="D3579" s="97" t="s">
        <v>6667</v>
      </c>
      <c r="E3579" s="97" t="s">
        <v>2678</v>
      </c>
      <c r="F3579" s="97" t="s">
        <v>6780</v>
      </c>
      <c r="G3579" s="98" t="s">
        <v>2453</v>
      </c>
      <c r="H3579" s="98" t="s">
        <v>2959</v>
      </c>
      <c r="I3579" s="99">
        <v>67810080</v>
      </c>
      <c r="J3579" s="97" t="s">
        <v>2460</v>
      </c>
    </row>
    <row r="3580" spans="1:10" ht="12" customHeight="1" x14ac:dyDescent="0.2">
      <c r="A3580" s="96">
        <f t="shared" si="52"/>
        <v>3579</v>
      </c>
      <c r="B3580" s="106" t="s">
        <v>6678</v>
      </c>
      <c r="C3580" s="97" t="s">
        <v>2609</v>
      </c>
      <c r="D3580" s="97" t="s">
        <v>2484</v>
      </c>
      <c r="E3580" s="97" t="s">
        <v>2678</v>
      </c>
      <c r="F3580" s="97" t="s">
        <v>6781</v>
      </c>
      <c r="G3580" s="98" t="s">
        <v>2453</v>
      </c>
      <c r="H3580" s="98" t="s">
        <v>2959</v>
      </c>
      <c r="I3580" s="99">
        <v>10887000</v>
      </c>
      <c r="J3580" s="97" t="s">
        <v>2460</v>
      </c>
    </row>
    <row r="3581" spans="1:10" ht="12" customHeight="1" x14ac:dyDescent="0.2">
      <c r="A3581" s="96">
        <f t="shared" si="52"/>
        <v>3580</v>
      </c>
      <c r="B3581" s="97" t="s">
        <v>6665</v>
      </c>
      <c r="C3581" s="97" t="s">
        <v>6666</v>
      </c>
      <c r="D3581" s="97" t="s">
        <v>6667</v>
      </c>
      <c r="E3581" s="97" t="s">
        <v>2678</v>
      </c>
      <c r="F3581" s="97" t="s">
        <v>6782</v>
      </c>
      <c r="G3581" s="98" t="s">
        <v>2453</v>
      </c>
      <c r="H3581" s="98" t="s">
        <v>2959</v>
      </c>
      <c r="I3581" s="99">
        <v>186318000</v>
      </c>
      <c r="J3581" s="97" t="s">
        <v>2455</v>
      </c>
    </row>
    <row r="3582" spans="1:10" ht="12" customHeight="1" x14ac:dyDescent="0.2">
      <c r="A3582" s="96">
        <f t="shared" si="52"/>
        <v>3581</v>
      </c>
      <c r="B3582" s="106" t="s">
        <v>6716</v>
      </c>
      <c r="C3582" s="97" t="s">
        <v>6666</v>
      </c>
      <c r="D3582" s="97" t="s">
        <v>2484</v>
      </c>
      <c r="E3582" s="97" t="s">
        <v>2678</v>
      </c>
      <c r="F3582" s="97" t="s">
        <v>6783</v>
      </c>
      <c r="G3582" s="98" t="s">
        <v>2453</v>
      </c>
      <c r="H3582" s="98" t="s">
        <v>2959</v>
      </c>
      <c r="I3582" s="99">
        <v>21720000</v>
      </c>
      <c r="J3582" s="97" t="s">
        <v>2460</v>
      </c>
    </row>
    <row r="3583" spans="1:10" ht="12" customHeight="1" x14ac:dyDescent="0.2">
      <c r="A3583" s="96">
        <f t="shared" si="52"/>
        <v>3582</v>
      </c>
      <c r="B3583" s="97" t="s">
        <v>6674</v>
      </c>
      <c r="C3583" s="97" t="s">
        <v>6674</v>
      </c>
      <c r="D3583" s="97" t="s">
        <v>2959</v>
      </c>
      <c r="E3583" s="97" t="s">
        <v>2678</v>
      </c>
      <c r="F3583" s="97" t="s">
        <v>6784</v>
      </c>
      <c r="G3583" s="98" t="s">
        <v>2453</v>
      </c>
      <c r="H3583" s="98" t="s">
        <v>2959</v>
      </c>
      <c r="I3583" s="99">
        <v>126698000</v>
      </c>
      <c r="J3583" s="97" t="s">
        <v>2455</v>
      </c>
    </row>
    <row r="3584" spans="1:10" ht="12" customHeight="1" x14ac:dyDescent="0.2">
      <c r="A3584" s="96">
        <f t="shared" si="52"/>
        <v>3583</v>
      </c>
      <c r="B3584" s="97" t="s">
        <v>6785</v>
      </c>
      <c r="C3584" s="97" t="s">
        <v>6690</v>
      </c>
      <c r="D3584" s="97" t="s">
        <v>6667</v>
      </c>
      <c r="E3584" s="97" t="s">
        <v>2678</v>
      </c>
      <c r="F3584" s="97" t="s">
        <v>6786</v>
      </c>
      <c r="G3584" s="98" t="s">
        <v>2453</v>
      </c>
      <c r="H3584" s="98" t="s">
        <v>2959</v>
      </c>
      <c r="I3584" s="99">
        <v>51108000</v>
      </c>
      <c r="J3584" s="97" t="s">
        <v>2460</v>
      </c>
    </row>
    <row r="3585" spans="1:10" ht="12" customHeight="1" x14ac:dyDescent="0.2">
      <c r="A3585" s="96">
        <f t="shared" si="52"/>
        <v>3584</v>
      </c>
      <c r="B3585" s="97" t="s">
        <v>6669</v>
      </c>
      <c r="C3585" s="97" t="s">
        <v>6670</v>
      </c>
      <c r="D3585" s="97" t="s">
        <v>2959</v>
      </c>
      <c r="E3585" s="97" t="s">
        <v>2678</v>
      </c>
      <c r="F3585" s="97" t="s">
        <v>6787</v>
      </c>
      <c r="G3585" s="98" t="s">
        <v>2453</v>
      </c>
      <c r="H3585" s="98" t="s">
        <v>2959</v>
      </c>
      <c r="I3585" s="99">
        <v>219259000</v>
      </c>
      <c r="J3585" s="97" t="s">
        <v>2455</v>
      </c>
    </row>
    <row r="3586" spans="1:10" ht="12" customHeight="1" x14ac:dyDescent="0.2">
      <c r="A3586" s="96">
        <f t="shared" si="52"/>
        <v>3585</v>
      </c>
      <c r="B3586" s="106" t="s">
        <v>6678</v>
      </c>
      <c r="C3586" s="97" t="s">
        <v>2609</v>
      </c>
      <c r="D3586" s="97" t="s">
        <v>2484</v>
      </c>
      <c r="E3586" s="97" t="s">
        <v>2678</v>
      </c>
      <c r="F3586" s="97" t="s">
        <v>6788</v>
      </c>
      <c r="G3586" s="98" t="s">
        <v>2453</v>
      </c>
      <c r="H3586" s="98" t="s">
        <v>2959</v>
      </c>
      <c r="I3586" s="99">
        <v>41624000</v>
      </c>
      <c r="J3586" s="97" t="s">
        <v>2486</v>
      </c>
    </row>
    <row r="3587" spans="1:10" ht="12" customHeight="1" x14ac:dyDescent="0.2">
      <c r="A3587" s="96">
        <f t="shared" si="52"/>
        <v>3586</v>
      </c>
      <c r="B3587" s="97" t="s">
        <v>6663</v>
      </c>
      <c r="C3587" s="97" t="s">
        <v>6663</v>
      </c>
      <c r="D3587" s="97" t="s">
        <v>2959</v>
      </c>
      <c r="E3587" s="97" t="s">
        <v>2678</v>
      </c>
      <c r="F3587" s="97" t="s">
        <v>6789</v>
      </c>
      <c r="G3587" s="98" t="s">
        <v>2453</v>
      </c>
      <c r="H3587" s="98" t="s">
        <v>2959</v>
      </c>
      <c r="I3587" s="99">
        <v>190532000</v>
      </c>
      <c r="J3587" s="97" t="s">
        <v>2455</v>
      </c>
    </row>
    <row r="3588" spans="1:10" ht="12" customHeight="1" x14ac:dyDescent="0.2">
      <c r="A3588" s="96">
        <f t="shared" si="52"/>
        <v>3587</v>
      </c>
      <c r="B3588" s="97" t="s">
        <v>6667</v>
      </c>
      <c r="C3588" s="97" t="s">
        <v>6670</v>
      </c>
      <c r="D3588" s="97" t="s">
        <v>6667</v>
      </c>
      <c r="E3588" s="97" t="s">
        <v>2678</v>
      </c>
      <c r="F3588" s="97" t="s">
        <v>6790</v>
      </c>
      <c r="G3588" s="98" t="s">
        <v>2453</v>
      </c>
      <c r="H3588" s="98" t="s">
        <v>2959</v>
      </c>
      <c r="I3588" s="99">
        <v>36266560</v>
      </c>
      <c r="J3588" s="97" t="s">
        <v>2460</v>
      </c>
    </row>
    <row r="3589" spans="1:10" ht="12" customHeight="1" x14ac:dyDescent="0.2">
      <c r="A3589" s="96">
        <f t="shared" si="52"/>
        <v>3588</v>
      </c>
      <c r="B3589" s="106" t="s">
        <v>6678</v>
      </c>
      <c r="C3589" s="97" t="s">
        <v>2609</v>
      </c>
      <c r="D3589" s="97" t="s">
        <v>2484</v>
      </c>
      <c r="E3589" s="97" t="s">
        <v>2678</v>
      </c>
      <c r="F3589" s="97" t="s">
        <v>6791</v>
      </c>
      <c r="G3589" s="98" t="s">
        <v>2453</v>
      </c>
      <c r="H3589" s="98" t="s">
        <v>2959</v>
      </c>
      <c r="I3589" s="99">
        <v>10930000</v>
      </c>
      <c r="J3589" s="97" t="s">
        <v>2460</v>
      </c>
    </row>
    <row r="3590" spans="1:10" ht="12" customHeight="1" x14ac:dyDescent="0.2">
      <c r="A3590" s="96">
        <f t="shared" si="52"/>
        <v>3589</v>
      </c>
      <c r="B3590" s="97" t="s">
        <v>6792</v>
      </c>
      <c r="C3590" s="97" t="s">
        <v>6792</v>
      </c>
      <c r="D3590" s="97" t="s">
        <v>2959</v>
      </c>
      <c r="E3590" s="97" t="s">
        <v>2678</v>
      </c>
      <c r="F3590" s="97" t="s">
        <v>6793</v>
      </c>
      <c r="G3590" s="98" t="s">
        <v>2453</v>
      </c>
      <c r="H3590" s="98" t="s">
        <v>2959</v>
      </c>
      <c r="I3590" s="99">
        <v>76118400</v>
      </c>
      <c r="J3590" s="97" t="s">
        <v>2460</v>
      </c>
    </row>
    <row r="3591" spans="1:10" ht="12" customHeight="1" x14ac:dyDescent="0.2">
      <c r="A3591" s="96">
        <f t="shared" si="52"/>
        <v>3590</v>
      </c>
      <c r="B3591" s="106" t="s">
        <v>6678</v>
      </c>
      <c r="C3591" s="97" t="s">
        <v>2609</v>
      </c>
      <c r="D3591" s="97" t="s">
        <v>2484</v>
      </c>
      <c r="E3591" s="97" t="s">
        <v>2678</v>
      </c>
      <c r="F3591" s="97" t="s">
        <v>6794</v>
      </c>
      <c r="G3591" s="98" t="s">
        <v>2453</v>
      </c>
      <c r="H3591" s="98" t="s">
        <v>2959</v>
      </c>
      <c r="I3591" s="99">
        <v>42207000</v>
      </c>
      <c r="J3591" s="97" t="s">
        <v>2486</v>
      </c>
    </row>
    <row r="3592" spans="1:10" ht="12" customHeight="1" x14ac:dyDescent="0.2">
      <c r="A3592" s="96">
        <f t="shared" si="52"/>
        <v>3591</v>
      </c>
      <c r="B3592" s="97" t="s">
        <v>6702</v>
      </c>
      <c r="C3592" s="97" t="s">
        <v>6702</v>
      </c>
      <c r="D3592" s="97" t="s">
        <v>2959</v>
      </c>
      <c r="E3592" s="97" t="s">
        <v>2678</v>
      </c>
      <c r="F3592" s="97" t="s">
        <v>6795</v>
      </c>
      <c r="G3592" s="98" t="s">
        <v>2453</v>
      </c>
      <c r="H3592" s="98" t="s">
        <v>2959</v>
      </c>
      <c r="I3592" s="99">
        <v>74099000</v>
      </c>
      <c r="J3592" s="97" t="s">
        <v>2455</v>
      </c>
    </row>
    <row r="3593" spans="1:10" ht="12" customHeight="1" x14ac:dyDescent="0.2">
      <c r="A3593" s="96">
        <f t="shared" si="52"/>
        <v>3592</v>
      </c>
      <c r="B3593" s="97" t="s">
        <v>6669</v>
      </c>
      <c r="C3593" s="97" t="s">
        <v>6670</v>
      </c>
      <c r="D3593" s="97" t="s">
        <v>2959</v>
      </c>
      <c r="E3593" s="97" t="s">
        <v>2678</v>
      </c>
      <c r="F3593" s="97" t="s">
        <v>6796</v>
      </c>
      <c r="G3593" s="98" t="s">
        <v>2453</v>
      </c>
      <c r="H3593" s="98" t="s">
        <v>2959</v>
      </c>
      <c r="I3593" s="99">
        <v>78989000</v>
      </c>
      <c r="J3593" s="97" t="s">
        <v>2460</v>
      </c>
    </row>
    <row r="3594" spans="1:10" ht="12" customHeight="1" x14ac:dyDescent="0.2">
      <c r="A3594" s="96">
        <f t="shared" si="52"/>
        <v>3593</v>
      </c>
      <c r="B3594" s="97" t="s">
        <v>6797</v>
      </c>
      <c r="C3594" s="97" t="s">
        <v>6798</v>
      </c>
      <c r="D3594" s="97" t="s">
        <v>3043</v>
      </c>
      <c r="E3594" s="97" t="s">
        <v>2678</v>
      </c>
      <c r="F3594" s="97" t="s">
        <v>6799</v>
      </c>
      <c r="G3594" s="98" t="s">
        <v>2453</v>
      </c>
      <c r="H3594" s="98" t="s">
        <v>2959</v>
      </c>
      <c r="I3594" s="99">
        <v>664684000</v>
      </c>
      <c r="J3594" s="97" t="s">
        <v>2455</v>
      </c>
    </row>
    <row r="3595" spans="1:10" ht="12" customHeight="1" x14ac:dyDescent="0.2">
      <c r="A3595" s="96">
        <f t="shared" si="52"/>
        <v>3594</v>
      </c>
      <c r="B3595" s="97" t="s">
        <v>6800</v>
      </c>
      <c r="C3595" s="97" t="s">
        <v>6764</v>
      </c>
      <c r="D3595" s="97" t="s">
        <v>6667</v>
      </c>
      <c r="E3595" s="97" t="s">
        <v>2678</v>
      </c>
      <c r="F3595" s="97" t="s">
        <v>6801</v>
      </c>
      <c r="G3595" s="98" t="s">
        <v>2453</v>
      </c>
      <c r="H3595" s="98" t="s">
        <v>2959</v>
      </c>
      <c r="I3595" s="99">
        <v>37866800</v>
      </c>
      <c r="J3595" s="97" t="s">
        <v>2460</v>
      </c>
    </row>
    <row r="3596" spans="1:10" ht="12" customHeight="1" x14ac:dyDescent="0.2">
      <c r="A3596" s="96">
        <f t="shared" si="52"/>
        <v>3595</v>
      </c>
      <c r="B3596" s="106" t="s">
        <v>6716</v>
      </c>
      <c r="C3596" s="97" t="s">
        <v>6666</v>
      </c>
      <c r="D3596" s="97" t="s">
        <v>2484</v>
      </c>
      <c r="E3596" s="97" t="s">
        <v>2678</v>
      </c>
      <c r="F3596" s="97" t="s">
        <v>6802</v>
      </c>
      <c r="G3596" s="98" t="s">
        <v>2453</v>
      </c>
      <c r="H3596" s="98" t="s">
        <v>2959</v>
      </c>
      <c r="I3596" s="99">
        <v>21846000</v>
      </c>
      <c r="J3596" s="97" t="s">
        <v>6727</v>
      </c>
    </row>
    <row r="3597" spans="1:10" ht="12" customHeight="1" x14ac:dyDescent="0.2">
      <c r="A3597" s="96">
        <f t="shared" si="52"/>
        <v>3596</v>
      </c>
      <c r="B3597" s="97" t="s">
        <v>6667</v>
      </c>
      <c r="C3597" s="97" t="s">
        <v>6670</v>
      </c>
      <c r="D3597" s="97" t="s">
        <v>6667</v>
      </c>
      <c r="E3597" s="97" t="s">
        <v>2678</v>
      </c>
      <c r="F3597" s="97" t="s">
        <v>6803</v>
      </c>
      <c r="G3597" s="98" t="s">
        <v>2453</v>
      </c>
      <c r="H3597" s="98" t="s">
        <v>2959</v>
      </c>
      <c r="I3597" s="99">
        <v>16962000</v>
      </c>
      <c r="J3597" s="97" t="s">
        <v>2460</v>
      </c>
    </row>
    <row r="3598" spans="1:10" ht="12" customHeight="1" x14ac:dyDescent="0.2">
      <c r="A3598" s="96">
        <f t="shared" si="52"/>
        <v>3597</v>
      </c>
      <c r="B3598" s="97" t="s">
        <v>6697</v>
      </c>
      <c r="C3598" s="97" t="s">
        <v>6697</v>
      </c>
      <c r="D3598" s="97" t="s">
        <v>2959</v>
      </c>
      <c r="E3598" s="97" t="s">
        <v>2678</v>
      </c>
      <c r="F3598" s="97" t="s">
        <v>6804</v>
      </c>
      <c r="G3598" s="98" t="s">
        <v>2453</v>
      </c>
      <c r="H3598" s="98" t="s">
        <v>2959</v>
      </c>
      <c r="I3598" s="99">
        <v>50000000</v>
      </c>
      <c r="J3598" s="97" t="s">
        <v>2486</v>
      </c>
    </row>
    <row r="3599" spans="1:10" ht="12" customHeight="1" x14ac:dyDescent="0.2">
      <c r="A3599" s="96">
        <f t="shared" si="52"/>
        <v>3598</v>
      </c>
      <c r="B3599" s="97" t="s">
        <v>6665</v>
      </c>
      <c r="C3599" s="97" t="s">
        <v>6666</v>
      </c>
      <c r="D3599" s="97" t="s">
        <v>6667</v>
      </c>
      <c r="E3599" s="97" t="s">
        <v>2678</v>
      </c>
      <c r="F3599" s="97" t="s">
        <v>6740</v>
      </c>
      <c r="G3599" s="98" t="s">
        <v>2453</v>
      </c>
      <c r="H3599" s="98" t="s">
        <v>2959</v>
      </c>
      <c r="I3599" s="99">
        <v>63339730</v>
      </c>
      <c r="J3599" s="97" t="s">
        <v>2460</v>
      </c>
    </row>
    <row r="3600" spans="1:10" ht="12" customHeight="1" x14ac:dyDescent="0.2">
      <c r="A3600" s="96">
        <f t="shared" si="52"/>
        <v>3599</v>
      </c>
      <c r="B3600" s="97" t="s">
        <v>6805</v>
      </c>
      <c r="C3600" s="97" t="s">
        <v>6792</v>
      </c>
      <c r="D3600" s="97" t="s">
        <v>6667</v>
      </c>
      <c r="E3600" s="97" t="s">
        <v>2678</v>
      </c>
      <c r="F3600" s="97" t="s">
        <v>6806</v>
      </c>
      <c r="G3600" s="98" t="s">
        <v>2453</v>
      </c>
      <c r="H3600" s="98" t="s">
        <v>2959</v>
      </c>
      <c r="I3600" s="99">
        <v>351332000</v>
      </c>
      <c r="J3600" s="97" t="s">
        <v>2455</v>
      </c>
    </row>
    <row r="3601" spans="1:10" ht="12" customHeight="1" x14ac:dyDescent="0.2">
      <c r="A3601" s="96">
        <f t="shared" si="52"/>
        <v>3600</v>
      </c>
      <c r="B3601" s="97" t="s">
        <v>6792</v>
      </c>
      <c r="C3601" s="97" t="s">
        <v>6792</v>
      </c>
      <c r="D3601" s="97" t="s">
        <v>2959</v>
      </c>
      <c r="E3601" s="97" t="s">
        <v>2678</v>
      </c>
      <c r="F3601" s="97" t="s">
        <v>6807</v>
      </c>
      <c r="G3601" s="98" t="s">
        <v>2453</v>
      </c>
      <c r="H3601" s="98" t="s">
        <v>2959</v>
      </c>
      <c r="I3601" s="99">
        <v>107299000</v>
      </c>
      <c r="J3601" s="97" t="s">
        <v>2455</v>
      </c>
    </row>
    <row r="3602" spans="1:10" ht="12" customHeight="1" x14ac:dyDescent="0.2">
      <c r="A3602" s="96">
        <f t="shared" si="52"/>
        <v>3601</v>
      </c>
      <c r="B3602" s="97" t="s">
        <v>6785</v>
      </c>
      <c r="C3602" s="97" t="s">
        <v>6690</v>
      </c>
      <c r="D3602" s="97" t="s">
        <v>6667</v>
      </c>
      <c r="E3602" s="97" t="s">
        <v>2678</v>
      </c>
      <c r="F3602" s="97" t="s">
        <v>6808</v>
      </c>
      <c r="G3602" s="98" t="s">
        <v>2453</v>
      </c>
      <c r="H3602" s="98" t="s">
        <v>2959</v>
      </c>
      <c r="I3602" s="99">
        <v>46794000</v>
      </c>
      <c r="J3602" s="97" t="s">
        <v>2460</v>
      </c>
    </row>
    <row r="3603" spans="1:10" ht="12" customHeight="1" x14ac:dyDescent="0.2">
      <c r="A3603" s="96">
        <f t="shared" si="52"/>
        <v>3602</v>
      </c>
      <c r="B3603" s="97" t="s">
        <v>6667</v>
      </c>
      <c r="C3603" s="97" t="s">
        <v>6670</v>
      </c>
      <c r="D3603" s="97" t="s">
        <v>6667</v>
      </c>
      <c r="E3603" s="97" t="s">
        <v>2678</v>
      </c>
      <c r="F3603" s="97" t="s">
        <v>6809</v>
      </c>
      <c r="G3603" s="98" t="s">
        <v>2453</v>
      </c>
      <c r="H3603" s="98" t="s">
        <v>2959</v>
      </c>
      <c r="I3603" s="99">
        <v>79838000</v>
      </c>
      <c r="J3603" s="100" t="s">
        <v>2460</v>
      </c>
    </row>
    <row r="3604" spans="1:10" ht="12" customHeight="1" x14ac:dyDescent="0.2">
      <c r="A3604" s="96">
        <f t="shared" si="52"/>
        <v>3603</v>
      </c>
      <c r="B3604" s="97" t="s">
        <v>6810</v>
      </c>
      <c r="C3604" s="97" t="s">
        <v>6697</v>
      </c>
      <c r="D3604" s="97" t="s">
        <v>6667</v>
      </c>
      <c r="E3604" s="97" t="s">
        <v>2678</v>
      </c>
      <c r="F3604" s="97" t="s">
        <v>6811</v>
      </c>
      <c r="G3604" s="98" t="s">
        <v>2453</v>
      </c>
      <c r="H3604" s="98" t="s">
        <v>2959</v>
      </c>
      <c r="I3604" s="99">
        <v>379537000</v>
      </c>
      <c r="J3604" s="100" t="s">
        <v>2455</v>
      </c>
    </row>
    <row r="3605" spans="1:10" ht="12" customHeight="1" x14ac:dyDescent="0.2">
      <c r="A3605" s="96">
        <f t="shared" si="52"/>
        <v>3604</v>
      </c>
      <c r="B3605" s="97" t="s">
        <v>6812</v>
      </c>
      <c r="C3605" s="97" t="s">
        <v>6792</v>
      </c>
      <c r="D3605" s="97" t="s">
        <v>6667</v>
      </c>
      <c r="E3605" s="97" t="s">
        <v>2678</v>
      </c>
      <c r="F3605" s="97" t="s">
        <v>6813</v>
      </c>
      <c r="G3605" s="98" t="s">
        <v>2453</v>
      </c>
      <c r="H3605" s="98" t="s">
        <v>2959</v>
      </c>
      <c r="I3605" s="99">
        <v>79858000</v>
      </c>
      <c r="J3605" s="100" t="s">
        <v>2460</v>
      </c>
    </row>
    <row r="3606" spans="1:10" ht="12" customHeight="1" x14ac:dyDescent="0.2">
      <c r="A3606" s="96">
        <f t="shared" si="52"/>
        <v>3605</v>
      </c>
      <c r="B3606" s="106" t="s">
        <v>6678</v>
      </c>
      <c r="C3606" s="97" t="s">
        <v>2609</v>
      </c>
      <c r="D3606" s="97" t="s">
        <v>2484</v>
      </c>
      <c r="E3606" s="97" t="s">
        <v>2678</v>
      </c>
      <c r="F3606" s="97" t="s">
        <v>6814</v>
      </c>
      <c r="G3606" s="98" t="s">
        <v>2453</v>
      </c>
      <c r="H3606" s="98" t="s">
        <v>2959</v>
      </c>
      <c r="I3606" s="99">
        <v>21830000</v>
      </c>
      <c r="J3606" s="100" t="s">
        <v>2460</v>
      </c>
    </row>
    <row r="3607" spans="1:10" ht="12" customHeight="1" x14ac:dyDescent="0.2">
      <c r="A3607" s="96">
        <f t="shared" si="52"/>
        <v>3606</v>
      </c>
      <c r="B3607" s="97" t="s">
        <v>6815</v>
      </c>
      <c r="C3607" s="97" t="s">
        <v>2600</v>
      </c>
      <c r="D3607" s="97" t="s">
        <v>6815</v>
      </c>
      <c r="E3607" s="97" t="s">
        <v>2678</v>
      </c>
      <c r="F3607" s="97" t="s">
        <v>6816</v>
      </c>
      <c r="G3607" s="98" t="s">
        <v>2453</v>
      </c>
      <c r="H3607" s="98" t="s">
        <v>2959</v>
      </c>
      <c r="I3607" s="99">
        <v>55970000</v>
      </c>
      <c r="J3607" s="100" t="s">
        <v>2455</v>
      </c>
    </row>
    <row r="3608" spans="1:10" ht="12" customHeight="1" x14ac:dyDescent="0.2">
      <c r="A3608" s="96">
        <f t="shared" si="52"/>
        <v>3607</v>
      </c>
      <c r="B3608" s="97" t="s">
        <v>6663</v>
      </c>
      <c r="C3608" s="97" t="s">
        <v>6663</v>
      </c>
      <c r="D3608" s="97" t="s">
        <v>2959</v>
      </c>
      <c r="E3608" s="97" t="s">
        <v>2678</v>
      </c>
      <c r="F3608" s="97" t="s">
        <v>6817</v>
      </c>
      <c r="G3608" s="98" t="s">
        <v>2453</v>
      </c>
      <c r="H3608" s="98" t="s">
        <v>2959</v>
      </c>
      <c r="I3608" s="99">
        <v>90806000</v>
      </c>
      <c r="J3608" s="100" t="s">
        <v>2460</v>
      </c>
    </row>
    <row r="3609" spans="1:10" ht="12" customHeight="1" x14ac:dyDescent="0.2">
      <c r="A3609" s="96">
        <f t="shared" si="52"/>
        <v>3608</v>
      </c>
      <c r="B3609" s="97" t="s">
        <v>6756</v>
      </c>
      <c r="C3609" s="97" t="s">
        <v>6756</v>
      </c>
      <c r="D3609" s="97" t="s">
        <v>2959</v>
      </c>
      <c r="E3609" s="97" t="s">
        <v>2678</v>
      </c>
      <c r="F3609" s="97" t="s">
        <v>6818</v>
      </c>
      <c r="G3609" s="98" t="s">
        <v>2453</v>
      </c>
      <c r="H3609" s="98" t="s">
        <v>2959</v>
      </c>
      <c r="I3609" s="99">
        <v>54355000</v>
      </c>
      <c r="J3609" s="100" t="s">
        <v>2460</v>
      </c>
    </row>
    <row r="3610" spans="1:10" ht="12" customHeight="1" x14ac:dyDescent="0.2">
      <c r="A3610" s="96">
        <f t="shared" si="52"/>
        <v>3609</v>
      </c>
      <c r="B3610" s="97" t="s">
        <v>6747</v>
      </c>
      <c r="C3610" s="97" t="s">
        <v>6747</v>
      </c>
      <c r="D3610" s="97" t="s">
        <v>2959</v>
      </c>
      <c r="E3610" s="97" t="s">
        <v>2678</v>
      </c>
      <c r="F3610" s="97" t="s">
        <v>6819</v>
      </c>
      <c r="G3610" s="98" t="s">
        <v>2453</v>
      </c>
      <c r="H3610" s="98" t="s">
        <v>2959</v>
      </c>
      <c r="I3610" s="99">
        <v>28756000</v>
      </c>
      <c r="J3610" s="100" t="s">
        <v>2460</v>
      </c>
    </row>
    <row r="3611" spans="1:10" ht="12" customHeight="1" x14ac:dyDescent="0.2">
      <c r="A3611" s="96">
        <f t="shared" si="52"/>
        <v>3610</v>
      </c>
      <c r="B3611" s="97" t="s">
        <v>6741</v>
      </c>
      <c r="C3611" s="97" t="s">
        <v>6741</v>
      </c>
      <c r="D3611" s="97" t="s">
        <v>2959</v>
      </c>
      <c r="E3611" s="97" t="s">
        <v>2678</v>
      </c>
      <c r="F3611" s="97" t="s">
        <v>6820</v>
      </c>
      <c r="G3611" s="98" t="s">
        <v>2453</v>
      </c>
      <c r="H3611" s="98" t="s">
        <v>2959</v>
      </c>
      <c r="I3611" s="99">
        <v>89967000</v>
      </c>
      <c r="J3611" s="100" t="s">
        <v>2460</v>
      </c>
    </row>
    <row r="3612" spans="1:10" ht="12" customHeight="1" x14ac:dyDescent="0.2">
      <c r="A3612" s="96">
        <f t="shared" si="52"/>
        <v>3611</v>
      </c>
      <c r="B3612" s="97" t="s">
        <v>2959</v>
      </c>
      <c r="C3612" s="97" t="s">
        <v>6670</v>
      </c>
      <c r="D3612" s="97" t="s">
        <v>2959</v>
      </c>
      <c r="E3612" s="97" t="s">
        <v>2678</v>
      </c>
      <c r="F3612" s="97" t="s">
        <v>6821</v>
      </c>
      <c r="G3612" s="98" t="s">
        <v>2453</v>
      </c>
      <c r="H3612" s="98" t="s">
        <v>2959</v>
      </c>
      <c r="I3612" s="99">
        <v>99627000</v>
      </c>
      <c r="J3612" s="100" t="s">
        <v>2455</v>
      </c>
    </row>
    <row r="3613" spans="1:10" ht="12" customHeight="1" x14ac:dyDescent="0.2">
      <c r="A3613" s="96">
        <f t="shared" si="52"/>
        <v>3612</v>
      </c>
      <c r="B3613" s="97" t="s">
        <v>6822</v>
      </c>
      <c r="C3613" s="97" t="s">
        <v>6697</v>
      </c>
      <c r="D3613" s="97" t="s">
        <v>2484</v>
      </c>
      <c r="E3613" s="97" t="s">
        <v>2678</v>
      </c>
      <c r="F3613" s="97" t="s">
        <v>6823</v>
      </c>
      <c r="G3613" s="98" t="s">
        <v>2453</v>
      </c>
      <c r="H3613" s="98" t="s">
        <v>2959</v>
      </c>
      <c r="I3613" s="99">
        <v>10835000</v>
      </c>
      <c r="J3613" s="100" t="s">
        <v>2460</v>
      </c>
    </row>
    <row r="3614" spans="1:10" ht="12" customHeight="1" x14ac:dyDescent="0.2">
      <c r="A3614" s="96">
        <f t="shared" si="52"/>
        <v>3613</v>
      </c>
      <c r="B3614" s="97" t="s">
        <v>6824</v>
      </c>
      <c r="C3614" s="97" t="s">
        <v>2609</v>
      </c>
      <c r="D3614" s="97" t="s">
        <v>2959</v>
      </c>
      <c r="E3614" s="97" t="s">
        <v>2786</v>
      </c>
      <c r="F3614" s="97" t="s">
        <v>6825</v>
      </c>
      <c r="G3614" s="98" t="s">
        <v>2453</v>
      </c>
      <c r="H3614" s="98" t="s">
        <v>2959</v>
      </c>
      <c r="I3614" s="99">
        <v>151000000</v>
      </c>
      <c r="J3614" s="97" t="s">
        <v>2455</v>
      </c>
    </row>
    <row r="3615" spans="1:10" ht="12" customHeight="1" x14ac:dyDescent="0.2">
      <c r="A3615" s="96">
        <f t="shared" si="52"/>
        <v>3614</v>
      </c>
      <c r="B3615" s="97" t="s">
        <v>2494</v>
      </c>
      <c r="C3615" s="97" t="s">
        <v>2495</v>
      </c>
      <c r="D3615" s="97" t="s">
        <v>2494</v>
      </c>
      <c r="E3615" s="97" t="s">
        <v>2786</v>
      </c>
      <c r="F3615" s="97" t="s">
        <v>6826</v>
      </c>
      <c r="G3615" s="98" t="s">
        <v>2453</v>
      </c>
      <c r="H3615" s="98" t="s">
        <v>2959</v>
      </c>
      <c r="I3615" s="99">
        <v>50000000</v>
      </c>
      <c r="J3615" s="97" t="s">
        <v>2486</v>
      </c>
    </row>
    <row r="3616" spans="1:10" ht="12" customHeight="1" x14ac:dyDescent="0.2">
      <c r="A3616" s="96">
        <f t="shared" si="52"/>
        <v>3615</v>
      </c>
      <c r="B3616" s="97" t="s">
        <v>2494</v>
      </c>
      <c r="C3616" s="97" t="s">
        <v>2495</v>
      </c>
      <c r="D3616" s="97" t="s">
        <v>2494</v>
      </c>
      <c r="E3616" s="97" t="s">
        <v>2786</v>
      </c>
      <c r="F3616" s="97" t="s">
        <v>6827</v>
      </c>
      <c r="G3616" s="98" t="s">
        <v>2453</v>
      </c>
      <c r="H3616" s="98" t="s">
        <v>2959</v>
      </c>
      <c r="I3616" s="99">
        <v>119710000</v>
      </c>
      <c r="J3616" s="97" t="s">
        <v>2486</v>
      </c>
    </row>
    <row r="3617" spans="1:10" ht="12" customHeight="1" x14ac:dyDescent="0.2">
      <c r="A3617" s="96">
        <f t="shared" si="52"/>
        <v>3616</v>
      </c>
      <c r="B3617" s="97" t="s">
        <v>6828</v>
      </c>
      <c r="C3617" s="97" t="s">
        <v>6661</v>
      </c>
      <c r="D3617" s="97" t="s">
        <v>2959</v>
      </c>
      <c r="E3617" s="97" t="s">
        <v>2786</v>
      </c>
      <c r="F3617" s="97" t="s">
        <v>6829</v>
      </c>
      <c r="G3617" s="98" t="s">
        <v>2453</v>
      </c>
      <c r="H3617" s="98" t="s">
        <v>2959</v>
      </c>
      <c r="I3617" s="99">
        <v>156439000</v>
      </c>
      <c r="J3617" s="97" t="s">
        <v>2455</v>
      </c>
    </row>
    <row r="3618" spans="1:10" ht="12" customHeight="1" x14ac:dyDescent="0.2">
      <c r="A3618" s="96">
        <f t="shared" si="52"/>
        <v>3617</v>
      </c>
      <c r="B3618" s="97" t="s">
        <v>2482</v>
      </c>
      <c r="C3618" s="97" t="s">
        <v>2483</v>
      </c>
      <c r="D3618" s="97" t="s">
        <v>2484</v>
      </c>
      <c r="E3618" s="97" t="s">
        <v>2786</v>
      </c>
      <c r="F3618" s="97" t="s">
        <v>6830</v>
      </c>
      <c r="G3618" s="98" t="s">
        <v>2453</v>
      </c>
      <c r="H3618" s="98" t="s">
        <v>2959</v>
      </c>
      <c r="I3618" s="99">
        <v>20000000</v>
      </c>
      <c r="J3618" s="97" t="s">
        <v>2460</v>
      </c>
    </row>
    <row r="3619" spans="1:10" ht="12" customHeight="1" x14ac:dyDescent="0.2">
      <c r="A3619" s="96">
        <f t="shared" si="52"/>
        <v>3618</v>
      </c>
      <c r="B3619" s="97" t="s">
        <v>6831</v>
      </c>
      <c r="C3619" s="97" t="s">
        <v>6832</v>
      </c>
      <c r="D3619" s="97" t="s">
        <v>2484</v>
      </c>
      <c r="E3619" s="97" t="s">
        <v>2786</v>
      </c>
      <c r="F3619" s="97" t="s">
        <v>6833</v>
      </c>
      <c r="G3619" s="98" t="s">
        <v>2453</v>
      </c>
      <c r="H3619" s="98" t="s">
        <v>2959</v>
      </c>
      <c r="I3619" s="99">
        <v>1650000000</v>
      </c>
      <c r="J3619" s="97" t="s">
        <v>2486</v>
      </c>
    </row>
    <row r="3620" spans="1:10" ht="12" customHeight="1" x14ac:dyDescent="0.2">
      <c r="A3620" s="96">
        <f t="shared" si="52"/>
        <v>3619</v>
      </c>
      <c r="B3620" s="97" t="s">
        <v>6666</v>
      </c>
      <c r="C3620" s="97" t="s">
        <v>6666</v>
      </c>
      <c r="D3620" s="97" t="s">
        <v>2959</v>
      </c>
      <c r="E3620" s="97" t="s">
        <v>2786</v>
      </c>
      <c r="F3620" s="97" t="s">
        <v>6834</v>
      </c>
      <c r="G3620" s="98" t="s">
        <v>2453</v>
      </c>
      <c r="H3620" s="98" t="s">
        <v>2959</v>
      </c>
      <c r="I3620" s="99">
        <v>200000000</v>
      </c>
      <c r="J3620" s="97" t="s">
        <v>2486</v>
      </c>
    </row>
    <row r="3621" spans="1:10" ht="12" customHeight="1" x14ac:dyDescent="0.2">
      <c r="A3621" s="96">
        <f t="shared" si="52"/>
        <v>3620</v>
      </c>
      <c r="B3621" s="97" t="s">
        <v>6835</v>
      </c>
      <c r="C3621" s="97" t="s">
        <v>2609</v>
      </c>
      <c r="D3621" s="97" t="s">
        <v>2450</v>
      </c>
      <c r="E3621" s="97" t="s">
        <v>2786</v>
      </c>
      <c r="F3621" s="97" t="s">
        <v>6836</v>
      </c>
      <c r="G3621" s="98" t="s">
        <v>2453</v>
      </c>
      <c r="H3621" s="98" t="s">
        <v>2959</v>
      </c>
      <c r="I3621" s="99">
        <v>1130000000</v>
      </c>
      <c r="J3621" s="97" t="s">
        <v>2486</v>
      </c>
    </row>
    <row r="3622" spans="1:10" ht="12" customHeight="1" x14ac:dyDescent="0.2">
      <c r="A3622" s="96">
        <f t="shared" si="52"/>
        <v>3621</v>
      </c>
      <c r="B3622" s="97" t="s">
        <v>6667</v>
      </c>
      <c r="C3622" s="97" t="s">
        <v>6670</v>
      </c>
      <c r="D3622" s="97" t="s">
        <v>6667</v>
      </c>
      <c r="E3622" s="97" t="s">
        <v>2786</v>
      </c>
      <c r="F3622" s="97" t="s">
        <v>6837</v>
      </c>
      <c r="G3622" s="98" t="s">
        <v>2453</v>
      </c>
      <c r="H3622" s="98" t="s">
        <v>2959</v>
      </c>
      <c r="I3622" s="99">
        <v>291000000</v>
      </c>
      <c r="J3622" s="97" t="s">
        <v>2486</v>
      </c>
    </row>
    <row r="3623" spans="1:10" ht="12" customHeight="1" x14ac:dyDescent="0.2">
      <c r="A3623" s="96">
        <f t="shared" si="52"/>
        <v>3622</v>
      </c>
      <c r="B3623" s="97" t="s">
        <v>6667</v>
      </c>
      <c r="C3623" s="97" t="s">
        <v>6670</v>
      </c>
      <c r="D3623" s="97" t="s">
        <v>6667</v>
      </c>
      <c r="E3623" s="97" t="s">
        <v>2786</v>
      </c>
      <c r="F3623" s="97" t="s">
        <v>6838</v>
      </c>
      <c r="G3623" s="98" t="s">
        <v>2453</v>
      </c>
      <c r="H3623" s="98" t="s">
        <v>2959</v>
      </c>
      <c r="I3623" s="99">
        <v>336000000</v>
      </c>
      <c r="J3623" s="97" t="s">
        <v>2486</v>
      </c>
    </row>
    <row r="3624" spans="1:10" ht="12" customHeight="1" x14ac:dyDescent="0.2">
      <c r="A3624" s="96">
        <f t="shared" si="52"/>
        <v>3623</v>
      </c>
      <c r="B3624" s="97" t="s">
        <v>6667</v>
      </c>
      <c r="C3624" s="97" t="s">
        <v>6670</v>
      </c>
      <c r="D3624" s="97" t="s">
        <v>6667</v>
      </c>
      <c r="E3624" s="97" t="s">
        <v>2786</v>
      </c>
      <c r="F3624" s="97" t="s">
        <v>6839</v>
      </c>
      <c r="G3624" s="98" t="s">
        <v>2453</v>
      </c>
      <c r="H3624" s="98" t="s">
        <v>2959</v>
      </c>
      <c r="I3624" s="99">
        <v>303000000</v>
      </c>
      <c r="J3624" s="97" t="s">
        <v>2486</v>
      </c>
    </row>
    <row r="3625" spans="1:10" ht="12" customHeight="1" x14ac:dyDescent="0.2">
      <c r="A3625" s="96">
        <f t="shared" si="52"/>
        <v>3624</v>
      </c>
      <c r="B3625" s="106" t="s">
        <v>6840</v>
      </c>
      <c r="C3625" s="97" t="s">
        <v>2779</v>
      </c>
      <c r="D3625" s="97" t="s">
        <v>2780</v>
      </c>
      <c r="E3625" s="97" t="s">
        <v>2786</v>
      </c>
      <c r="F3625" s="97" t="s">
        <v>6841</v>
      </c>
      <c r="G3625" s="98" t="s">
        <v>2453</v>
      </c>
      <c r="H3625" s="98" t="s">
        <v>2959</v>
      </c>
      <c r="I3625" s="99">
        <v>743682000</v>
      </c>
      <c r="J3625" s="97" t="s">
        <v>2486</v>
      </c>
    </row>
    <row r="3626" spans="1:10" ht="12" customHeight="1" x14ac:dyDescent="0.2">
      <c r="A3626" s="96">
        <f t="shared" si="52"/>
        <v>3625</v>
      </c>
      <c r="B3626" s="97" t="s">
        <v>6777</v>
      </c>
      <c r="C3626" s="97" t="s">
        <v>2609</v>
      </c>
      <c r="D3626" s="97" t="s">
        <v>2484</v>
      </c>
      <c r="E3626" s="97" t="s">
        <v>2786</v>
      </c>
      <c r="F3626" s="97" t="s">
        <v>6842</v>
      </c>
      <c r="G3626" s="98" t="s">
        <v>2453</v>
      </c>
      <c r="H3626" s="98" t="s">
        <v>2959</v>
      </c>
      <c r="I3626" s="99">
        <v>0</v>
      </c>
      <c r="J3626" s="97" t="s">
        <v>2670</v>
      </c>
    </row>
    <row r="3627" spans="1:10" ht="12" customHeight="1" x14ac:dyDescent="0.2">
      <c r="A3627" s="96">
        <f t="shared" ref="A3627:A3668" si="53">ROW()-1</f>
        <v>3626</v>
      </c>
      <c r="B3627" s="97" t="s">
        <v>6667</v>
      </c>
      <c r="C3627" s="97" t="s">
        <v>6670</v>
      </c>
      <c r="D3627" s="97" t="s">
        <v>6667</v>
      </c>
      <c r="E3627" s="97" t="s">
        <v>2786</v>
      </c>
      <c r="F3627" s="97" t="s">
        <v>6838</v>
      </c>
      <c r="G3627" s="98" t="s">
        <v>2453</v>
      </c>
      <c r="H3627" s="98" t="s">
        <v>2959</v>
      </c>
      <c r="I3627" s="99">
        <v>336000000</v>
      </c>
      <c r="J3627" s="97" t="s">
        <v>2486</v>
      </c>
    </row>
    <row r="3628" spans="1:10" ht="12" customHeight="1" x14ac:dyDescent="0.2">
      <c r="A3628" s="96">
        <f t="shared" si="53"/>
        <v>3627</v>
      </c>
      <c r="B3628" s="97" t="s">
        <v>6667</v>
      </c>
      <c r="C3628" s="97" t="s">
        <v>6670</v>
      </c>
      <c r="D3628" s="97" t="s">
        <v>6667</v>
      </c>
      <c r="E3628" s="97" t="s">
        <v>2786</v>
      </c>
      <c r="F3628" s="97" t="s">
        <v>6839</v>
      </c>
      <c r="G3628" s="98" t="s">
        <v>2453</v>
      </c>
      <c r="H3628" s="98" t="s">
        <v>2959</v>
      </c>
      <c r="I3628" s="99">
        <v>303000000</v>
      </c>
      <c r="J3628" s="97" t="s">
        <v>2486</v>
      </c>
    </row>
    <row r="3629" spans="1:10" ht="12" customHeight="1" x14ac:dyDescent="0.2">
      <c r="A3629" s="96">
        <f t="shared" si="53"/>
        <v>3628</v>
      </c>
      <c r="B3629" s="97" t="s">
        <v>6667</v>
      </c>
      <c r="C3629" s="97" t="s">
        <v>6670</v>
      </c>
      <c r="D3629" s="97" t="s">
        <v>6667</v>
      </c>
      <c r="E3629" s="97" t="s">
        <v>2786</v>
      </c>
      <c r="F3629" s="97" t="s">
        <v>6837</v>
      </c>
      <c r="G3629" s="98" t="s">
        <v>2453</v>
      </c>
      <c r="H3629" s="98" t="s">
        <v>2959</v>
      </c>
      <c r="I3629" s="99">
        <v>291000000</v>
      </c>
      <c r="J3629" s="97" t="s">
        <v>2486</v>
      </c>
    </row>
    <row r="3630" spans="1:10" ht="12" customHeight="1" x14ac:dyDescent="0.2">
      <c r="A3630" s="96">
        <f t="shared" si="53"/>
        <v>3629</v>
      </c>
      <c r="B3630" s="97" t="s">
        <v>6697</v>
      </c>
      <c r="C3630" s="97" t="s">
        <v>6697</v>
      </c>
      <c r="D3630" s="97" t="s">
        <v>2959</v>
      </c>
      <c r="E3630" s="97" t="s">
        <v>2786</v>
      </c>
      <c r="F3630" s="97" t="s">
        <v>6843</v>
      </c>
      <c r="G3630" s="98" t="s">
        <v>2453</v>
      </c>
      <c r="H3630" s="98" t="s">
        <v>2959</v>
      </c>
      <c r="I3630" s="99">
        <v>369000000</v>
      </c>
      <c r="J3630" s="97" t="s">
        <v>2486</v>
      </c>
    </row>
    <row r="3631" spans="1:10" ht="12" customHeight="1" x14ac:dyDescent="0.2">
      <c r="A3631" s="96">
        <f t="shared" si="53"/>
        <v>3630</v>
      </c>
      <c r="B3631" s="97" t="s">
        <v>6697</v>
      </c>
      <c r="C3631" s="97" t="s">
        <v>6697</v>
      </c>
      <c r="D3631" s="97" t="s">
        <v>2959</v>
      </c>
      <c r="E3631" s="97" t="s">
        <v>2786</v>
      </c>
      <c r="F3631" s="97" t="s">
        <v>6844</v>
      </c>
      <c r="G3631" s="98" t="s">
        <v>2453</v>
      </c>
      <c r="H3631" s="98" t="s">
        <v>2959</v>
      </c>
      <c r="I3631" s="99">
        <v>3200000000</v>
      </c>
      <c r="J3631" s="97" t="s">
        <v>2486</v>
      </c>
    </row>
    <row r="3632" spans="1:10" ht="12" customHeight="1" x14ac:dyDescent="0.2">
      <c r="A3632" s="96">
        <f t="shared" si="53"/>
        <v>3631</v>
      </c>
      <c r="B3632" s="97" t="s">
        <v>6697</v>
      </c>
      <c r="C3632" s="97" t="s">
        <v>6697</v>
      </c>
      <c r="D3632" s="97" t="s">
        <v>2959</v>
      </c>
      <c r="E3632" s="97" t="s">
        <v>2786</v>
      </c>
      <c r="F3632" s="97" t="s">
        <v>6845</v>
      </c>
      <c r="G3632" s="98" t="s">
        <v>2453</v>
      </c>
      <c r="H3632" s="98" t="s">
        <v>2959</v>
      </c>
      <c r="I3632" s="99">
        <v>0</v>
      </c>
      <c r="J3632" s="97" t="s">
        <v>2486</v>
      </c>
    </row>
    <row r="3633" spans="1:10" ht="12" customHeight="1" x14ac:dyDescent="0.2">
      <c r="A3633" s="96">
        <f t="shared" si="53"/>
        <v>3632</v>
      </c>
      <c r="B3633" s="97" t="s">
        <v>6828</v>
      </c>
      <c r="C3633" s="97" t="s">
        <v>6661</v>
      </c>
      <c r="D3633" s="97" t="s">
        <v>2959</v>
      </c>
      <c r="E3633" s="97" t="s">
        <v>2786</v>
      </c>
      <c r="F3633" s="97" t="s">
        <v>6846</v>
      </c>
      <c r="G3633" s="98" t="s">
        <v>2453</v>
      </c>
      <c r="H3633" s="98" t="s">
        <v>2959</v>
      </c>
      <c r="I3633" s="99">
        <v>82000000</v>
      </c>
      <c r="J3633" s="97" t="s">
        <v>2455</v>
      </c>
    </row>
    <row r="3634" spans="1:10" ht="12" customHeight="1" x14ac:dyDescent="0.2">
      <c r="A3634" s="96">
        <f t="shared" si="53"/>
        <v>3633</v>
      </c>
      <c r="B3634" s="97" t="s">
        <v>6847</v>
      </c>
      <c r="C3634" s="97" t="s">
        <v>6670</v>
      </c>
      <c r="D3634" s="97" t="s">
        <v>2959</v>
      </c>
      <c r="E3634" s="97" t="s">
        <v>2786</v>
      </c>
      <c r="F3634" s="97" t="s">
        <v>6848</v>
      </c>
      <c r="G3634" s="98" t="s">
        <v>2453</v>
      </c>
      <c r="H3634" s="98" t="s">
        <v>2959</v>
      </c>
      <c r="I3634" s="99">
        <v>38951000</v>
      </c>
      <c r="J3634" s="100" t="s">
        <v>2460</v>
      </c>
    </row>
    <row r="3635" spans="1:10" ht="12" customHeight="1" x14ac:dyDescent="0.2">
      <c r="A3635" s="96">
        <f t="shared" si="53"/>
        <v>3634</v>
      </c>
      <c r="B3635" s="97" t="s">
        <v>2775</v>
      </c>
      <c r="C3635" s="97" t="s">
        <v>3351</v>
      </c>
      <c r="D3635" s="97" t="s">
        <v>2484</v>
      </c>
      <c r="E3635" s="97" t="s">
        <v>2793</v>
      </c>
      <c r="F3635" s="97" t="s">
        <v>6849</v>
      </c>
      <c r="G3635" s="98" t="s">
        <v>2453</v>
      </c>
      <c r="H3635" s="98" t="s">
        <v>2959</v>
      </c>
      <c r="I3635" s="99">
        <v>1615060000</v>
      </c>
      <c r="J3635" s="97" t="s">
        <v>2486</v>
      </c>
    </row>
    <row r="3636" spans="1:10" ht="12" customHeight="1" x14ac:dyDescent="0.2">
      <c r="A3636" s="96">
        <f t="shared" si="53"/>
        <v>3635</v>
      </c>
      <c r="B3636" s="97" t="s">
        <v>6702</v>
      </c>
      <c r="C3636" s="97" t="s">
        <v>6702</v>
      </c>
      <c r="D3636" s="97" t="s">
        <v>2959</v>
      </c>
      <c r="E3636" s="97" t="s">
        <v>2793</v>
      </c>
      <c r="F3636" s="97" t="s">
        <v>6850</v>
      </c>
      <c r="G3636" s="98" t="s">
        <v>2453</v>
      </c>
      <c r="H3636" s="98" t="s">
        <v>2959</v>
      </c>
      <c r="I3636" s="99">
        <v>100000000</v>
      </c>
      <c r="J3636" s="97" t="s">
        <v>2486</v>
      </c>
    </row>
    <row r="3637" spans="1:10" ht="12" customHeight="1" x14ac:dyDescent="0.2">
      <c r="A3637" s="96">
        <f t="shared" si="53"/>
        <v>3636</v>
      </c>
      <c r="B3637" s="97" t="s">
        <v>6667</v>
      </c>
      <c r="C3637" s="97" t="s">
        <v>6670</v>
      </c>
      <c r="D3637" s="97" t="s">
        <v>6667</v>
      </c>
      <c r="E3637" s="97" t="s">
        <v>2793</v>
      </c>
      <c r="F3637" s="97" t="s">
        <v>6851</v>
      </c>
      <c r="G3637" s="98" t="s">
        <v>2453</v>
      </c>
      <c r="H3637" s="98" t="s">
        <v>2959</v>
      </c>
      <c r="I3637" s="99">
        <v>97100000</v>
      </c>
      <c r="J3637" s="97" t="s">
        <v>2486</v>
      </c>
    </row>
    <row r="3638" spans="1:10" ht="12" customHeight="1" x14ac:dyDescent="0.2">
      <c r="A3638" s="96">
        <f t="shared" si="53"/>
        <v>3637</v>
      </c>
      <c r="B3638" s="97" t="s">
        <v>6667</v>
      </c>
      <c r="C3638" s="97" t="s">
        <v>6670</v>
      </c>
      <c r="D3638" s="97" t="s">
        <v>6667</v>
      </c>
      <c r="E3638" s="97" t="s">
        <v>2793</v>
      </c>
      <c r="F3638" s="97" t="s">
        <v>6852</v>
      </c>
      <c r="G3638" s="98" t="s">
        <v>2453</v>
      </c>
      <c r="H3638" s="98" t="s">
        <v>2959</v>
      </c>
      <c r="I3638" s="99">
        <v>256000000</v>
      </c>
      <c r="J3638" s="97" t="s">
        <v>2486</v>
      </c>
    </row>
    <row r="3639" spans="1:10" ht="12" customHeight="1" x14ac:dyDescent="0.2">
      <c r="A3639" s="96">
        <f t="shared" si="53"/>
        <v>3638</v>
      </c>
      <c r="B3639" s="97" t="s">
        <v>6667</v>
      </c>
      <c r="C3639" s="97" t="s">
        <v>6670</v>
      </c>
      <c r="D3639" s="97" t="s">
        <v>6667</v>
      </c>
      <c r="E3639" s="97" t="s">
        <v>2793</v>
      </c>
      <c r="F3639" s="97" t="s">
        <v>6851</v>
      </c>
      <c r="G3639" s="98" t="s">
        <v>2453</v>
      </c>
      <c r="H3639" s="98" t="s">
        <v>2959</v>
      </c>
      <c r="I3639" s="99">
        <v>97100000</v>
      </c>
      <c r="J3639" s="97" t="s">
        <v>2486</v>
      </c>
    </row>
    <row r="3640" spans="1:10" ht="12" customHeight="1" x14ac:dyDescent="0.2">
      <c r="A3640" s="96">
        <f t="shared" si="53"/>
        <v>3639</v>
      </c>
      <c r="B3640" s="97" t="s">
        <v>6667</v>
      </c>
      <c r="C3640" s="97" t="s">
        <v>6670</v>
      </c>
      <c r="D3640" s="97" t="s">
        <v>6667</v>
      </c>
      <c r="E3640" s="97" t="s">
        <v>2793</v>
      </c>
      <c r="F3640" s="97" t="s">
        <v>6852</v>
      </c>
      <c r="G3640" s="98" t="s">
        <v>2453</v>
      </c>
      <c r="H3640" s="98" t="s">
        <v>2959</v>
      </c>
      <c r="I3640" s="99">
        <v>256000000</v>
      </c>
      <c r="J3640" s="97" t="s">
        <v>2486</v>
      </c>
    </row>
    <row r="3641" spans="1:10" ht="12" customHeight="1" x14ac:dyDescent="0.2">
      <c r="A3641" s="96">
        <f t="shared" si="53"/>
        <v>3640</v>
      </c>
      <c r="B3641" s="97" t="s">
        <v>6697</v>
      </c>
      <c r="C3641" s="97" t="s">
        <v>6697</v>
      </c>
      <c r="D3641" s="97" t="s">
        <v>2959</v>
      </c>
      <c r="E3641" s="97" t="s">
        <v>2793</v>
      </c>
      <c r="F3641" s="97" t="s">
        <v>6853</v>
      </c>
      <c r="G3641" s="98" t="s">
        <v>2453</v>
      </c>
      <c r="H3641" s="98" t="s">
        <v>2959</v>
      </c>
      <c r="I3641" s="99">
        <v>30000000</v>
      </c>
      <c r="J3641" s="97" t="s">
        <v>2486</v>
      </c>
    </row>
    <row r="3642" spans="1:10" ht="12" customHeight="1" x14ac:dyDescent="0.2">
      <c r="A3642" s="96">
        <f t="shared" si="53"/>
        <v>3641</v>
      </c>
      <c r="B3642" s="97" t="s">
        <v>6697</v>
      </c>
      <c r="C3642" s="97" t="s">
        <v>6697</v>
      </c>
      <c r="D3642" s="97" t="s">
        <v>2959</v>
      </c>
      <c r="E3642" s="97" t="s">
        <v>2793</v>
      </c>
      <c r="F3642" s="97" t="s">
        <v>6854</v>
      </c>
      <c r="G3642" s="98" t="s">
        <v>2453</v>
      </c>
      <c r="H3642" s="98" t="s">
        <v>2959</v>
      </c>
      <c r="I3642" s="99">
        <v>30000000</v>
      </c>
      <c r="J3642" s="97" t="s">
        <v>2486</v>
      </c>
    </row>
    <row r="3643" spans="1:10" ht="12" customHeight="1" x14ac:dyDescent="0.2">
      <c r="A3643" s="96">
        <f t="shared" si="53"/>
        <v>3642</v>
      </c>
      <c r="B3643" s="106" t="s">
        <v>6855</v>
      </c>
      <c r="C3643" s="97" t="s">
        <v>2973</v>
      </c>
      <c r="D3643" s="97" t="s">
        <v>3043</v>
      </c>
      <c r="E3643" s="97" t="s">
        <v>2793</v>
      </c>
      <c r="F3643" s="97" t="s">
        <v>6856</v>
      </c>
      <c r="G3643" s="98" t="s">
        <v>2453</v>
      </c>
      <c r="H3643" s="98" t="s">
        <v>2959</v>
      </c>
      <c r="I3643" s="99">
        <v>130000000</v>
      </c>
      <c r="J3643" s="97" t="s">
        <v>2455</v>
      </c>
    </row>
    <row r="3644" spans="1:10" ht="12" customHeight="1" x14ac:dyDescent="0.3">
      <c r="A3644" s="96">
        <f t="shared" si="53"/>
        <v>3643</v>
      </c>
      <c r="B3644" s="97" t="s">
        <v>2810</v>
      </c>
      <c r="C3644" s="103" t="s">
        <v>6857</v>
      </c>
      <c r="D3644" s="97" t="s">
        <v>2810</v>
      </c>
      <c r="E3644" s="97" t="s">
        <v>2793</v>
      </c>
      <c r="F3644" s="103" t="s">
        <v>6858</v>
      </c>
      <c r="G3644" s="104" t="s">
        <v>2453</v>
      </c>
      <c r="H3644" s="97" t="s">
        <v>6859</v>
      </c>
      <c r="I3644" s="105">
        <v>30000000</v>
      </c>
      <c r="J3644" s="103" t="s">
        <v>2455</v>
      </c>
    </row>
    <row r="3645" spans="1:10" ht="12" customHeight="1" x14ac:dyDescent="0.3">
      <c r="A3645" s="96">
        <f t="shared" si="53"/>
        <v>3644</v>
      </c>
      <c r="B3645" s="97" t="s">
        <v>2810</v>
      </c>
      <c r="C3645" s="103" t="s">
        <v>6860</v>
      </c>
      <c r="D3645" s="97" t="s">
        <v>2810</v>
      </c>
      <c r="E3645" s="97" t="s">
        <v>2793</v>
      </c>
      <c r="F3645" s="103" t="s">
        <v>6861</v>
      </c>
      <c r="G3645" s="104" t="s">
        <v>2453</v>
      </c>
      <c r="H3645" s="97" t="s">
        <v>2959</v>
      </c>
      <c r="I3645" s="105">
        <v>100000000</v>
      </c>
      <c r="J3645" s="103" t="s">
        <v>2455</v>
      </c>
    </row>
    <row r="3646" spans="1:10" ht="12" customHeight="1" x14ac:dyDescent="0.2">
      <c r="A3646" s="96">
        <f t="shared" si="53"/>
        <v>3645</v>
      </c>
      <c r="B3646" s="97" t="s">
        <v>2801</v>
      </c>
      <c r="C3646" s="97" t="s">
        <v>2779</v>
      </c>
      <c r="D3646" s="97" t="s">
        <v>2801</v>
      </c>
      <c r="E3646" s="97" t="s">
        <v>2802</v>
      </c>
      <c r="F3646" s="97" t="s">
        <v>6862</v>
      </c>
      <c r="G3646" s="98" t="s">
        <v>2453</v>
      </c>
      <c r="H3646" s="98" t="s">
        <v>2959</v>
      </c>
      <c r="I3646" s="99">
        <v>12000000</v>
      </c>
      <c r="J3646" s="97" t="s">
        <v>2460</v>
      </c>
    </row>
    <row r="3647" spans="1:10" ht="12" customHeight="1" x14ac:dyDescent="0.2">
      <c r="A3647" s="96">
        <f t="shared" si="53"/>
        <v>3646</v>
      </c>
      <c r="B3647" s="97" t="s">
        <v>2482</v>
      </c>
      <c r="C3647" s="97" t="s">
        <v>2483</v>
      </c>
      <c r="D3647" s="97" t="s">
        <v>2484</v>
      </c>
      <c r="E3647" s="97" t="s">
        <v>2802</v>
      </c>
      <c r="F3647" s="97" t="s">
        <v>6863</v>
      </c>
      <c r="G3647" s="98" t="s">
        <v>2453</v>
      </c>
      <c r="H3647" s="98" t="s">
        <v>2959</v>
      </c>
      <c r="I3647" s="99">
        <v>90000000</v>
      </c>
      <c r="J3647" s="97" t="s">
        <v>2486</v>
      </c>
    </row>
    <row r="3648" spans="1:10" ht="12" customHeight="1" x14ac:dyDescent="0.2">
      <c r="A3648" s="96">
        <f t="shared" si="53"/>
        <v>3647</v>
      </c>
      <c r="B3648" s="97" t="s">
        <v>6667</v>
      </c>
      <c r="C3648" s="97" t="s">
        <v>6670</v>
      </c>
      <c r="D3648" s="97" t="s">
        <v>6667</v>
      </c>
      <c r="E3648" s="97" t="s">
        <v>2802</v>
      </c>
      <c r="F3648" s="97" t="s">
        <v>6864</v>
      </c>
      <c r="G3648" s="98" t="s">
        <v>2453</v>
      </c>
      <c r="H3648" s="98" t="s">
        <v>2959</v>
      </c>
      <c r="I3648" s="99">
        <v>735600000</v>
      </c>
      <c r="J3648" s="97" t="s">
        <v>2486</v>
      </c>
    </row>
    <row r="3649" spans="1:10" ht="12" customHeight="1" x14ac:dyDescent="0.2">
      <c r="A3649" s="96">
        <f t="shared" si="53"/>
        <v>3648</v>
      </c>
      <c r="B3649" s="97" t="s">
        <v>6777</v>
      </c>
      <c r="C3649" s="97" t="s">
        <v>2609</v>
      </c>
      <c r="D3649" s="97" t="s">
        <v>2484</v>
      </c>
      <c r="E3649" s="97" t="s">
        <v>2802</v>
      </c>
      <c r="F3649" s="97" t="s">
        <v>6865</v>
      </c>
      <c r="G3649" s="98" t="s">
        <v>2453</v>
      </c>
      <c r="H3649" s="98" t="s">
        <v>2959</v>
      </c>
      <c r="I3649" s="99">
        <v>0</v>
      </c>
      <c r="J3649" s="97" t="s">
        <v>2670</v>
      </c>
    </row>
    <row r="3650" spans="1:10" ht="12" customHeight="1" x14ac:dyDescent="0.2">
      <c r="A3650" s="96">
        <f t="shared" si="53"/>
        <v>3649</v>
      </c>
      <c r="B3650" s="97" t="s">
        <v>6777</v>
      </c>
      <c r="C3650" s="97" t="s">
        <v>2609</v>
      </c>
      <c r="D3650" s="97" t="s">
        <v>2484</v>
      </c>
      <c r="E3650" s="97" t="s">
        <v>2802</v>
      </c>
      <c r="F3650" s="97" t="s">
        <v>6866</v>
      </c>
      <c r="G3650" s="98" t="s">
        <v>2453</v>
      </c>
      <c r="H3650" s="98" t="s">
        <v>2959</v>
      </c>
      <c r="I3650" s="99">
        <v>0</v>
      </c>
      <c r="J3650" s="97" t="s">
        <v>2670</v>
      </c>
    </row>
    <row r="3651" spans="1:10" ht="12" customHeight="1" x14ac:dyDescent="0.2">
      <c r="A3651" s="96">
        <f t="shared" si="53"/>
        <v>3650</v>
      </c>
      <c r="B3651" s="97" t="s">
        <v>6667</v>
      </c>
      <c r="C3651" s="97" t="s">
        <v>6670</v>
      </c>
      <c r="D3651" s="97" t="s">
        <v>6667</v>
      </c>
      <c r="E3651" s="97" t="s">
        <v>2802</v>
      </c>
      <c r="F3651" s="97" t="s">
        <v>6864</v>
      </c>
      <c r="G3651" s="98" t="s">
        <v>2453</v>
      </c>
      <c r="H3651" s="98" t="s">
        <v>2959</v>
      </c>
      <c r="I3651" s="99">
        <v>735600000</v>
      </c>
      <c r="J3651" s="97" t="s">
        <v>2486</v>
      </c>
    </row>
    <row r="3652" spans="1:10" ht="12" customHeight="1" x14ac:dyDescent="0.2">
      <c r="A3652" s="96">
        <f t="shared" si="53"/>
        <v>3651</v>
      </c>
      <c r="B3652" s="97" t="s">
        <v>6697</v>
      </c>
      <c r="C3652" s="97" t="s">
        <v>6697</v>
      </c>
      <c r="D3652" s="97" t="s">
        <v>2959</v>
      </c>
      <c r="E3652" s="97" t="s">
        <v>2802</v>
      </c>
      <c r="F3652" s="97" t="s">
        <v>6867</v>
      </c>
      <c r="G3652" s="98" t="s">
        <v>2453</v>
      </c>
      <c r="H3652" s="98" t="s">
        <v>2959</v>
      </c>
      <c r="I3652" s="99">
        <v>400000000</v>
      </c>
      <c r="J3652" s="97" t="s">
        <v>2486</v>
      </c>
    </row>
    <row r="3653" spans="1:10" ht="12" customHeight="1" x14ac:dyDescent="0.3">
      <c r="A3653" s="96">
        <f t="shared" si="53"/>
        <v>3652</v>
      </c>
      <c r="B3653" s="97" t="s">
        <v>2810</v>
      </c>
      <c r="C3653" s="103" t="s">
        <v>6860</v>
      </c>
      <c r="D3653" s="97" t="s">
        <v>2810</v>
      </c>
      <c r="E3653" s="97" t="s">
        <v>2802</v>
      </c>
      <c r="F3653" s="103" t="s">
        <v>6868</v>
      </c>
      <c r="G3653" s="104" t="s">
        <v>2453</v>
      </c>
      <c r="H3653" s="97" t="s">
        <v>2959</v>
      </c>
      <c r="I3653" s="105">
        <v>150000000</v>
      </c>
      <c r="J3653" s="103" t="s">
        <v>2455</v>
      </c>
    </row>
    <row r="3654" spans="1:10" ht="12" customHeight="1" x14ac:dyDescent="0.2">
      <c r="A3654" s="96">
        <f t="shared" si="53"/>
        <v>3653</v>
      </c>
      <c r="B3654" s="97" t="s">
        <v>6666</v>
      </c>
      <c r="C3654" s="97" t="s">
        <v>6666</v>
      </c>
      <c r="D3654" s="97" t="s">
        <v>2959</v>
      </c>
      <c r="E3654" s="97" t="s">
        <v>2819</v>
      </c>
      <c r="F3654" s="97" t="s">
        <v>6869</v>
      </c>
      <c r="G3654" s="98" t="s">
        <v>2453</v>
      </c>
      <c r="H3654" s="98" t="s">
        <v>2959</v>
      </c>
      <c r="I3654" s="99">
        <v>190000000</v>
      </c>
      <c r="J3654" s="97" t="s">
        <v>2486</v>
      </c>
    </row>
    <row r="3655" spans="1:10" ht="12" customHeight="1" x14ac:dyDescent="0.2">
      <c r="A3655" s="96">
        <f t="shared" si="53"/>
        <v>3654</v>
      </c>
      <c r="B3655" s="97" t="s">
        <v>6705</v>
      </c>
      <c r="C3655" s="97" t="s">
        <v>6670</v>
      </c>
      <c r="D3655" s="97" t="s">
        <v>2450</v>
      </c>
      <c r="E3655" s="97" t="s">
        <v>2819</v>
      </c>
      <c r="F3655" s="97" t="s">
        <v>6870</v>
      </c>
      <c r="G3655" s="98" t="s">
        <v>2453</v>
      </c>
      <c r="H3655" s="98" t="s">
        <v>2959</v>
      </c>
      <c r="I3655" s="99">
        <v>216000000</v>
      </c>
      <c r="J3655" s="97" t="s">
        <v>2486</v>
      </c>
    </row>
    <row r="3656" spans="1:10" ht="12" customHeight="1" x14ac:dyDescent="0.2">
      <c r="A3656" s="96">
        <f t="shared" si="53"/>
        <v>3655</v>
      </c>
      <c r="B3656" s="97" t="s">
        <v>2687</v>
      </c>
      <c r="C3656" s="97" t="s">
        <v>2609</v>
      </c>
      <c r="D3656" s="97" t="s">
        <v>2484</v>
      </c>
      <c r="E3656" s="97" t="s">
        <v>2819</v>
      </c>
      <c r="F3656" s="97" t="s">
        <v>6871</v>
      </c>
      <c r="G3656" s="98" t="s">
        <v>2453</v>
      </c>
      <c r="H3656" s="98" t="s">
        <v>2959</v>
      </c>
      <c r="I3656" s="99">
        <v>750000000</v>
      </c>
      <c r="J3656" s="97" t="s">
        <v>2455</v>
      </c>
    </row>
    <row r="3657" spans="1:10" ht="12" customHeight="1" x14ac:dyDescent="0.2">
      <c r="A3657" s="96">
        <f t="shared" si="53"/>
        <v>3656</v>
      </c>
      <c r="B3657" s="97" t="s">
        <v>6697</v>
      </c>
      <c r="C3657" s="97" t="s">
        <v>6697</v>
      </c>
      <c r="D3657" s="97" t="s">
        <v>2959</v>
      </c>
      <c r="E3657" s="97" t="s">
        <v>2819</v>
      </c>
      <c r="F3657" s="97" t="s">
        <v>6872</v>
      </c>
      <c r="G3657" s="98" t="s">
        <v>2453</v>
      </c>
      <c r="H3657" s="98" t="s">
        <v>2959</v>
      </c>
      <c r="I3657" s="99">
        <v>400000000</v>
      </c>
      <c r="J3657" s="97" t="s">
        <v>2486</v>
      </c>
    </row>
    <row r="3658" spans="1:10" ht="12" customHeight="1" x14ac:dyDescent="0.2">
      <c r="A3658" s="96">
        <f t="shared" si="53"/>
        <v>3657</v>
      </c>
      <c r="B3658" s="97" t="s">
        <v>2494</v>
      </c>
      <c r="C3658" s="97" t="s">
        <v>2495</v>
      </c>
      <c r="D3658" s="97" t="s">
        <v>2494</v>
      </c>
      <c r="E3658" s="97" t="s">
        <v>2823</v>
      </c>
      <c r="F3658" s="97" t="s">
        <v>6873</v>
      </c>
      <c r="G3658" s="98" t="s">
        <v>2453</v>
      </c>
      <c r="H3658" s="98" t="s">
        <v>2959</v>
      </c>
      <c r="I3658" s="99">
        <v>67000000</v>
      </c>
      <c r="J3658" s="97" t="s">
        <v>2455</v>
      </c>
    </row>
    <row r="3659" spans="1:10" ht="12" customHeight="1" x14ac:dyDescent="0.2">
      <c r="A3659" s="96">
        <f t="shared" si="53"/>
        <v>3658</v>
      </c>
      <c r="B3659" s="97" t="s">
        <v>2482</v>
      </c>
      <c r="C3659" s="97" t="s">
        <v>2483</v>
      </c>
      <c r="D3659" s="97" t="s">
        <v>2484</v>
      </c>
      <c r="E3659" s="97" t="s">
        <v>2823</v>
      </c>
      <c r="F3659" s="97" t="s">
        <v>6874</v>
      </c>
      <c r="G3659" s="98" t="s">
        <v>2453</v>
      </c>
      <c r="H3659" s="98" t="s">
        <v>2959</v>
      </c>
      <c r="I3659" s="99">
        <v>50000000</v>
      </c>
      <c r="J3659" s="97" t="s">
        <v>2486</v>
      </c>
    </row>
    <row r="3660" spans="1:10" ht="12" customHeight="1" x14ac:dyDescent="0.2">
      <c r="A3660" s="96">
        <f t="shared" si="53"/>
        <v>3659</v>
      </c>
      <c r="B3660" s="97" t="s">
        <v>2494</v>
      </c>
      <c r="C3660" s="97" t="s">
        <v>2495</v>
      </c>
      <c r="D3660" s="97" t="s">
        <v>2494</v>
      </c>
      <c r="E3660" s="97" t="s">
        <v>2827</v>
      </c>
      <c r="F3660" s="97" t="s">
        <v>6875</v>
      </c>
      <c r="G3660" s="98" t="s">
        <v>2453</v>
      </c>
      <c r="H3660" s="98" t="s">
        <v>2959</v>
      </c>
      <c r="I3660" s="99">
        <v>200000000</v>
      </c>
      <c r="J3660" s="97" t="s">
        <v>2486</v>
      </c>
    </row>
    <row r="3661" spans="1:10" ht="12" customHeight="1" x14ac:dyDescent="0.2">
      <c r="A3661" s="96">
        <f t="shared" si="53"/>
        <v>3660</v>
      </c>
      <c r="B3661" s="97" t="s">
        <v>6777</v>
      </c>
      <c r="C3661" s="97" t="s">
        <v>2609</v>
      </c>
      <c r="D3661" s="97" t="s">
        <v>2484</v>
      </c>
      <c r="E3661" s="97" t="s">
        <v>2833</v>
      </c>
      <c r="F3661" s="97" t="s">
        <v>6876</v>
      </c>
      <c r="G3661" s="98" t="s">
        <v>2453</v>
      </c>
      <c r="H3661" s="98" t="s">
        <v>2959</v>
      </c>
      <c r="I3661" s="99">
        <v>0</v>
      </c>
      <c r="J3661" s="97" t="s">
        <v>2670</v>
      </c>
    </row>
    <row r="3662" spans="1:10" ht="12" customHeight="1" x14ac:dyDescent="0.2">
      <c r="A3662" s="96">
        <f t="shared" si="53"/>
        <v>3661</v>
      </c>
      <c r="B3662" s="97" t="s">
        <v>6667</v>
      </c>
      <c r="C3662" s="97" t="s">
        <v>6670</v>
      </c>
      <c r="D3662" s="97" t="s">
        <v>6667</v>
      </c>
      <c r="E3662" s="97" t="s">
        <v>2833</v>
      </c>
      <c r="F3662" s="97" t="s">
        <v>6877</v>
      </c>
      <c r="G3662" s="98" t="s">
        <v>2453</v>
      </c>
      <c r="H3662" s="98" t="s">
        <v>2959</v>
      </c>
      <c r="I3662" s="99">
        <v>3582918000</v>
      </c>
      <c r="J3662" s="97" t="s">
        <v>2486</v>
      </c>
    </row>
    <row r="3663" spans="1:10" ht="12" customHeight="1" x14ac:dyDescent="0.2">
      <c r="A3663" s="96">
        <f t="shared" si="53"/>
        <v>3662</v>
      </c>
      <c r="B3663" s="97" t="s">
        <v>6667</v>
      </c>
      <c r="C3663" s="97" t="s">
        <v>6670</v>
      </c>
      <c r="D3663" s="97" t="s">
        <v>6667</v>
      </c>
      <c r="E3663" s="97" t="s">
        <v>2833</v>
      </c>
      <c r="F3663" s="97" t="s">
        <v>6878</v>
      </c>
      <c r="G3663" s="98" t="s">
        <v>2453</v>
      </c>
      <c r="H3663" s="98" t="s">
        <v>2959</v>
      </c>
      <c r="I3663" s="99">
        <v>3203913000</v>
      </c>
      <c r="J3663" s="97" t="s">
        <v>2486</v>
      </c>
    </row>
    <row r="3664" spans="1:10" ht="12" customHeight="1" x14ac:dyDescent="0.2">
      <c r="A3664" s="96">
        <f t="shared" si="53"/>
        <v>3663</v>
      </c>
      <c r="B3664" s="97" t="s">
        <v>6667</v>
      </c>
      <c r="C3664" s="97" t="s">
        <v>6670</v>
      </c>
      <c r="D3664" s="97" t="s">
        <v>6667</v>
      </c>
      <c r="E3664" s="97" t="s">
        <v>2833</v>
      </c>
      <c r="F3664" s="97" t="s">
        <v>6879</v>
      </c>
      <c r="G3664" s="98" t="s">
        <v>2453</v>
      </c>
      <c r="H3664" s="98" t="s">
        <v>2959</v>
      </c>
      <c r="I3664" s="99">
        <v>3813042000</v>
      </c>
      <c r="J3664" s="97" t="s">
        <v>2486</v>
      </c>
    </row>
    <row r="3665" spans="1:11" customFormat="1" ht="12" customHeight="1" x14ac:dyDescent="0.3">
      <c r="A3665" s="96">
        <f t="shared" si="53"/>
        <v>3664</v>
      </c>
      <c r="B3665" s="97" t="s">
        <v>2810</v>
      </c>
      <c r="C3665" s="103" t="s">
        <v>6860</v>
      </c>
      <c r="D3665" s="97" t="s">
        <v>2810</v>
      </c>
      <c r="E3665" s="97" t="s">
        <v>2833</v>
      </c>
      <c r="F3665" s="103" t="s">
        <v>6880</v>
      </c>
      <c r="G3665" s="104" t="s">
        <v>2453</v>
      </c>
      <c r="H3665" s="97" t="s">
        <v>2959</v>
      </c>
      <c r="I3665" s="105">
        <v>70000000</v>
      </c>
      <c r="J3665" s="103" t="s">
        <v>2455</v>
      </c>
      <c r="K3665" s="108"/>
    </row>
    <row r="3666" spans="1:11" customFormat="1" ht="12" customHeight="1" x14ac:dyDescent="0.2">
      <c r="A3666" s="96">
        <f t="shared" si="53"/>
        <v>3665</v>
      </c>
      <c r="B3666" s="97" t="s">
        <v>6777</v>
      </c>
      <c r="C3666" s="97" t="s">
        <v>2609</v>
      </c>
      <c r="D3666" s="97" t="s">
        <v>2484</v>
      </c>
      <c r="E3666" s="97" t="s">
        <v>3126</v>
      </c>
      <c r="F3666" s="97" t="s">
        <v>6881</v>
      </c>
      <c r="G3666" s="98" t="s">
        <v>2453</v>
      </c>
      <c r="H3666" s="98" t="s">
        <v>2959</v>
      </c>
      <c r="I3666" s="99">
        <v>0</v>
      </c>
      <c r="J3666" s="97" t="s">
        <v>2670</v>
      </c>
      <c r="K3666" s="108"/>
    </row>
    <row r="3667" spans="1:11" customFormat="1" ht="12" customHeight="1" x14ac:dyDescent="0.2">
      <c r="A3667" s="96">
        <f t="shared" si="53"/>
        <v>3666</v>
      </c>
      <c r="B3667" s="97" t="s">
        <v>6667</v>
      </c>
      <c r="C3667" s="97" t="s">
        <v>6670</v>
      </c>
      <c r="D3667" s="97" t="s">
        <v>6667</v>
      </c>
      <c r="E3667" s="97" t="s">
        <v>2840</v>
      </c>
      <c r="F3667" s="97" t="s">
        <v>6882</v>
      </c>
      <c r="G3667" s="98" t="s">
        <v>2453</v>
      </c>
      <c r="H3667" s="98" t="s">
        <v>2959</v>
      </c>
      <c r="I3667" s="99">
        <v>1400000000</v>
      </c>
      <c r="J3667" s="97" t="s">
        <v>2486</v>
      </c>
      <c r="K3667" s="108"/>
    </row>
    <row r="3668" spans="1:11" customFormat="1" ht="12" customHeight="1" x14ac:dyDescent="0.2">
      <c r="A3668" s="96">
        <f t="shared" si="53"/>
        <v>3667</v>
      </c>
      <c r="B3668" s="97" t="s">
        <v>6667</v>
      </c>
      <c r="C3668" s="97" t="s">
        <v>6670</v>
      </c>
      <c r="D3668" s="97" t="s">
        <v>6667</v>
      </c>
      <c r="E3668" s="97" t="s">
        <v>2840</v>
      </c>
      <c r="F3668" s="97" t="s">
        <v>6882</v>
      </c>
      <c r="G3668" s="98" t="s">
        <v>2453</v>
      </c>
      <c r="H3668" s="98" t="s">
        <v>2959</v>
      </c>
      <c r="I3668" s="99">
        <v>1400000000</v>
      </c>
      <c r="J3668" s="97" t="s">
        <v>2486</v>
      </c>
      <c r="K3668" s="108"/>
    </row>
    <row r="3669" spans="1:11" x14ac:dyDescent="0.2">
      <c r="A3669" s="96">
        <f>ROW()-1</f>
        <v>3668</v>
      </c>
      <c r="B3669" s="97" t="s">
        <v>6883</v>
      </c>
      <c r="C3669" s="97" t="s">
        <v>6884</v>
      </c>
      <c r="D3669" s="97" t="s">
        <v>6885</v>
      </c>
      <c r="E3669" s="97" t="s">
        <v>2451</v>
      </c>
      <c r="F3669" s="97" t="s">
        <v>6886</v>
      </c>
      <c r="G3669" s="98" t="s">
        <v>2453</v>
      </c>
      <c r="H3669" s="98" t="s">
        <v>6885</v>
      </c>
      <c r="I3669" s="99">
        <v>70000000</v>
      </c>
      <c r="J3669" s="97" t="s">
        <v>2460</v>
      </c>
    </row>
    <row r="3670" spans="1:11" x14ac:dyDescent="0.2">
      <c r="A3670" s="96">
        <f t="shared" ref="A3670:A3733" si="54">ROW()-1</f>
        <v>3669</v>
      </c>
      <c r="B3670" s="97" t="s">
        <v>6887</v>
      </c>
      <c r="C3670" s="97" t="s">
        <v>6884</v>
      </c>
      <c r="D3670" s="97" t="s">
        <v>6887</v>
      </c>
      <c r="E3670" s="97" t="s">
        <v>2451</v>
      </c>
      <c r="F3670" s="97" t="s">
        <v>6888</v>
      </c>
      <c r="G3670" s="98" t="s">
        <v>2453</v>
      </c>
      <c r="H3670" s="98" t="s">
        <v>6885</v>
      </c>
      <c r="I3670" s="99">
        <v>208056000</v>
      </c>
      <c r="J3670" s="97" t="s">
        <v>2455</v>
      </c>
    </row>
    <row r="3671" spans="1:11" x14ac:dyDescent="0.2">
      <c r="A3671" s="96">
        <f t="shared" si="54"/>
        <v>3670</v>
      </c>
      <c r="B3671" s="97" t="s">
        <v>6889</v>
      </c>
      <c r="C3671" s="97" t="s">
        <v>6884</v>
      </c>
      <c r="D3671" s="97" t="s">
        <v>6889</v>
      </c>
      <c r="E3671" s="97" t="s">
        <v>2451</v>
      </c>
      <c r="F3671" s="97" t="s">
        <v>6890</v>
      </c>
      <c r="G3671" s="98" t="s">
        <v>2453</v>
      </c>
      <c r="H3671" s="98" t="s">
        <v>6885</v>
      </c>
      <c r="I3671" s="99">
        <v>303575000</v>
      </c>
      <c r="J3671" s="97" t="s">
        <v>2455</v>
      </c>
    </row>
    <row r="3672" spans="1:11" x14ac:dyDescent="0.2">
      <c r="A3672" s="96">
        <f t="shared" si="54"/>
        <v>3671</v>
      </c>
      <c r="B3672" s="97" t="s">
        <v>6891</v>
      </c>
      <c r="C3672" s="97" t="s">
        <v>6884</v>
      </c>
      <c r="D3672" s="97" t="s">
        <v>6887</v>
      </c>
      <c r="E3672" s="97" t="s">
        <v>2451</v>
      </c>
      <c r="F3672" s="97" t="s">
        <v>6892</v>
      </c>
      <c r="G3672" s="98" t="s">
        <v>2453</v>
      </c>
      <c r="H3672" s="98" t="s">
        <v>6885</v>
      </c>
      <c r="I3672" s="99">
        <v>27323000</v>
      </c>
      <c r="J3672" s="97" t="s">
        <v>2460</v>
      </c>
    </row>
    <row r="3673" spans="1:11" x14ac:dyDescent="0.2">
      <c r="A3673" s="96">
        <f t="shared" si="54"/>
        <v>3672</v>
      </c>
      <c r="B3673" s="97" t="s">
        <v>6884</v>
      </c>
      <c r="C3673" s="97" t="s">
        <v>6884</v>
      </c>
      <c r="D3673" s="97" t="s">
        <v>6885</v>
      </c>
      <c r="E3673" s="97" t="s">
        <v>2451</v>
      </c>
      <c r="F3673" s="97" t="s">
        <v>6893</v>
      </c>
      <c r="G3673" s="98" t="s">
        <v>2453</v>
      </c>
      <c r="H3673" s="98" t="s">
        <v>6885</v>
      </c>
      <c r="I3673" s="99">
        <v>242572640</v>
      </c>
      <c r="J3673" s="97" t="s">
        <v>2455</v>
      </c>
    </row>
    <row r="3674" spans="1:11" x14ac:dyDescent="0.2">
      <c r="A3674" s="96">
        <f t="shared" si="54"/>
        <v>3673</v>
      </c>
      <c r="B3674" s="97" t="s">
        <v>6884</v>
      </c>
      <c r="C3674" s="97" t="s">
        <v>6884</v>
      </c>
      <c r="D3674" s="97" t="s">
        <v>6885</v>
      </c>
      <c r="E3674" s="97" t="s">
        <v>2451</v>
      </c>
      <c r="F3674" s="97" t="s">
        <v>6894</v>
      </c>
      <c r="G3674" s="98" t="s">
        <v>2453</v>
      </c>
      <c r="H3674" s="98" t="s">
        <v>6885</v>
      </c>
      <c r="I3674" s="99">
        <v>130745000</v>
      </c>
      <c r="J3674" s="97" t="s">
        <v>2455</v>
      </c>
    </row>
    <row r="3675" spans="1:11" x14ac:dyDescent="0.2">
      <c r="A3675" s="96">
        <f t="shared" si="54"/>
        <v>3674</v>
      </c>
      <c r="B3675" s="97" t="s">
        <v>6884</v>
      </c>
      <c r="C3675" s="97" t="s">
        <v>6884</v>
      </c>
      <c r="D3675" s="97" t="s">
        <v>6885</v>
      </c>
      <c r="E3675" s="97" t="s">
        <v>2451</v>
      </c>
      <c r="F3675" s="97" t="s">
        <v>6895</v>
      </c>
      <c r="G3675" s="98" t="s">
        <v>2453</v>
      </c>
      <c r="H3675" s="98" t="s">
        <v>6885</v>
      </c>
      <c r="I3675" s="99">
        <v>257646940</v>
      </c>
      <c r="J3675" s="97" t="s">
        <v>2455</v>
      </c>
    </row>
    <row r="3676" spans="1:11" x14ac:dyDescent="0.2">
      <c r="A3676" s="96">
        <f t="shared" si="54"/>
        <v>3675</v>
      </c>
      <c r="B3676" s="97" t="s">
        <v>6884</v>
      </c>
      <c r="C3676" s="97" t="s">
        <v>6884</v>
      </c>
      <c r="D3676" s="97" t="s">
        <v>6885</v>
      </c>
      <c r="E3676" s="97" t="s">
        <v>2451</v>
      </c>
      <c r="F3676" s="97" t="s">
        <v>6896</v>
      </c>
      <c r="G3676" s="98" t="s">
        <v>2453</v>
      </c>
      <c r="H3676" s="98" t="s">
        <v>6885</v>
      </c>
      <c r="I3676" s="99">
        <v>235787000</v>
      </c>
      <c r="J3676" s="97" t="s">
        <v>2455</v>
      </c>
    </row>
    <row r="3677" spans="1:11" x14ac:dyDescent="0.3">
      <c r="A3677" s="96">
        <f t="shared" si="54"/>
        <v>3676</v>
      </c>
      <c r="B3677" s="97" t="s">
        <v>6897</v>
      </c>
      <c r="C3677" s="97" t="s">
        <v>6884</v>
      </c>
      <c r="D3677" s="97" t="s">
        <v>2622</v>
      </c>
      <c r="E3677" s="97" t="s">
        <v>2451</v>
      </c>
      <c r="F3677" s="97" t="s">
        <v>6898</v>
      </c>
      <c r="G3677" s="98" t="s">
        <v>2453</v>
      </c>
      <c r="H3677" s="98" t="s">
        <v>6885</v>
      </c>
      <c r="I3677" s="97" t="s">
        <v>2670</v>
      </c>
      <c r="J3677" s="97" t="s">
        <v>2670</v>
      </c>
    </row>
    <row r="3678" spans="1:11" x14ac:dyDescent="0.3">
      <c r="A3678" s="96">
        <f t="shared" si="54"/>
        <v>3677</v>
      </c>
      <c r="B3678" s="97" t="s">
        <v>6897</v>
      </c>
      <c r="C3678" s="97" t="s">
        <v>6884</v>
      </c>
      <c r="D3678" s="97" t="s">
        <v>2622</v>
      </c>
      <c r="E3678" s="97" t="s">
        <v>2451</v>
      </c>
      <c r="F3678" s="97" t="s">
        <v>6899</v>
      </c>
      <c r="G3678" s="98" t="s">
        <v>2453</v>
      </c>
      <c r="H3678" s="98" t="s">
        <v>6885</v>
      </c>
      <c r="I3678" s="97" t="s">
        <v>2670</v>
      </c>
      <c r="J3678" s="97" t="s">
        <v>2670</v>
      </c>
    </row>
    <row r="3679" spans="1:11" x14ac:dyDescent="0.2">
      <c r="A3679" s="96">
        <f t="shared" si="54"/>
        <v>3678</v>
      </c>
      <c r="B3679" s="97" t="s">
        <v>6887</v>
      </c>
      <c r="C3679" s="97" t="s">
        <v>6884</v>
      </c>
      <c r="D3679" s="97" t="s">
        <v>6887</v>
      </c>
      <c r="E3679" s="97" t="s">
        <v>2451</v>
      </c>
      <c r="F3679" s="97" t="s">
        <v>6900</v>
      </c>
      <c r="G3679" s="98" t="s">
        <v>2453</v>
      </c>
      <c r="H3679" s="98" t="s">
        <v>6885</v>
      </c>
      <c r="I3679" s="99">
        <v>257414000</v>
      </c>
      <c r="J3679" s="97" t="s">
        <v>2455</v>
      </c>
    </row>
    <row r="3680" spans="1:11" x14ac:dyDescent="0.2">
      <c r="A3680" s="96">
        <f t="shared" si="54"/>
        <v>3679</v>
      </c>
      <c r="B3680" s="97" t="s">
        <v>2817</v>
      </c>
      <c r="C3680" s="97" t="s">
        <v>2817</v>
      </c>
      <c r="D3680" s="97" t="s">
        <v>6885</v>
      </c>
      <c r="E3680" s="97" t="s">
        <v>2451</v>
      </c>
      <c r="F3680" s="97" t="s">
        <v>6901</v>
      </c>
      <c r="G3680" s="98" t="s">
        <v>2453</v>
      </c>
      <c r="H3680" s="98" t="s">
        <v>6885</v>
      </c>
      <c r="I3680" s="99">
        <v>178820000</v>
      </c>
      <c r="J3680" s="97" t="s">
        <v>2455</v>
      </c>
    </row>
    <row r="3681" spans="1:10" x14ac:dyDescent="0.2">
      <c r="A3681" s="96">
        <f t="shared" si="54"/>
        <v>3680</v>
      </c>
      <c r="B3681" s="97" t="s">
        <v>6884</v>
      </c>
      <c r="C3681" s="97" t="s">
        <v>6884</v>
      </c>
      <c r="D3681" s="97" t="s">
        <v>6885</v>
      </c>
      <c r="E3681" s="97" t="s">
        <v>2451</v>
      </c>
      <c r="F3681" s="97" t="s">
        <v>6902</v>
      </c>
      <c r="G3681" s="98" t="s">
        <v>2453</v>
      </c>
      <c r="H3681" s="98" t="s">
        <v>6885</v>
      </c>
      <c r="I3681" s="99">
        <v>143473000</v>
      </c>
      <c r="J3681" s="97" t="s">
        <v>2455</v>
      </c>
    </row>
    <row r="3682" spans="1:10" x14ac:dyDescent="0.2">
      <c r="A3682" s="96">
        <f t="shared" si="54"/>
        <v>3681</v>
      </c>
      <c r="B3682" s="97" t="s">
        <v>6903</v>
      </c>
      <c r="C3682" s="97" t="s">
        <v>2817</v>
      </c>
      <c r="D3682" s="97" t="s">
        <v>6887</v>
      </c>
      <c r="E3682" s="97" t="s">
        <v>2451</v>
      </c>
      <c r="F3682" s="97" t="s">
        <v>6904</v>
      </c>
      <c r="G3682" s="98" t="s">
        <v>2453</v>
      </c>
      <c r="H3682" s="98" t="s">
        <v>6885</v>
      </c>
      <c r="I3682" s="99">
        <v>54434000</v>
      </c>
      <c r="J3682" s="97" t="s">
        <v>2460</v>
      </c>
    </row>
    <row r="3683" spans="1:10" x14ac:dyDescent="0.2">
      <c r="A3683" s="96">
        <f t="shared" si="54"/>
        <v>3682</v>
      </c>
      <c r="B3683" s="97" t="s">
        <v>2817</v>
      </c>
      <c r="C3683" s="97" t="s">
        <v>2817</v>
      </c>
      <c r="D3683" s="97" t="s">
        <v>6885</v>
      </c>
      <c r="E3683" s="97" t="s">
        <v>2451</v>
      </c>
      <c r="F3683" s="97" t="s">
        <v>6905</v>
      </c>
      <c r="G3683" s="98" t="s">
        <v>2453</v>
      </c>
      <c r="H3683" s="98" t="s">
        <v>6885</v>
      </c>
      <c r="I3683" s="99">
        <v>178831000</v>
      </c>
      <c r="J3683" s="97" t="s">
        <v>2455</v>
      </c>
    </row>
    <row r="3684" spans="1:10" x14ac:dyDescent="0.2">
      <c r="A3684" s="96">
        <f t="shared" si="54"/>
        <v>3683</v>
      </c>
      <c r="B3684" s="97" t="s">
        <v>6891</v>
      </c>
      <c r="C3684" s="97" t="s">
        <v>6884</v>
      </c>
      <c r="D3684" s="97" t="s">
        <v>6887</v>
      </c>
      <c r="E3684" s="97" t="s">
        <v>2451</v>
      </c>
      <c r="F3684" s="97" t="s">
        <v>6906</v>
      </c>
      <c r="G3684" s="98" t="s">
        <v>2453</v>
      </c>
      <c r="H3684" s="98" t="s">
        <v>6885</v>
      </c>
      <c r="I3684" s="99">
        <v>50646000</v>
      </c>
      <c r="J3684" s="97" t="s">
        <v>2460</v>
      </c>
    </row>
    <row r="3685" spans="1:10" x14ac:dyDescent="0.2">
      <c r="A3685" s="96">
        <f t="shared" si="54"/>
        <v>3684</v>
      </c>
      <c r="B3685" s="97" t="s">
        <v>6884</v>
      </c>
      <c r="C3685" s="97" t="s">
        <v>6884</v>
      </c>
      <c r="D3685" s="97" t="s">
        <v>6885</v>
      </c>
      <c r="E3685" s="97" t="s">
        <v>2451</v>
      </c>
      <c r="F3685" s="97" t="s">
        <v>6907</v>
      </c>
      <c r="G3685" s="98" t="s">
        <v>2453</v>
      </c>
      <c r="H3685" s="98" t="s">
        <v>6885</v>
      </c>
      <c r="I3685" s="99">
        <v>0</v>
      </c>
      <c r="J3685" s="97" t="s">
        <v>2670</v>
      </c>
    </row>
    <row r="3686" spans="1:10" x14ac:dyDescent="0.2">
      <c r="A3686" s="96">
        <f t="shared" si="54"/>
        <v>3685</v>
      </c>
      <c r="B3686" s="97" t="s">
        <v>6885</v>
      </c>
      <c r="C3686" s="97" t="s">
        <v>6884</v>
      </c>
      <c r="D3686" s="97" t="s">
        <v>6885</v>
      </c>
      <c r="E3686" s="97" t="s">
        <v>2451</v>
      </c>
      <c r="F3686" s="97" t="s">
        <v>6908</v>
      </c>
      <c r="G3686" s="98" t="s">
        <v>2453</v>
      </c>
      <c r="H3686" s="98" t="s">
        <v>6885</v>
      </c>
      <c r="I3686" s="99">
        <v>287412000</v>
      </c>
      <c r="J3686" s="97" t="s">
        <v>2455</v>
      </c>
    </row>
    <row r="3687" spans="1:10" x14ac:dyDescent="0.2">
      <c r="A3687" s="96">
        <f t="shared" si="54"/>
        <v>3686</v>
      </c>
      <c r="B3687" s="97" t="s">
        <v>6887</v>
      </c>
      <c r="C3687" s="97" t="s">
        <v>6884</v>
      </c>
      <c r="D3687" s="97" t="s">
        <v>6887</v>
      </c>
      <c r="E3687" s="97" t="s">
        <v>2451</v>
      </c>
      <c r="F3687" s="97" t="s">
        <v>6909</v>
      </c>
      <c r="G3687" s="98" t="s">
        <v>2453</v>
      </c>
      <c r="H3687" s="98" t="s">
        <v>6885</v>
      </c>
      <c r="I3687" s="99">
        <v>15000000</v>
      </c>
      <c r="J3687" s="97" t="s">
        <v>2670</v>
      </c>
    </row>
    <row r="3688" spans="1:10" x14ac:dyDescent="0.2">
      <c r="A3688" s="96">
        <f t="shared" si="54"/>
        <v>3687</v>
      </c>
      <c r="B3688" s="97" t="s">
        <v>6887</v>
      </c>
      <c r="C3688" s="97" t="s">
        <v>6884</v>
      </c>
      <c r="D3688" s="97" t="s">
        <v>6887</v>
      </c>
      <c r="E3688" s="97" t="s">
        <v>2451</v>
      </c>
      <c r="F3688" s="97" t="s">
        <v>6910</v>
      </c>
      <c r="G3688" s="98" t="s">
        <v>2453</v>
      </c>
      <c r="H3688" s="98" t="s">
        <v>6885</v>
      </c>
      <c r="I3688" s="99">
        <v>22500000</v>
      </c>
      <c r="J3688" s="97" t="s">
        <v>2670</v>
      </c>
    </row>
    <row r="3689" spans="1:10" x14ac:dyDescent="0.2">
      <c r="A3689" s="96">
        <f t="shared" si="54"/>
        <v>3688</v>
      </c>
      <c r="B3689" s="97" t="s">
        <v>6887</v>
      </c>
      <c r="C3689" s="97" t="s">
        <v>6884</v>
      </c>
      <c r="D3689" s="97" t="s">
        <v>6887</v>
      </c>
      <c r="E3689" s="97" t="s">
        <v>2451</v>
      </c>
      <c r="F3689" s="97" t="s">
        <v>6911</v>
      </c>
      <c r="G3689" s="98" t="s">
        <v>2453</v>
      </c>
      <c r="H3689" s="98" t="s">
        <v>6885</v>
      </c>
      <c r="I3689" s="99">
        <v>52875000</v>
      </c>
      <c r="J3689" s="97" t="s">
        <v>2670</v>
      </c>
    </row>
    <row r="3690" spans="1:10" x14ac:dyDescent="0.2">
      <c r="A3690" s="96">
        <f t="shared" si="54"/>
        <v>3689</v>
      </c>
      <c r="B3690" s="97" t="s">
        <v>6887</v>
      </c>
      <c r="C3690" s="97" t="s">
        <v>6884</v>
      </c>
      <c r="D3690" s="97" t="s">
        <v>6887</v>
      </c>
      <c r="E3690" s="97" t="s">
        <v>2451</v>
      </c>
      <c r="F3690" s="97" t="s">
        <v>6912</v>
      </c>
      <c r="G3690" s="98" t="s">
        <v>2453</v>
      </c>
      <c r="H3690" s="98" t="s">
        <v>6885</v>
      </c>
      <c r="I3690" s="99">
        <v>150333750</v>
      </c>
      <c r="J3690" s="97" t="s">
        <v>2670</v>
      </c>
    </row>
    <row r="3691" spans="1:10" x14ac:dyDescent="0.3">
      <c r="A3691" s="96">
        <f t="shared" si="54"/>
        <v>3690</v>
      </c>
      <c r="B3691" s="97" t="s">
        <v>6913</v>
      </c>
      <c r="C3691" s="97" t="s">
        <v>6884</v>
      </c>
      <c r="D3691" s="97" t="s">
        <v>6914</v>
      </c>
      <c r="E3691" s="97" t="s">
        <v>2451</v>
      </c>
      <c r="F3691" s="97" t="s">
        <v>6915</v>
      </c>
      <c r="G3691" s="98" t="s">
        <v>2453</v>
      </c>
      <c r="H3691" s="98" t="s">
        <v>6885</v>
      </c>
      <c r="I3691" s="97" t="s">
        <v>2670</v>
      </c>
      <c r="J3691" s="97" t="s">
        <v>2670</v>
      </c>
    </row>
    <row r="3692" spans="1:10" x14ac:dyDescent="0.2">
      <c r="A3692" s="96">
        <f t="shared" si="54"/>
        <v>3691</v>
      </c>
      <c r="B3692" s="97" t="s">
        <v>6885</v>
      </c>
      <c r="C3692" s="97" t="s">
        <v>6884</v>
      </c>
      <c r="D3692" s="97" t="s">
        <v>6885</v>
      </c>
      <c r="E3692" s="97" t="s">
        <v>2451</v>
      </c>
      <c r="F3692" s="97" t="s">
        <v>6916</v>
      </c>
      <c r="G3692" s="98" t="s">
        <v>2453</v>
      </c>
      <c r="H3692" s="98" t="s">
        <v>6885</v>
      </c>
      <c r="I3692" s="99">
        <v>650430000</v>
      </c>
      <c r="J3692" s="97" t="s">
        <v>2455</v>
      </c>
    </row>
    <row r="3693" spans="1:10" x14ac:dyDescent="0.2">
      <c r="A3693" s="96">
        <f t="shared" si="54"/>
        <v>3692</v>
      </c>
      <c r="B3693" s="97" t="s">
        <v>6917</v>
      </c>
      <c r="C3693" s="97" t="s">
        <v>6884</v>
      </c>
      <c r="D3693" s="97" t="s">
        <v>2450</v>
      </c>
      <c r="E3693" s="97" t="s">
        <v>2451</v>
      </c>
      <c r="F3693" s="97" t="s">
        <v>6918</v>
      </c>
      <c r="G3693" s="98" t="s">
        <v>2453</v>
      </c>
      <c r="H3693" s="98" t="s">
        <v>6885</v>
      </c>
      <c r="I3693" s="99">
        <v>89447000</v>
      </c>
      <c r="J3693" s="97" t="s">
        <v>2455</v>
      </c>
    </row>
    <row r="3694" spans="1:10" x14ac:dyDescent="0.3">
      <c r="A3694" s="96">
        <f t="shared" si="54"/>
        <v>3693</v>
      </c>
      <c r="B3694" s="97" t="s">
        <v>6919</v>
      </c>
      <c r="C3694" s="97" t="s">
        <v>2817</v>
      </c>
      <c r="D3694" s="97" t="s">
        <v>2729</v>
      </c>
      <c r="E3694" s="97" t="s">
        <v>2451</v>
      </c>
      <c r="F3694" s="97" t="s">
        <v>6920</v>
      </c>
      <c r="G3694" s="98" t="s">
        <v>2453</v>
      </c>
      <c r="H3694" s="98" t="s">
        <v>6885</v>
      </c>
      <c r="I3694" s="97" t="s">
        <v>2670</v>
      </c>
      <c r="J3694" s="97" t="s">
        <v>2670</v>
      </c>
    </row>
    <row r="3695" spans="1:10" x14ac:dyDescent="0.2">
      <c r="A3695" s="96">
        <f t="shared" si="54"/>
        <v>3694</v>
      </c>
      <c r="B3695" s="97" t="s">
        <v>6883</v>
      </c>
      <c r="C3695" s="97" t="s">
        <v>6884</v>
      </c>
      <c r="D3695" s="97" t="s">
        <v>6885</v>
      </c>
      <c r="E3695" s="97" t="s">
        <v>2451</v>
      </c>
      <c r="F3695" s="97" t="s">
        <v>6921</v>
      </c>
      <c r="G3695" s="98" t="s">
        <v>2453</v>
      </c>
      <c r="H3695" s="98" t="s">
        <v>6885</v>
      </c>
      <c r="I3695" s="99">
        <v>20000000</v>
      </c>
      <c r="J3695" s="97" t="s">
        <v>2460</v>
      </c>
    </row>
    <row r="3696" spans="1:10" x14ac:dyDescent="0.2">
      <c r="A3696" s="96">
        <f t="shared" si="54"/>
        <v>3695</v>
      </c>
      <c r="B3696" s="97" t="s">
        <v>6884</v>
      </c>
      <c r="C3696" s="97" t="s">
        <v>6884</v>
      </c>
      <c r="D3696" s="97" t="s">
        <v>6885</v>
      </c>
      <c r="E3696" s="97" t="s">
        <v>2451</v>
      </c>
      <c r="F3696" s="97" t="s">
        <v>6922</v>
      </c>
      <c r="G3696" s="98" t="s">
        <v>2453</v>
      </c>
      <c r="H3696" s="98" t="s">
        <v>6885</v>
      </c>
      <c r="I3696" s="99">
        <v>91522000</v>
      </c>
      <c r="J3696" s="97" t="s">
        <v>2455</v>
      </c>
    </row>
    <row r="3697" spans="1:10" x14ac:dyDescent="0.2">
      <c r="A3697" s="96">
        <f t="shared" si="54"/>
        <v>3696</v>
      </c>
      <c r="B3697" s="97" t="s">
        <v>6923</v>
      </c>
      <c r="C3697" s="97" t="s">
        <v>6884</v>
      </c>
      <c r="D3697" s="97" t="s">
        <v>6885</v>
      </c>
      <c r="E3697" s="97" t="s">
        <v>2451</v>
      </c>
      <c r="F3697" s="97" t="s">
        <v>6924</v>
      </c>
      <c r="G3697" s="98" t="s">
        <v>2453</v>
      </c>
      <c r="H3697" s="98" t="s">
        <v>6885</v>
      </c>
      <c r="I3697" s="99">
        <v>265486000</v>
      </c>
      <c r="J3697" s="97" t="s">
        <v>2455</v>
      </c>
    </row>
    <row r="3698" spans="1:10" x14ac:dyDescent="0.2">
      <c r="A3698" s="96">
        <f t="shared" si="54"/>
        <v>3697</v>
      </c>
      <c r="B3698" s="97" t="s">
        <v>6903</v>
      </c>
      <c r="C3698" s="97" t="s">
        <v>2817</v>
      </c>
      <c r="D3698" s="97" t="s">
        <v>6887</v>
      </c>
      <c r="E3698" s="97" t="s">
        <v>2678</v>
      </c>
      <c r="F3698" s="97" t="s">
        <v>6925</v>
      </c>
      <c r="G3698" s="98" t="s">
        <v>2453</v>
      </c>
      <c r="H3698" s="98" t="s">
        <v>6885</v>
      </c>
      <c r="I3698" s="99">
        <v>237544000</v>
      </c>
      <c r="J3698" s="97" t="s">
        <v>2455</v>
      </c>
    </row>
    <row r="3699" spans="1:10" x14ac:dyDescent="0.2">
      <c r="A3699" s="96">
        <f t="shared" si="54"/>
        <v>3698</v>
      </c>
      <c r="B3699" s="97" t="s">
        <v>6903</v>
      </c>
      <c r="C3699" s="97" t="s">
        <v>2817</v>
      </c>
      <c r="D3699" s="97" t="s">
        <v>6887</v>
      </c>
      <c r="E3699" s="97" t="s">
        <v>2678</v>
      </c>
      <c r="F3699" s="97" t="s">
        <v>6926</v>
      </c>
      <c r="G3699" s="98" t="s">
        <v>2453</v>
      </c>
      <c r="H3699" s="98" t="s">
        <v>6885</v>
      </c>
      <c r="I3699" s="99">
        <v>262900000</v>
      </c>
      <c r="J3699" s="97" t="s">
        <v>2455</v>
      </c>
    </row>
    <row r="3700" spans="1:10" x14ac:dyDescent="0.2">
      <c r="A3700" s="96">
        <f t="shared" si="54"/>
        <v>3699</v>
      </c>
      <c r="B3700" s="97" t="s">
        <v>6903</v>
      </c>
      <c r="C3700" s="97" t="s">
        <v>2817</v>
      </c>
      <c r="D3700" s="97" t="s">
        <v>6887</v>
      </c>
      <c r="E3700" s="97" t="s">
        <v>2678</v>
      </c>
      <c r="F3700" s="97" t="s">
        <v>6927</v>
      </c>
      <c r="G3700" s="98" t="s">
        <v>2453</v>
      </c>
      <c r="H3700" s="98" t="s">
        <v>6885</v>
      </c>
      <c r="I3700" s="99">
        <v>268880000</v>
      </c>
      <c r="J3700" s="97" t="s">
        <v>2455</v>
      </c>
    </row>
    <row r="3701" spans="1:10" x14ac:dyDescent="0.2">
      <c r="A3701" s="96">
        <f t="shared" si="54"/>
        <v>3700</v>
      </c>
      <c r="B3701" s="97" t="s">
        <v>6903</v>
      </c>
      <c r="C3701" s="97" t="s">
        <v>2817</v>
      </c>
      <c r="D3701" s="97" t="s">
        <v>6887</v>
      </c>
      <c r="E3701" s="97" t="s">
        <v>2678</v>
      </c>
      <c r="F3701" s="97" t="s">
        <v>6928</v>
      </c>
      <c r="G3701" s="98" t="s">
        <v>2453</v>
      </c>
      <c r="H3701" s="98" t="s">
        <v>6885</v>
      </c>
      <c r="I3701" s="99">
        <v>175780000</v>
      </c>
      <c r="J3701" s="97" t="s">
        <v>2460</v>
      </c>
    </row>
    <row r="3702" spans="1:10" x14ac:dyDescent="0.2">
      <c r="A3702" s="96">
        <f t="shared" si="54"/>
        <v>3701</v>
      </c>
      <c r="B3702" s="97" t="s">
        <v>6903</v>
      </c>
      <c r="C3702" s="97" t="s">
        <v>2817</v>
      </c>
      <c r="D3702" s="97" t="s">
        <v>6887</v>
      </c>
      <c r="E3702" s="97" t="s">
        <v>2678</v>
      </c>
      <c r="F3702" s="97" t="s">
        <v>6929</v>
      </c>
      <c r="G3702" s="98" t="s">
        <v>2453</v>
      </c>
      <c r="H3702" s="98" t="s">
        <v>6885</v>
      </c>
      <c r="I3702" s="99">
        <v>280580000</v>
      </c>
      <c r="J3702" s="97" t="s">
        <v>2455</v>
      </c>
    </row>
    <row r="3703" spans="1:10" x14ac:dyDescent="0.2">
      <c r="A3703" s="96">
        <f t="shared" si="54"/>
        <v>3702</v>
      </c>
      <c r="B3703" s="97" t="s">
        <v>6903</v>
      </c>
      <c r="C3703" s="97" t="s">
        <v>2817</v>
      </c>
      <c r="D3703" s="97" t="s">
        <v>6887</v>
      </c>
      <c r="E3703" s="97" t="s">
        <v>2678</v>
      </c>
      <c r="F3703" s="97" t="s">
        <v>6930</v>
      </c>
      <c r="G3703" s="98" t="s">
        <v>2453</v>
      </c>
      <c r="H3703" s="98" t="s">
        <v>6885</v>
      </c>
      <c r="I3703" s="99">
        <v>98318000</v>
      </c>
      <c r="J3703" s="97" t="s">
        <v>2460</v>
      </c>
    </row>
    <row r="3704" spans="1:10" x14ac:dyDescent="0.2">
      <c r="A3704" s="96">
        <f t="shared" si="54"/>
        <v>3703</v>
      </c>
      <c r="B3704" s="97" t="s">
        <v>6903</v>
      </c>
      <c r="C3704" s="97" t="s">
        <v>2817</v>
      </c>
      <c r="D3704" s="97" t="s">
        <v>6887</v>
      </c>
      <c r="E3704" s="97" t="s">
        <v>2678</v>
      </c>
      <c r="F3704" s="97" t="s">
        <v>6931</v>
      </c>
      <c r="G3704" s="98" t="s">
        <v>2453</v>
      </c>
      <c r="H3704" s="98" t="s">
        <v>6885</v>
      </c>
      <c r="I3704" s="99">
        <v>295580000</v>
      </c>
      <c r="J3704" s="97" t="s">
        <v>2455</v>
      </c>
    </row>
    <row r="3705" spans="1:10" x14ac:dyDescent="0.2">
      <c r="A3705" s="96">
        <f t="shared" si="54"/>
        <v>3704</v>
      </c>
      <c r="B3705" s="97" t="s">
        <v>6903</v>
      </c>
      <c r="C3705" s="97" t="s">
        <v>2817</v>
      </c>
      <c r="D3705" s="97" t="s">
        <v>6887</v>
      </c>
      <c r="E3705" s="97" t="s">
        <v>2678</v>
      </c>
      <c r="F3705" s="97" t="s">
        <v>6932</v>
      </c>
      <c r="G3705" s="98" t="s">
        <v>2453</v>
      </c>
      <c r="H3705" s="98" t="s">
        <v>6885</v>
      </c>
      <c r="I3705" s="99">
        <v>689500000</v>
      </c>
      <c r="J3705" s="97" t="s">
        <v>2455</v>
      </c>
    </row>
    <row r="3706" spans="1:10" x14ac:dyDescent="0.2">
      <c r="A3706" s="96">
        <f t="shared" si="54"/>
        <v>3705</v>
      </c>
      <c r="B3706" s="97" t="s">
        <v>6884</v>
      </c>
      <c r="C3706" s="97" t="s">
        <v>6884</v>
      </c>
      <c r="D3706" s="97" t="s">
        <v>6885</v>
      </c>
      <c r="E3706" s="97" t="s">
        <v>2678</v>
      </c>
      <c r="F3706" s="97" t="s">
        <v>6933</v>
      </c>
      <c r="G3706" s="98" t="s">
        <v>2453</v>
      </c>
      <c r="H3706" s="98" t="s">
        <v>6885</v>
      </c>
      <c r="I3706" s="99">
        <v>0</v>
      </c>
      <c r="J3706" s="97" t="s">
        <v>2670</v>
      </c>
    </row>
    <row r="3707" spans="1:10" x14ac:dyDescent="0.2">
      <c r="A3707" s="96">
        <f t="shared" si="54"/>
        <v>3706</v>
      </c>
      <c r="B3707" s="97" t="s">
        <v>6884</v>
      </c>
      <c r="C3707" s="97" t="s">
        <v>6884</v>
      </c>
      <c r="D3707" s="97" t="s">
        <v>6885</v>
      </c>
      <c r="E3707" s="97" t="s">
        <v>2678</v>
      </c>
      <c r="F3707" s="97" t="s">
        <v>6934</v>
      </c>
      <c r="G3707" s="98" t="s">
        <v>2453</v>
      </c>
      <c r="H3707" s="98" t="s">
        <v>6885</v>
      </c>
      <c r="I3707" s="99">
        <v>0</v>
      </c>
      <c r="J3707" s="97" t="s">
        <v>2670</v>
      </c>
    </row>
    <row r="3708" spans="1:10" x14ac:dyDescent="0.2">
      <c r="A3708" s="96">
        <f t="shared" si="54"/>
        <v>3707</v>
      </c>
      <c r="B3708" s="97" t="s">
        <v>6884</v>
      </c>
      <c r="C3708" s="97" t="s">
        <v>6884</v>
      </c>
      <c r="D3708" s="97" t="s">
        <v>6885</v>
      </c>
      <c r="E3708" s="97" t="s">
        <v>2678</v>
      </c>
      <c r="F3708" s="97" t="s">
        <v>6935</v>
      </c>
      <c r="G3708" s="98" t="s">
        <v>2453</v>
      </c>
      <c r="H3708" s="98" t="s">
        <v>6885</v>
      </c>
      <c r="I3708" s="99">
        <v>0</v>
      </c>
      <c r="J3708" s="97" t="s">
        <v>2670</v>
      </c>
    </row>
    <row r="3709" spans="1:10" x14ac:dyDescent="0.2">
      <c r="A3709" s="96">
        <f t="shared" si="54"/>
        <v>3708</v>
      </c>
      <c r="B3709" s="97" t="s">
        <v>6884</v>
      </c>
      <c r="C3709" s="97" t="s">
        <v>6884</v>
      </c>
      <c r="D3709" s="97" t="s">
        <v>6885</v>
      </c>
      <c r="E3709" s="97" t="s">
        <v>2678</v>
      </c>
      <c r="F3709" s="97" t="s">
        <v>6936</v>
      </c>
      <c r="G3709" s="98" t="s">
        <v>2453</v>
      </c>
      <c r="H3709" s="98" t="s">
        <v>6885</v>
      </c>
      <c r="I3709" s="99">
        <v>0</v>
      </c>
      <c r="J3709" s="97" t="s">
        <v>2670</v>
      </c>
    </row>
    <row r="3710" spans="1:10" x14ac:dyDescent="0.2">
      <c r="A3710" s="96">
        <f t="shared" si="54"/>
        <v>3709</v>
      </c>
      <c r="B3710" s="97" t="s">
        <v>6884</v>
      </c>
      <c r="C3710" s="97" t="s">
        <v>6884</v>
      </c>
      <c r="D3710" s="97" t="s">
        <v>6885</v>
      </c>
      <c r="E3710" s="97" t="s">
        <v>2678</v>
      </c>
      <c r="F3710" s="97" t="s">
        <v>6937</v>
      </c>
      <c r="G3710" s="98" t="s">
        <v>2453</v>
      </c>
      <c r="H3710" s="98" t="s">
        <v>6885</v>
      </c>
      <c r="I3710" s="99">
        <v>0</v>
      </c>
      <c r="J3710" s="97" t="s">
        <v>2670</v>
      </c>
    </row>
    <row r="3711" spans="1:10" x14ac:dyDescent="0.2">
      <c r="A3711" s="96">
        <f t="shared" si="54"/>
        <v>3710</v>
      </c>
      <c r="B3711" s="97" t="s">
        <v>6884</v>
      </c>
      <c r="C3711" s="97" t="s">
        <v>6884</v>
      </c>
      <c r="D3711" s="97" t="s">
        <v>6885</v>
      </c>
      <c r="E3711" s="97" t="s">
        <v>2678</v>
      </c>
      <c r="F3711" s="97" t="s">
        <v>6938</v>
      </c>
      <c r="G3711" s="98" t="s">
        <v>2453</v>
      </c>
      <c r="H3711" s="98" t="s">
        <v>6885</v>
      </c>
      <c r="I3711" s="99">
        <v>300000000</v>
      </c>
      <c r="J3711" s="97" t="s">
        <v>2486</v>
      </c>
    </row>
    <row r="3712" spans="1:10" x14ac:dyDescent="0.2">
      <c r="A3712" s="96">
        <f t="shared" si="54"/>
        <v>3711</v>
      </c>
      <c r="B3712" s="97" t="s">
        <v>6939</v>
      </c>
      <c r="C3712" s="97" t="s">
        <v>2817</v>
      </c>
      <c r="D3712" s="97" t="s">
        <v>6885</v>
      </c>
      <c r="E3712" s="97" t="s">
        <v>2678</v>
      </c>
      <c r="F3712" s="97" t="s">
        <v>6940</v>
      </c>
      <c r="G3712" s="98" t="s">
        <v>2453</v>
      </c>
      <c r="H3712" s="98" t="s">
        <v>6885</v>
      </c>
      <c r="I3712" s="99">
        <v>189387182</v>
      </c>
      <c r="J3712" s="97" t="s">
        <v>2455</v>
      </c>
    </row>
    <row r="3713" spans="1:10" x14ac:dyDescent="0.2">
      <c r="A3713" s="96">
        <f t="shared" si="54"/>
        <v>3712</v>
      </c>
      <c r="B3713" s="97" t="s">
        <v>6939</v>
      </c>
      <c r="C3713" s="97" t="s">
        <v>2817</v>
      </c>
      <c r="D3713" s="97" t="s">
        <v>6885</v>
      </c>
      <c r="E3713" s="97" t="s">
        <v>2678</v>
      </c>
      <c r="F3713" s="97" t="s">
        <v>6941</v>
      </c>
      <c r="G3713" s="98" t="s">
        <v>2453</v>
      </c>
      <c r="H3713" s="98" t="s">
        <v>6885</v>
      </c>
      <c r="I3713" s="99">
        <v>65826126</v>
      </c>
      <c r="J3713" s="97" t="s">
        <v>2460</v>
      </c>
    </row>
    <row r="3714" spans="1:10" x14ac:dyDescent="0.2">
      <c r="A3714" s="96">
        <f t="shared" si="54"/>
        <v>3713</v>
      </c>
      <c r="B3714" s="97" t="s">
        <v>6885</v>
      </c>
      <c r="C3714" s="97" t="s">
        <v>6884</v>
      </c>
      <c r="D3714" s="97" t="s">
        <v>6885</v>
      </c>
      <c r="E3714" s="97" t="s">
        <v>2678</v>
      </c>
      <c r="F3714" s="97" t="s">
        <v>6942</v>
      </c>
      <c r="G3714" s="98" t="s">
        <v>2453</v>
      </c>
      <c r="H3714" s="98" t="s">
        <v>6885</v>
      </c>
      <c r="I3714" s="99">
        <v>150488600</v>
      </c>
      <c r="J3714" s="97" t="s">
        <v>2455</v>
      </c>
    </row>
    <row r="3715" spans="1:10" x14ac:dyDescent="0.2">
      <c r="A3715" s="96">
        <f t="shared" si="54"/>
        <v>3714</v>
      </c>
      <c r="B3715" s="97" t="s">
        <v>6943</v>
      </c>
      <c r="C3715" s="97" t="s">
        <v>6884</v>
      </c>
      <c r="D3715" s="97" t="s">
        <v>2450</v>
      </c>
      <c r="E3715" s="97" t="s">
        <v>2678</v>
      </c>
      <c r="F3715" s="97" t="s">
        <v>6944</v>
      </c>
      <c r="G3715" s="98" t="s">
        <v>2453</v>
      </c>
      <c r="H3715" s="98" t="s">
        <v>6885</v>
      </c>
      <c r="I3715" s="99">
        <v>153987000</v>
      </c>
      <c r="J3715" s="97" t="s">
        <v>2455</v>
      </c>
    </row>
    <row r="3716" spans="1:10" x14ac:dyDescent="0.2">
      <c r="A3716" s="96">
        <f t="shared" si="54"/>
        <v>3715</v>
      </c>
      <c r="B3716" s="97" t="s">
        <v>6885</v>
      </c>
      <c r="C3716" s="97" t="s">
        <v>6884</v>
      </c>
      <c r="D3716" s="97" t="s">
        <v>6885</v>
      </c>
      <c r="E3716" s="97" t="s">
        <v>2678</v>
      </c>
      <c r="F3716" s="97" t="s">
        <v>6945</v>
      </c>
      <c r="G3716" s="98" t="s">
        <v>2453</v>
      </c>
      <c r="H3716" s="98" t="s">
        <v>6885</v>
      </c>
      <c r="I3716" s="99">
        <v>850000000</v>
      </c>
      <c r="J3716" s="97" t="s">
        <v>2455</v>
      </c>
    </row>
    <row r="3717" spans="1:10" x14ac:dyDescent="0.2">
      <c r="A3717" s="96">
        <f t="shared" si="54"/>
        <v>3716</v>
      </c>
      <c r="B3717" s="97" t="s">
        <v>6885</v>
      </c>
      <c r="C3717" s="97" t="s">
        <v>6884</v>
      </c>
      <c r="D3717" s="97" t="s">
        <v>6885</v>
      </c>
      <c r="E3717" s="97" t="s">
        <v>2678</v>
      </c>
      <c r="F3717" s="97" t="s">
        <v>6946</v>
      </c>
      <c r="G3717" s="98" t="s">
        <v>2453</v>
      </c>
      <c r="H3717" s="98" t="s">
        <v>6885</v>
      </c>
      <c r="I3717" s="99">
        <v>295941000</v>
      </c>
      <c r="J3717" s="97" t="s">
        <v>2455</v>
      </c>
    </row>
    <row r="3718" spans="1:10" x14ac:dyDescent="0.2">
      <c r="A3718" s="96">
        <f t="shared" si="54"/>
        <v>3717</v>
      </c>
      <c r="B3718" s="97" t="s">
        <v>6913</v>
      </c>
      <c r="C3718" s="97" t="s">
        <v>6884</v>
      </c>
      <c r="D3718" s="97" t="s">
        <v>6914</v>
      </c>
      <c r="E3718" s="97" t="s">
        <v>2678</v>
      </c>
      <c r="F3718" s="97" t="s">
        <v>6947</v>
      </c>
      <c r="G3718" s="98" t="s">
        <v>2453</v>
      </c>
      <c r="H3718" s="98" t="s">
        <v>6885</v>
      </c>
      <c r="I3718" s="99">
        <v>78210000</v>
      </c>
      <c r="J3718" s="97" t="s">
        <v>2455</v>
      </c>
    </row>
    <row r="3719" spans="1:10" x14ac:dyDescent="0.2">
      <c r="A3719" s="96">
        <f t="shared" si="54"/>
        <v>3718</v>
      </c>
      <c r="B3719" s="97" t="s">
        <v>2817</v>
      </c>
      <c r="C3719" s="97" t="s">
        <v>2817</v>
      </c>
      <c r="D3719" s="97" t="s">
        <v>6885</v>
      </c>
      <c r="E3719" s="97" t="s">
        <v>2678</v>
      </c>
      <c r="F3719" s="97" t="s">
        <v>6948</v>
      </c>
      <c r="G3719" s="98" t="s">
        <v>2453</v>
      </c>
      <c r="H3719" s="98" t="s">
        <v>6885</v>
      </c>
      <c r="I3719" s="99">
        <v>145577000</v>
      </c>
      <c r="J3719" s="97" t="s">
        <v>2460</v>
      </c>
    </row>
    <row r="3720" spans="1:10" x14ac:dyDescent="0.2">
      <c r="A3720" s="96">
        <f t="shared" si="54"/>
        <v>3719</v>
      </c>
      <c r="B3720" s="97" t="s">
        <v>2817</v>
      </c>
      <c r="C3720" s="97" t="s">
        <v>2817</v>
      </c>
      <c r="D3720" s="97" t="s">
        <v>6885</v>
      </c>
      <c r="E3720" s="97" t="s">
        <v>2678</v>
      </c>
      <c r="F3720" s="97" t="s">
        <v>6949</v>
      </c>
      <c r="G3720" s="98" t="s">
        <v>2453</v>
      </c>
      <c r="H3720" s="98" t="s">
        <v>6885</v>
      </c>
      <c r="I3720" s="99">
        <v>56667000</v>
      </c>
      <c r="J3720" s="97" t="s">
        <v>2460</v>
      </c>
    </row>
    <row r="3721" spans="1:10" x14ac:dyDescent="0.2">
      <c r="A3721" s="96">
        <f t="shared" si="54"/>
        <v>3720</v>
      </c>
      <c r="B3721" s="97" t="s">
        <v>6887</v>
      </c>
      <c r="C3721" s="97" t="s">
        <v>6884</v>
      </c>
      <c r="D3721" s="97" t="s">
        <v>6887</v>
      </c>
      <c r="E3721" s="97" t="s">
        <v>2678</v>
      </c>
      <c r="F3721" s="97" t="s">
        <v>6950</v>
      </c>
      <c r="G3721" s="98" t="s">
        <v>2453</v>
      </c>
      <c r="H3721" s="98" t="s">
        <v>6885</v>
      </c>
      <c r="I3721" s="99">
        <v>84900000</v>
      </c>
      <c r="J3721" s="97" t="s">
        <v>2670</v>
      </c>
    </row>
    <row r="3722" spans="1:10" x14ac:dyDescent="0.2">
      <c r="A3722" s="96">
        <f t="shared" si="54"/>
        <v>3721</v>
      </c>
      <c r="B3722" s="97" t="s">
        <v>6951</v>
      </c>
      <c r="C3722" s="97" t="s">
        <v>6884</v>
      </c>
      <c r="D3722" s="97" t="s">
        <v>6885</v>
      </c>
      <c r="E3722" s="97" t="s">
        <v>2678</v>
      </c>
      <c r="F3722" s="97" t="s">
        <v>6952</v>
      </c>
      <c r="G3722" s="98" t="s">
        <v>2453</v>
      </c>
      <c r="H3722" s="98" t="s">
        <v>6885</v>
      </c>
      <c r="I3722" s="99">
        <v>197430000</v>
      </c>
      <c r="J3722" s="97" t="s">
        <v>2486</v>
      </c>
    </row>
    <row r="3723" spans="1:10" x14ac:dyDescent="0.3">
      <c r="A3723" s="96">
        <f t="shared" si="54"/>
        <v>3722</v>
      </c>
      <c r="B3723" s="97" t="s">
        <v>6913</v>
      </c>
      <c r="C3723" s="97" t="s">
        <v>6884</v>
      </c>
      <c r="D3723" s="97" t="s">
        <v>6914</v>
      </c>
      <c r="E3723" s="97" t="s">
        <v>2678</v>
      </c>
      <c r="F3723" s="97" t="s">
        <v>6915</v>
      </c>
      <c r="G3723" s="98" t="s">
        <v>2453</v>
      </c>
      <c r="H3723" s="98" t="s">
        <v>6885</v>
      </c>
      <c r="I3723" s="97" t="s">
        <v>2670</v>
      </c>
      <c r="J3723" s="97" t="s">
        <v>2670</v>
      </c>
    </row>
    <row r="3724" spans="1:10" x14ac:dyDescent="0.2">
      <c r="A3724" s="96">
        <f t="shared" si="54"/>
        <v>3723</v>
      </c>
      <c r="B3724" s="97" t="s">
        <v>6953</v>
      </c>
      <c r="C3724" s="97" t="s">
        <v>6884</v>
      </c>
      <c r="D3724" s="97" t="s">
        <v>6885</v>
      </c>
      <c r="E3724" s="97" t="s">
        <v>2678</v>
      </c>
      <c r="F3724" s="97" t="s">
        <v>6954</v>
      </c>
      <c r="G3724" s="98" t="s">
        <v>2453</v>
      </c>
      <c r="H3724" s="98" t="s">
        <v>6885</v>
      </c>
      <c r="I3724" s="99">
        <v>128248000</v>
      </c>
      <c r="J3724" s="97" t="s">
        <v>2455</v>
      </c>
    </row>
    <row r="3725" spans="1:10" x14ac:dyDescent="0.2">
      <c r="A3725" s="96">
        <f t="shared" si="54"/>
        <v>3724</v>
      </c>
      <c r="B3725" s="97" t="s">
        <v>6883</v>
      </c>
      <c r="C3725" s="97" t="s">
        <v>6884</v>
      </c>
      <c r="D3725" s="97" t="s">
        <v>6885</v>
      </c>
      <c r="E3725" s="97" t="s">
        <v>2678</v>
      </c>
      <c r="F3725" s="97" t="s">
        <v>6955</v>
      </c>
      <c r="G3725" s="98" t="s">
        <v>2453</v>
      </c>
      <c r="H3725" s="98" t="s">
        <v>6885</v>
      </c>
      <c r="I3725" s="99">
        <v>50000000</v>
      </c>
      <c r="J3725" s="97" t="s">
        <v>2460</v>
      </c>
    </row>
    <row r="3726" spans="1:10" x14ac:dyDescent="0.2">
      <c r="A3726" s="96">
        <f t="shared" si="54"/>
        <v>3725</v>
      </c>
      <c r="B3726" s="106" t="s">
        <v>6956</v>
      </c>
      <c r="C3726" s="97" t="s">
        <v>2817</v>
      </c>
      <c r="D3726" s="97" t="s">
        <v>6887</v>
      </c>
      <c r="E3726" s="97" t="s">
        <v>2678</v>
      </c>
      <c r="F3726" s="97" t="s">
        <v>6957</v>
      </c>
      <c r="G3726" s="98" t="s">
        <v>2453</v>
      </c>
      <c r="H3726" s="98" t="s">
        <v>6885</v>
      </c>
      <c r="I3726" s="99">
        <v>10371000</v>
      </c>
      <c r="J3726" s="97" t="s">
        <v>2460</v>
      </c>
    </row>
    <row r="3727" spans="1:10" x14ac:dyDescent="0.2">
      <c r="A3727" s="96">
        <f t="shared" si="54"/>
        <v>3726</v>
      </c>
      <c r="B3727" s="97" t="s">
        <v>6958</v>
      </c>
      <c r="C3727" s="97" t="s">
        <v>6884</v>
      </c>
      <c r="D3727" s="97" t="s">
        <v>2484</v>
      </c>
      <c r="E3727" s="97" t="s">
        <v>2678</v>
      </c>
      <c r="F3727" s="97" t="s">
        <v>6959</v>
      </c>
      <c r="G3727" s="98" t="s">
        <v>2453</v>
      </c>
      <c r="H3727" s="98" t="s">
        <v>6885</v>
      </c>
      <c r="I3727" s="99">
        <v>39391000</v>
      </c>
      <c r="J3727" s="97" t="s">
        <v>2460</v>
      </c>
    </row>
    <row r="3728" spans="1:10" x14ac:dyDescent="0.2">
      <c r="A3728" s="96">
        <f t="shared" si="54"/>
        <v>3727</v>
      </c>
      <c r="B3728" s="97" t="s">
        <v>6958</v>
      </c>
      <c r="C3728" s="97" t="s">
        <v>6884</v>
      </c>
      <c r="D3728" s="97" t="s">
        <v>2484</v>
      </c>
      <c r="E3728" s="97" t="s">
        <v>2678</v>
      </c>
      <c r="F3728" s="97" t="s">
        <v>6960</v>
      </c>
      <c r="G3728" s="98" t="s">
        <v>2453</v>
      </c>
      <c r="H3728" s="98" t="s">
        <v>6885</v>
      </c>
      <c r="I3728" s="99">
        <v>6856000</v>
      </c>
      <c r="J3728" s="97" t="s">
        <v>2460</v>
      </c>
    </row>
    <row r="3729" spans="1:10" x14ac:dyDescent="0.2">
      <c r="A3729" s="96">
        <f t="shared" si="54"/>
        <v>3728</v>
      </c>
      <c r="B3729" s="97" t="s">
        <v>6885</v>
      </c>
      <c r="C3729" s="97" t="s">
        <v>6884</v>
      </c>
      <c r="D3729" s="97" t="s">
        <v>6885</v>
      </c>
      <c r="E3729" s="97" t="s">
        <v>2678</v>
      </c>
      <c r="F3729" s="97" t="s">
        <v>6961</v>
      </c>
      <c r="G3729" s="98" t="s">
        <v>2453</v>
      </c>
      <c r="H3729" s="98" t="s">
        <v>6885</v>
      </c>
      <c r="I3729" s="99">
        <v>368093000</v>
      </c>
      <c r="J3729" s="97" t="s">
        <v>2455</v>
      </c>
    </row>
    <row r="3730" spans="1:10" x14ac:dyDescent="0.2">
      <c r="A3730" s="96">
        <f t="shared" si="54"/>
        <v>3729</v>
      </c>
      <c r="B3730" s="97" t="s">
        <v>6887</v>
      </c>
      <c r="C3730" s="97" t="s">
        <v>6884</v>
      </c>
      <c r="D3730" s="97" t="s">
        <v>6887</v>
      </c>
      <c r="E3730" s="97" t="s">
        <v>2678</v>
      </c>
      <c r="F3730" s="97" t="s">
        <v>6962</v>
      </c>
      <c r="G3730" s="98" t="s">
        <v>2453</v>
      </c>
      <c r="H3730" s="98" t="s">
        <v>6885</v>
      </c>
      <c r="I3730" s="99">
        <v>57706000</v>
      </c>
      <c r="J3730" s="97" t="s">
        <v>2460</v>
      </c>
    </row>
    <row r="3731" spans="1:10" x14ac:dyDescent="0.2">
      <c r="A3731" s="96">
        <f t="shared" si="54"/>
        <v>3730</v>
      </c>
      <c r="B3731" s="97" t="s">
        <v>6891</v>
      </c>
      <c r="C3731" s="97" t="s">
        <v>6884</v>
      </c>
      <c r="D3731" s="97" t="s">
        <v>6887</v>
      </c>
      <c r="E3731" s="97" t="s">
        <v>2678</v>
      </c>
      <c r="F3731" s="97" t="s">
        <v>6963</v>
      </c>
      <c r="G3731" s="98" t="s">
        <v>2453</v>
      </c>
      <c r="H3731" s="98" t="s">
        <v>6885</v>
      </c>
      <c r="I3731" s="99">
        <v>100853000</v>
      </c>
      <c r="J3731" s="97" t="s">
        <v>2455</v>
      </c>
    </row>
    <row r="3732" spans="1:10" x14ac:dyDescent="0.2">
      <c r="A3732" s="96">
        <f t="shared" si="54"/>
        <v>3731</v>
      </c>
      <c r="B3732" s="97" t="s">
        <v>6883</v>
      </c>
      <c r="C3732" s="97" t="s">
        <v>6884</v>
      </c>
      <c r="D3732" s="97" t="s">
        <v>6885</v>
      </c>
      <c r="E3732" s="97" t="s">
        <v>2786</v>
      </c>
      <c r="F3732" s="97" t="s">
        <v>6964</v>
      </c>
      <c r="G3732" s="98" t="s">
        <v>2453</v>
      </c>
      <c r="H3732" s="98" t="s">
        <v>6885</v>
      </c>
      <c r="I3732" s="99">
        <v>50000000</v>
      </c>
      <c r="J3732" s="97" t="s">
        <v>2460</v>
      </c>
    </row>
    <row r="3733" spans="1:10" x14ac:dyDescent="0.2">
      <c r="A3733" s="96">
        <f t="shared" si="54"/>
        <v>3732</v>
      </c>
      <c r="B3733" s="97" t="s">
        <v>6965</v>
      </c>
      <c r="C3733" s="97" t="s">
        <v>6884</v>
      </c>
      <c r="D3733" s="97" t="s">
        <v>6885</v>
      </c>
      <c r="E3733" s="97" t="s">
        <v>2786</v>
      </c>
      <c r="F3733" s="97" t="s">
        <v>6966</v>
      </c>
      <c r="G3733" s="98" t="s">
        <v>2453</v>
      </c>
      <c r="H3733" s="98" t="s">
        <v>6885</v>
      </c>
      <c r="I3733" s="99">
        <v>50000000</v>
      </c>
      <c r="J3733" s="97" t="s">
        <v>2460</v>
      </c>
    </row>
    <row r="3734" spans="1:10" x14ac:dyDescent="0.2">
      <c r="A3734" s="96">
        <f t="shared" ref="A3734:A3797" si="55">ROW()-1</f>
        <v>3733</v>
      </c>
      <c r="B3734" s="97" t="s">
        <v>6967</v>
      </c>
      <c r="C3734" s="97" t="s">
        <v>6884</v>
      </c>
      <c r="D3734" s="97" t="s">
        <v>6885</v>
      </c>
      <c r="E3734" s="97" t="s">
        <v>2786</v>
      </c>
      <c r="F3734" s="97" t="s">
        <v>6968</v>
      </c>
      <c r="G3734" s="98" t="s">
        <v>2453</v>
      </c>
      <c r="H3734" s="98" t="s">
        <v>6885</v>
      </c>
      <c r="I3734" s="99">
        <v>383000000</v>
      </c>
      <c r="J3734" s="97" t="s">
        <v>2486</v>
      </c>
    </row>
    <row r="3735" spans="1:10" x14ac:dyDescent="0.2">
      <c r="A3735" s="96">
        <f t="shared" si="55"/>
        <v>3734</v>
      </c>
      <c r="B3735" s="97" t="s">
        <v>6884</v>
      </c>
      <c r="C3735" s="97" t="s">
        <v>6884</v>
      </c>
      <c r="D3735" s="97" t="s">
        <v>6885</v>
      </c>
      <c r="E3735" s="97" t="s">
        <v>2786</v>
      </c>
      <c r="F3735" s="97" t="s">
        <v>6969</v>
      </c>
      <c r="G3735" s="98" t="s">
        <v>2453</v>
      </c>
      <c r="H3735" s="98" t="s">
        <v>6885</v>
      </c>
      <c r="I3735" s="99">
        <v>0</v>
      </c>
      <c r="J3735" s="97" t="s">
        <v>2670</v>
      </c>
    </row>
    <row r="3736" spans="1:10" x14ac:dyDescent="0.2">
      <c r="A3736" s="96">
        <f t="shared" si="55"/>
        <v>3735</v>
      </c>
      <c r="B3736" s="97" t="s">
        <v>6884</v>
      </c>
      <c r="C3736" s="97" t="s">
        <v>6884</v>
      </c>
      <c r="D3736" s="97" t="s">
        <v>6885</v>
      </c>
      <c r="E3736" s="97" t="s">
        <v>2786</v>
      </c>
      <c r="F3736" s="97" t="s">
        <v>6970</v>
      </c>
      <c r="G3736" s="98" t="s">
        <v>2453</v>
      </c>
      <c r="H3736" s="98" t="s">
        <v>6885</v>
      </c>
      <c r="I3736" s="99">
        <v>0</v>
      </c>
      <c r="J3736" s="97" t="s">
        <v>2670</v>
      </c>
    </row>
    <row r="3737" spans="1:10" x14ac:dyDescent="0.2">
      <c r="A3737" s="96">
        <f t="shared" si="55"/>
        <v>3736</v>
      </c>
      <c r="B3737" s="97" t="s">
        <v>6884</v>
      </c>
      <c r="C3737" s="97" t="s">
        <v>6884</v>
      </c>
      <c r="D3737" s="97" t="s">
        <v>6885</v>
      </c>
      <c r="E3737" s="97" t="s">
        <v>2786</v>
      </c>
      <c r="F3737" s="97" t="s">
        <v>6971</v>
      </c>
      <c r="G3737" s="98" t="s">
        <v>2453</v>
      </c>
      <c r="H3737" s="98" t="s">
        <v>6885</v>
      </c>
      <c r="I3737" s="99">
        <v>0</v>
      </c>
      <c r="J3737" s="97" t="s">
        <v>2670</v>
      </c>
    </row>
    <row r="3738" spans="1:10" x14ac:dyDescent="0.2">
      <c r="A3738" s="96">
        <f t="shared" si="55"/>
        <v>3737</v>
      </c>
      <c r="B3738" s="97" t="s">
        <v>6884</v>
      </c>
      <c r="C3738" s="97" t="s">
        <v>6884</v>
      </c>
      <c r="D3738" s="97" t="s">
        <v>6885</v>
      </c>
      <c r="E3738" s="97" t="s">
        <v>2786</v>
      </c>
      <c r="F3738" s="97" t="s">
        <v>6972</v>
      </c>
      <c r="G3738" s="98" t="s">
        <v>2453</v>
      </c>
      <c r="H3738" s="98" t="s">
        <v>6885</v>
      </c>
      <c r="I3738" s="99">
        <v>100000000</v>
      </c>
      <c r="J3738" s="97" t="s">
        <v>2486</v>
      </c>
    </row>
    <row r="3739" spans="1:10" x14ac:dyDescent="0.2">
      <c r="A3739" s="96">
        <f t="shared" si="55"/>
        <v>3738</v>
      </c>
      <c r="B3739" s="97" t="s">
        <v>6884</v>
      </c>
      <c r="C3739" s="97" t="s">
        <v>6884</v>
      </c>
      <c r="D3739" s="97" t="s">
        <v>6885</v>
      </c>
      <c r="E3739" s="97" t="s">
        <v>2786</v>
      </c>
      <c r="F3739" s="97" t="s">
        <v>6973</v>
      </c>
      <c r="G3739" s="98" t="s">
        <v>2453</v>
      </c>
      <c r="H3739" s="98" t="s">
        <v>6885</v>
      </c>
      <c r="I3739" s="99">
        <v>99280000</v>
      </c>
      <c r="J3739" s="97" t="s">
        <v>2486</v>
      </c>
    </row>
    <row r="3740" spans="1:10" x14ac:dyDescent="0.2">
      <c r="A3740" s="96">
        <f t="shared" si="55"/>
        <v>3739</v>
      </c>
      <c r="B3740" s="106" t="s">
        <v>6974</v>
      </c>
      <c r="C3740" s="97" t="s">
        <v>6884</v>
      </c>
      <c r="D3740" s="97" t="s">
        <v>3043</v>
      </c>
      <c r="E3740" s="97" t="s">
        <v>2786</v>
      </c>
      <c r="F3740" s="97" t="s">
        <v>6975</v>
      </c>
      <c r="G3740" s="98" t="s">
        <v>2453</v>
      </c>
      <c r="H3740" s="98" t="s">
        <v>6885</v>
      </c>
      <c r="I3740" s="99">
        <v>100000000</v>
      </c>
      <c r="J3740" s="97" t="s">
        <v>2486</v>
      </c>
    </row>
    <row r="3741" spans="1:10" x14ac:dyDescent="0.2">
      <c r="A3741" s="96">
        <f t="shared" si="55"/>
        <v>3740</v>
      </c>
      <c r="B3741" s="97" t="s">
        <v>6887</v>
      </c>
      <c r="C3741" s="97" t="s">
        <v>6884</v>
      </c>
      <c r="D3741" s="97" t="s">
        <v>6887</v>
      </c>
      <c r="E3741" s="97" t="s">
        <v>2786</v>
      </c>
      <c r="F3741" s="97" t="s">
        <v>6976</v>
      </c>
      <c r="G3741" s="98" t="s">
        <v>2453</v>
      </c>
      <c r="H3741" s="98" t="s">
        <v>6885</v>
      </c>
      <c r="I3741" s="99">
        <v>8775000</v>
      </c>
      <c r="J3741" s="97" t="s">
        <v>2670</v>
      </c>
    </row>
    <row r="3742" spans="1:10" x14ac:dyDescent="0.2">
      <c r="A3742" s="96">
        <f t="shared" si="55"/>
        <v>3741</v>
      </c>
      <c r="B3742" s="97" t="s">
        <v>6897</v>
      </c>
      <c r="C3742" s="97" t="s">
        <v>6884</v>
      </c>
      <c r="D3742" s="97" t="s">
        <v>2622</v>
      </c>
      <c r="E3742" s="97" t="s">
        <v>2786</v>
      </c>
      <c r="F3742" s="97" t="s">
        <v>6977</v>
      </c>
      <c r="G3742" s="98" t="s">
        <v>2453</v>
      </c>
      <c r="H3742" s="98" t="s">
        <v>6885</v>
      </c>
      <c r="I3742" s="99">
        <v>250000000</v>
      </c>
      <c r="J3742" s="97" t="s">
        <v>2455</v>
      </c>
    </row>
    <row r="3743" spans="1:10" x14ac:dyDescent="0.2">
      <c r="A3743" s="96">
        <f t="shared" si="55"/>
        <v>3742</v>
      </c>
      <c r="B3743" s="97" t="s">
        <v>6978</v>
      </c>
      <c r="C3743" s="97" t="s">
        <v>6884</v>
      </c>
      <c r="D3743" s="97" t="s">
        <v>6887</v>
      </c>
      <c r="E3743" s="97" t="s">
        <v>2786</v>
      </c>
      <c r="F3743" s="97" t="s">
        <v>6979</v>
      </c>
      <c r="G3743" s="98" t="s">
        <v>2453</v>
      </c>
      <c r="H3743" s="98" t="s">
        <v>6885</v>
      </c>
      <c r="I3743" s="99">
        <v>25500000</v>
      </c>
      <c r="J3743" s="97" t="s">
        <v>2486</v>
      </c>
    </row>
    <row r="3744" spans="1:10" x14ac:dyDescent="0.2">
      <c r="A3744" s="96">
        <f t="shared" si="55"/>
        <v>3743</v>
      </c>
      <c r="B3744" s="97" t="s">
        <v>3033</v>
      </c>
      <c r="C3744" s="97" t="s">
        <v>3034</v>
      </c>
      <c r="D3744" s="97" t="s">
        <v>2622</v>
      </c>
      <c r="E3744" s="97" t="s">
        <v>2793</v>
      </c>
      <c r="F3744" s="97" t="s">
        <v>6980</v>
      </c>
      <c r="G3744" s="98" t="s">
        <v>2453</v>
      </c>
      <c r="H3744" s="98" t="s">
        <v>6885</v>
      </c>
      <c r="I3744" s="99">
        <v>69500000</v>
      </c>
      <c r="J3744" s="97" t="s">
        <v>2455</v>
      </c>
    </row>
    <row r="3745" spans="1:10" x14ac:dyDescent="0.2">
      <c r="A3745" s="96">
        <f t="shared" si="55"/>
        <v>3744</v>
      </c>
      <c r="B3745" s="106" t="s">
        <v>6840</v>
      </c>
      <c r="C3745" s="97" t="s">
        <v>2779</v>
      </c>
      <c r="D3745" s="97" t="s">
        <v>2780</v>
      </c>
      <c r="E3745" s="97" t="s">
        <v>2793</v>
      </c>
      <c r="F3745" s="97" t="s">
        <v>6981</v>
      </c>
      <c r="G3745" s="98" t="s">
        <v>2453</v>
      </c>
      <c r="H3745" s="98" t="s">
        <v>6885</v>
      </c>
      <c r="I3745" s="99">
        <v>470971000</v>
      </c>
      <c r="J3745" s="97" t="s">
        <v>2486</v>
      </c>
    </row>
    <row r="3746" spans="1:10" x14ac:dyDescent="0.2">
      <c r="A3746" s="96">
        <f t="shared" si="55"/>
        <v>3745</v>
      </c>
      <c r="B3746" s="97" t="s">
        <v>6903</v>
      </c>
      <c r="C3746" s="97" t="s">
        <v>2817</v>
      </c>
      <c r="D3746" s="97" t="s">
        <v>6887</v>
      </c>
      <c r="E3746" s="97" t="s">
        <v>2793</v>
      </c>
      <c r="F3746" s="97" t="s">
        <v>6982</v>
      </c>
      <c r="G3746" s="98" t="s">
        <v>2453</v>
      </c>
      <c r="H3746" s="98" t="s">
        <v>6885</v>
      </c>
      <c r="I3746" s="99">
        <v>201865000</v>
      </c>
      <c r="J3746" s="97" t="s">
        <v>2455</v>
      </c>
    </row>
    <row r="3747" spans="1:10" x14ac:dyDescent="0.2">
      <c r="A3747" s="96">
        <f t="shared" si="55"/>
        <v>3746</v>
      </c>
      <c r="B3747" s="106" t="s">
        <v>6974</v>
      </c>
      <c r="C3747" s="97" t="s">
        <v>6884</v>
      </c>
      <c r="D3747" s="97" t="s">
        <v>3043</v>
      </c>
      <c r="E3747" s="97" t="s">
        <v>2793</v>
      </c>
      <c r="F3747" s="97" t="s">
        <v>6983</v>
      </c>
      <c r="G3747" s="98" t="s">
        <v>2453</v>
      </c>
      <c r="H3747" s="98" t="s">
        <v>6885</v>
      </c>
      <c r="I3747" s="99">
        <v>150000000</v>
      </c>
      <c r="J3747" s="97" t="s">
        <v>2486</v>
      </c>
    </row>
    <row r="3748" spans="1:10" x14ac:dyDescent="0.2">
      <c r="A3748" s="96">
        <f t="shared" si="55"/>
        <v>3747</v>
      </c>
      <c r="B3748" s="97" t="s">
        <v>6887</v>
      </c>
      <c r="C3748" s="97" t="s">
        <v>6884</v>
      </c>
      <c r="D3748" s="97" t="s">
        <v>6887</v>
      </c>
      <c r="E3748" s="97" t="s">
        <v>2793</v>
      </c>
      <c r="F3748" s="97" t="s">
        <v>6984</v>
      </c>
      <c r="G3748" s="98" t="s">
        <v>2453</v>
      </c>
      <c r="H3748" s="98" t="s">
        <v>6885</v>
      </c>
      <c r="I3748" s="99">
        <v>229005000</v>
      </c>
      <c r="J3748" s="97" t="s">
        <v>2670</v>
      </c>
    </row>
    <row r="3749" spans="1:10" x14ac:dyDescent="0.2">
      <c r="A3749" s="96">
        <f t="shared" si="55"/>
        <v>3748</v>
      </c>
      <c r="B3749" s="97" t="s">
        <v>6887</v>
      </c>
      <c r="C3749" s="97" t="s">
        <v>6884</v>
      </c>
      <c r="D3749" s="97" t="s">
        <v>6887</v>
      </c>
      <c r="E3749" s="97" t="s">
        <v>2793</v>
      </c>
      <c r="F3749" s="97" t="s">
        <v>6985</v>
      </c>
      <c r="G3749" s="98" t="s">
        <v>2453</v>
      </c>
      <c r="H3749" s="98" t="s">
        <v>6885</v>
      </c>
      <c r="I3749" s="99">
        <v>265102500</v>
      </c>
      <c r="J3749" s="97" t="s">
        <v>2670</v>
      </c>
    </row>
    <row r="3750" spans="1:10" x14ac:dyDescent="0.2">
      <c r="A3750" s="96">
        <f t="shared" si="55"/>
        <v>3749</v>
      </c>
      <c r="B3750" s="97" t="s">
        <v>6887</v>
      </c>
      <c r="C3750" s="97" t="s">
        <v>6884</v>
      </c>
      <c r="D3750" s="97" t="s">
        <v>6887</v>
      </c>
      <c r="E3750" s="97" t="s">
        <v>2793</v>
      </c>
      <c r="F3750" s="97" t="s">
        <v>6986</v>
      </c>
      <c r="G3750" s="98" t="s">
        <v>2453</v>
      </c>
      <c r="H3750" s="98" t="s">
        <v>6885</v>
      </c>
      <c r="I3750" s="99">
        <v>12768000</v>
      </c>
      <c r="J3750" s="97" t="s">
        <v>2670</v>
      </c>
    </row>
    <row r="3751" spans="1:10" x14ac:dyDescent="0.2">
      <c r="A3751" s="96">
        <f t="shared" si="55"/>
        <v>3750</v>
      </c>
      <c r="B3751" s="97" t="s">
        <v>6887</v>
      </c>
      <c r="C3751" s="97" t="s">
        <v>6884</v>
      </c>
      <c r="D3751" s="97" t="s">
        <v>6887</v>
      </c>
      <c r="E3751" s="97" t="s">
        <v>2793</v>
      </c>
      <c r="F3751" s="97" t="s">
        <v>6987</v>
      </c>
      <c r="G3751" s="98" t="s">
        <v>2453</v>
      </c>
      <c r="H3751" s="98" t="s">
        <v>6885</v>
      </c>
      <c r="I3751" s="99">
        <v>7500000</v>
      </c>
      <c r="J3751" s="97" t="s">
        <v>2670</v>
      </c>
    </row>
    <row r="3752" spans="1:10" x14ac:dyDescent="0.2">
      <c r="A3752" s="96">
        <f t="shared" si="55"/>
        <v>3751</v>
      </c>
      <c r="B3752" s="97" t="s">
        <v>6887</v>
      </c>
      <c r="C3752" s="97" t="s">
        <v>6884</v>
      </c>
      <c r="D3752" s="97" t="s">
        <v>6887</v>
      </c>
      <c r="E3752" s="97" t="s">
        <v>2793</v>
      </c>
      <c r="F3752" s="97" t="s">
        <v>6988</v>
      </c>
      <c r="G3752" s="98" t="s">
        <v>2453</v>
      </c>
      <c r="H3752" s="98" t="s">
        <v>6885</v>
      </c>
      <c r="I3752" s="99">
        <v>59778750</v>
      </c>
      <c r="J3752" s="97" t="s">
        <v>2670</v>
      </c>
    </row>
    <row r="3753" spans="1:10" x14ac:dyDescent="0.2">
      <c r="A3753" s="96">
        <f t="shared" si="55"/>
        <v>3752</v>
      </c>
      <c r="B3753" s="97" t="s">
        <v>6887</v>
      </c>
      <c r="C3753" s="97" t="s">
        <v>6884</v>
      </c>
      <c r="D3753" s="97" t="s">
        <v>6887</v>
      </c>
      <c r="E3753" s="97" t="s">
        <v>2793</v>
      </c>
      <c r="F3753" s="97" t="s">
        <v>6989</v>
      </c>
      <c r="G3753" s="98" t="s">
        <v>2453</v>
      </c>
      <c r="H3753" s="98" t="s">
        <v>6885</v>
      </c>
      <c r="I3753" s="99">
        <v>21573000</v>
      </c>
      <c r="J3753" s="97" t="s">
        <v>2670</v>
      </c>
    </row>
    <row r="3754" spans="1:10" x14ac:dyDescent="0.2">
      <c r="A3754" s="96">
        <f t="shared" si="55"/>
        <v>3753</v>
      </c>
      <c r="B3754" s="97" t="s">
        <v>6887</v>
      </c>
      <c r="C3754" s="97" t="s">
        <v>6884</v>
      </c>
      <c r="D3754" s="97" t="s">
        <v>6887</v>
      </c>
      <c r="E3754" s="97" t="s">
        <v>2793</v>
      </c>
      <c r="F3754" s="97" t="s">
        <v>6990</v>
      </c>
      <c r="G3754" s="98" t="s">
        <v>2453</v>
      </c>
      <c r="H3754" s="98" t="s">
        <v>6885</v>
      </c>
      <c r="I3754" s="99">
        <v>98437500</v>
      </c>
      <c r="J3754" s="97" t="s">
        <v>2670</v>
      </c>
    </row>
    <row r="3755" spans="1:10" x14ac:dyDescent="0.2">
      <c r="A3755" s="96">
        <f t="shared" si="55"/>
        <v>3754</v>
      </c>
      <c r="B3755" s="97" t="s">
        <v>6887</v>
      </c>
      <c r="C3755" s="97" t="s">
        <v>6884</v>
      </c>
      <c r="D3755" s="97" t="s">
        <v>6887</v>
      </c>
      <c r="E3755" s="97" t="s">
        <v>2793</v>
      </c>
      <c r="F3755" s="97" t="s">
        <v>6991</v>
      </c>
      <c r="G3755" s="98" t="s">
        <v>2453</v>
      </c>
      <c r="H3755" s="98" t="s">
        <v>6885</v>
      </c>
      <c r="I3755" s="99">
        <v>270270000</v>
      </c>
      <c r="J3755" s="97" t="s">
        <v>2670</v>
      </c>
    </row>
    <row r="3756" spans="1:10" x14ac:dyDescent="0.2">
      <c r="A3756" s="96">
        <f t="shared" si="55"/>
        <v>3755</v>
      </c>
      <c r="B3756" s="97" t="s">
        <v>6897</v>
      </c>
      <c r="C3756" s="97" t="s">
        <v>6884</v>
      </c>
      <c r="D3756" s="97" t="s">
        <v>2622</v>
      </c>
      <c r="E3756" s="97" t="s">
        <v>2793</v>
      </c>
      <c r="F3756" s="97" t="s">
        <v>6992</v>
      </c>
      <c r="G3756" s="98" t="s">
        <v>2453</v>
      </c>
      <c r="H3756" s="98" t="s">
        <v>6885</v>
      </c>
      <c r="I3756" s="99">
        <v>2220000000</v>
      </c>
      <c r="J3756" s="97" t="s">
        <v>2455</v>
      </c>
    </row>
    <row r="3757" spans="1:10" x14ac:dyDescent="0.2">
      <c r="A3757" s="96">
        <f t="shared" si="55"/>
        <v>3756</v>
      </c>
      <c r="B3757" s="97" t="s">
        <v>6903</v>
      </c>
      <c r="C3757" s="97" t="s">
        <v>2817</v>
      </c>
      <c r="D3757" s="97" t="s">
        <v>6887</v>
      </c>
      <c r="E3757" s="97" t="s">
        <v>2802</v>
      </c>
      <c r="F3757" s="97" t="s">
        <v>6993</v>
      </c>
      <c r="G3757" s="98" t="s">
        <v>2453</v>
      </c>
      <c r="H3757" s="98" t="s">
        <v>6885</v>
      </c>
      <c r="I3757" s="99">
        <v>299084000</v>
      </c>
      <c r="J3757" s="97" t="s">
        <v>2455</v>
      </c>
    </row>
    <row r="3758" spans="1:10" x14ac:dyDescent="0.2">
      <c r="A3758" s="96">
        <f t="shared" si="55"/>
        <v>3757</v>
      </c>
      <c r="B3758" s="97" t="s">
        <v>6903</v>
      </c>
      <c r="C3758" s="97" t="s">
        <v>2817</v>
      </c>
      <c r="D3758" s="97" t="s">
        <v>6887</v>
      </c>
      <c r="E3758" s="97" t="s">
        <v>2802</v>
      </c>
      <c r="F3758" s="97" t="s">
        <v>6994</v>
      </c>
      <c r="G3758" s="98" t="s">
        <v>2453</v>
      </c>
      <c r="H3758" s="98" t="s">
        <v>6885</v>
      </c>
      <c r="I3758" s="99">
        <v>127200000</v>
      </c>
      <c r="J3758" s="97" t="s">
        <v>2460</v>
      </c>
    </row>
    <row r="3759" spans="1:10" x14ac:dyDescent="0.2">
      <c r="A3759" s="96">
        <f t="shared" si="55"/>
        <v>3758</v>
      </c>
      <c r="B3759" s="97" t="s">
        <v>6884</v>
      </c>
      <c r="C3759" s="97" t="s">
        <v>6884</v>
      </c>
      <c r="D3759" s="97" t="s">
        <v>6885</v>
      </c>
      <c r="E3759" s="97" t="s">
        <v>2802</v>
      </c>
      <c r="F3759" s="97" t="s">
        <v>6995</v>
      </c>
      <c r="G3759" s="98" t="s">
        <v>2453</v>
      </c>
      <c r="H3759" s="98" t="s">
        <v>6885</v>
      </c>
      <c r="I3759" s="99">
        <v>240000000</v>
      </c>
      <c r="J3759" s="97" t="s">
        <v>2455</v>
      </c>
    </row>
    <row r="3760" spans="1:10" x14ac:dyDescent="0.2">
      <c r="A3760" s="96">
        <f t="shared" si="55"/>
        <v>3759</v>
      </c>
      <c r="B3760" s="97" t="s">
        <v>6887</v>
      </c>
      <c r="C3760" s="97" t="s">
        <v>6884</v>
      </c>
      <c r="D3760" s="97" t="s">
        <v>6887</v>
      </c>
      <c r="E3760" s="97" t="s">
        <v>2802</v>
      </c>
      <c r="F3760" s="97" t="s">
        <v>6996</v>
      </c>
      <c r="G3760" s="98" t="s">
        <v>2453</v>
      </c>
      <c r="H3760" s="98" t="s">
        <v>6885</v>
      </c>
      <c r="I3760" s="99">
        <v>8775000</v>
      </c>
      <c r="J3760" s="97" t="s">
        <v>2670</v>
      </c>
    </row>
    <row r="3761" spans="1:10" x14ac:dyDescent="0.2">
      <c r="A3761" s="96">
        <f t="shared" si="55"/>
        <v>3760</v>
      </c>
      <c r="B3761" s="97" t="s">
        <v>6887</v>
      </c>
      <c r="C3761" s="97" t="s">
        <v>6884</v>
      </c>
      <c r="D3761" s="97" t="s">
        <v>6887</v>
      </c>
      <c r="E3761" s="97" t="s">
        <v>2802</v>
      </c>
      <c r="F3761" s="97" t="s">
        <v>6997</v>
      </c>
      <c r="G3761" s="98" t="s">
        <v>2453</v>
      </c>
      <c r="H3761" s="98" t="s">
        <v>6885</v>
      </c>
      <c r="I3761" s="99">
        <v>6900000</v>
      </c>
      <c r="J3761" s="97" t="s">
        <v>2670</v>
      </c>
    </row>
    <row r="3762" spans="1:10" x14ac:dyDescent="0.2">
      <c r="A3762" s="96">
        <f t="shared" si="55"/>
        <v>3761</v>
      </c>
      <c r="B3762" s="97" t="s">
        <v>6887</v>
      </c>
      <c r="C3762" s="97" t="s">
        <v>6884</v>
      </c>
      <c r="D3762" s="97" t="s">
        <v>6887</v>
      </c>
      <c r="E3762" s="97" t="s">
        <v>2802</v>
      </c>
      <c r="F3762" s="97" t="s">
        <v>6998</v>
      </c>
      <c r="G3762" s="98" t="s">
        <v>2453</v>
      </c>
      <c r="H3762" s="98" t="s">
        <v>6885</v>
      </c>
      <c r="I3762" s="99">
        <v>35100000</v>
      </c>
      <c r="J3762" s="97" t="s">
        <v>2670</v>
      </c>
    </row>
    <row r="3763" spans="1:10" x14ac:dyDescent="0.2">
      <c r="A3763" s="96">
        <f t="shared" si="55"/>
        <v>3762</v>
      </c>
      <c r="B3763" s="97" t="s">
        <v>6903</v>
      </c>
      <c r="C3763" s="97" t="s">
        <v>2817</v>
      </c>
      <c r="D3763" s="97" t="s">
        <v>6887</v>
      </c>
      <c r="E3763" s="97" t="s">
        <v>2819</v>
      </c>
      <c r="F3763" s="97" t="s">
        <v>6999</v>
      </c>
      <c r="G3763" s="98" t="s">
        <v>2453</v>
      </c>
      <c r="H3763" s="98" t="s">
        <v>6885</v>
      </c>
      <c r="I3763" s="99">
        <v>16575000</v>
      </c>
      <c r="J3763" s="97" t="s">
        <v>2460</v>
      </c>
    </row>
    <row r="3764" spans="1:10" x14ac:dyDescent="0.2">
      <c r="A3764" s="96">
        <f t="shared" si="55"/>
        <v>3763</v>
      </c>
      <c r="B3764" s="97" t="s">
        <v>6903</v>
      </c>
      <c r="C3764" s="97" t="s">
        <v>2817</v>
      </c>
      <c r="D3764" s="97" t="s">
        <v>6887</v>
      </c>
      <c r="E3764" s="97" t="s">
        <v>2819</v>
      </c>
      <c r="F3764" s="97" t="s">
        <v>7000</v>
      </c>
      <c r="G3764" s="98" t="s">
        <v>2453</v>
      </c>
      <c r="H3764" s="98" t="s">
        <v>6885</v>
      </c>
      <c r="I3764" s="99">
        <v>7510000</v>
      </c>
      <c r="J3764" s="97" t="s">
        <v>2460</v>
      </c>
    </row>
    <row r="3765" spans="1:10" x14ac:dyDescent="0.2">
      <c r="A3765" s="96">
        <f t="shared" si="55"/>
        <v>3764</v>
      </c>
      <c r="B3765" s="97" t="s">
        <v>6903</v>
      </c>
      <c r="C3765" s="97" t="s">
        <v>2817</v>
      </c>
      <c r="D3765" s="97" t="s">
        <v>6887</v>
      </c>
      <c r="E3765" s="97" t="s">
        <v>2819</v>
      </c>
      <c r="F3765" s="97" t="s">
        <v>7001</v>
      </c>
      <c r="G3765" s="98" t="s">
        <v>2453</v>
      </c>
      <c r="H3765" s="98" t="s">
        <v>6885</v>
      </c>
      <c r="I3765" s="99">
        <v>17800000</v>
      </c>
      <c r="J3765" s="97" t="s">
        <v>2460</v>
      </c>
    </row>
    <row r="3766" spans="1:10" x14ac:dyDescent="0.2">
      <c r="A3766" s="96">
        <f t="shared" si="55"/>
        <v>3765</v>
      </c>
      <c r="B3766" s="97" t="s">
        <v>6903</v>
      </c>
      <c r="C3766" s="97" t="s">
        <v>2817</v>
      </c>
      <c r="D3766" s="97" t="s">
        <v>6887</v>
      </c>
      <c r="E3766" s="97" t="s">
        <v>2819</v>
      </c>
      <c r="F3766" s="97" t="s">
        <v>7002</v>
      </c>
      <c r="G3766" s="98" t="s">
        <v>2453</v>
      </c>
      <c r="H3766" s="98" t="s">
        <v>6885</v>
      </c>
      <c r="I3766" s="99">
        <v>69770000</v>
      </c>
      <c r="J3766" s="97" t="s">
        <v>2460</v>
      </c>
    </row>
    <row r="3767" spans="1:10" x14ac:dyDescent="0.2">
      <c r="A3767" s="96">
        <f t="shared" si="55"/>
        <v>3766</v>
      </c>
      <c r="B3767" s="97" t="s">
        <v>6903</v>
      </c>
      <c r="C3767" s="97" t="s">
        <v>2817</v>
      </c>
      <c r="D3767" s="97" t="s">
        <v>6887</v>
      </c>
      <c r="E3767" s="97" t="s">
        <v>2819</v>
      </c>
      <c r="F3767" s="97" t="s">
        <v>7003</v>
      </c>
      <c r="G3767" s="98" t="s">
        <v>2453</v>
      </c>
      <c r="H3767" s="98" t="s">
        <v>6885</v>
      </c>
      <c r="I3767" s="99">
        <v>201500000</v>
      </c>
      <c r="J3767" s="97" t="s">
        <v>2455</v>
      </c>
    </row>
    <row r="3768" spans="1:10" x14ac:dyDescent="0.2">
      <c r="A3768" s="96">
        <f t="shared" si="55"/>
        <v>3767</v>
      </c>
      <c r="B3768" s="97" t="s">
        <v>6903</v>
      </c>
      <c r="C3768" s="97" t="s">
        <v>2817</v>
      </c>
      <c r="D3768" s="97" t="s">
        <v>6887</v>
      </c>
      <c r="E3768" s="97" t="s">
        <v>2819</v>
      </c>
      <c r="F3768" s="97" t="s">
        <v>7004</v>
      </c>
      <c r="G3768" s="98" t="s">
        <v>2453</v>
      </c>
      <c r="H3768" s="98" t="s">
        <v>6885</v>
      </c>
      <c r="I3768" s="99">
        <v>190550000</v>
      </c>
      <c r="J3768" s="97" t="s">
        <v>2460</v>
      </c>
    </row>
    <row r="3769" spans="1:10" x14ac:dyDescent="0.2">
      <c r="A3769" s="96">
        <f t="shared" si="55"/>
        <v>3768</v>
      </c>
      <c r="B3769" s="97" t="s">
        <v>6903</v>
      </c>
      <c r="C3769" s="97" t="s">
        <v>2817</v>
      </c>
      <c r="D3769" s="97" t="s">
        <v>6887</v>
      </c>
      <c r="E3769" s="97" t="s">
        <v>2819</v>
      </c>
      <c r="F3769" s="97" t="s">
        <v>7005</v>
      </c>
      <c r="G3769" s="98" t="s">
        <v>2453</v>
      </c>
      <c r="H3769" s="98" t="s">
        <v>6885</v>
      </c>
      <c r="I3769" s="99">
        <v>67500000</v>
      </c>
      <c r="J3769" s="97" t="s">
        <v>2460</v>
      </c>
    </row>
    <row r="3770" spans="1:10" x14ac:dyDescent="0.2">
      <c r="A3770" s="96">
        <f t="shared" si="55"/>
        <v>3769</v>
      </c>
      <c r="B3770" s="97" t="s">
        <v>6903</v>
      </c>
      <c r="C3770" s="97" t="s">
        <v>2817</v>
      </c>
      <c r="D3770" s="97" t="s">
        <v>6887</v>
      </c>
      <c r="E3770" s="97" t="s">
        <v>2819</v>
      </c>
      <c r="F3770" s="97" t="s">
        <v>7006</v>
      </c>
      <c r="G3770" s="98" t="s">
        <v>2453</v>
      </c>
      <c r="H3770" s="98" t="s">
        <v>6885</v>
      </c>
      <c r="I3770" s="99">
        <v>4575000</v>
      </c>
      <c r="J3770" s="97" t="s">
        <v>2460</v>
      </c>
    </row>
    <row r="3771" spans="1:10" x14ac:dyDescent="0.2">
      <c r="A3771" s="96">
        <f t="shared" si="55"/>
        <v>3770</v>
      </c>
      <c r="B3771" s="97" t="s">
        <v>6903</v>
      </c>
      <c r="C3771" s="97" t="s">
        <v>2817</v>
      </c>
      <c r="D3771" s="97" t="s">
        <v>6887</v>
      </c>
      <c r="E3771" s="97" t="s">
        <v>2819</v>
      </c>
      <c r="F3771" s="97" t="s">
        <v>7007</v>
      </c>
      <c r="G3771" s="98" t="s">
        <v>2453</v>
      </c>
      <c r="H3771" s="98" t="s">
        <v>6885</v>
      </c>
      <c r="I3771" s="99">
        <v>43500000</v>
      </c>
      <c r="J3771" s="97" t="s">
        <v>2460</v>
      </c>
    </row>
    <row r="3772" spans="1:10" x14ac:dyDescent="0.2">
      <c r="A3772" s="96">
        <f t="shared" si="55"/>
        <v>3771</v>
      </c>
      <c r="B3772" s="97" t="s">
        <v>6903</v>
      </c>
      <c r="C3772" s="97" t="s">
        <v>2817</v>
      </c>
      <c r="D3772" s="97" t="s">
        <v>6887</v>
      </c>
      <c r="E3772" s="97" t="s">
        <v>2819</v>
      </c>
      <c r="F3772" s="97" t="s">
        <v>7008</v>
      </c>
      <c r="G3772" s="98" t="s">
        <v>2453</v>
      </c>
      <c r="H3772" s="98" t="s">
        <v>6885</v>
      </c>
      <c r="I3772" s="99">
        <v>329180000</v>
      </c>
      <c r="J3772" s="97" t="s">
        <v>2455</v>
      </c>
    </row>
    <row r="3773" spans="1:10" x14ac:dyDescent="0.2">
      <c r="A3773" s="96">
        <f t="shared" si="55"/>
        <v>3772</v>
      </c>
      <c r="B3773" s="97" t="s">
        <v>6903</v>
      </c>
      <c r="C3773" s="97" t="s">
        <v>2817</v>
      </c>
      <c r="D3773" s="97" t="s">
        <v>6887</v>
      </c>
      <c r="E3773" s="97" t="s">
        <v>2819</v>
      </c>
      <c r="F3773" s="97" t="s">
        <v>7009</v>
      </c>
      <c r="G3773" s="98" t="s">
        <v>2453</v>
      </c>
      <c r="H3773" s="98" t="s">
        <v>6885</v>
      </c>
      <c r="I3773" s="99">
        <v>40500000</v>
      </c>
      <c r="J3773" s="97" t="s">
        <v>2460</v>
      </c>
    </row>
    <row r="3774" spans="1:10" x14ac:dyDescent="0.2">
      <c r="A3774" s="96">
        <f t="shared" si="55"/>
        <v>3773</v>
      </c>
      <c r="B3774" s="97" t="s">
        <v>6903</v>
      </c>
      <c r="C3774" s="97" t="s">
        <v>2817</v>
      </c>
      <c r="D3774" s="97" t="s">
        <v>6887</v>
      </c>
      <c r="E3774" s="97" t="s">
        <v>2819</v>
      </c>
      <c r="F3774" s="97" t="s">
        <v>7010</v>
      </c>
      <c r="G3774" s="98" t="s">
        <v>2453</v>
      </c>
      <c r="H3774" s="98" t="s">
        <v>6885</v>
      </c>
      <c r="I3774" s="99">
        <v>274948300</v>
      </c>
      <c r="J3774" s="97" t="s">
        <v>2455</v>
      </c>
    </row>
    <row r="3775" spans="1:10" x14ac:dyDescent="0.2">
      <c r="A3775" s="96">
        <f t="shared" si="55"/>
        <v>3774</v>
      </c>
      <c r="B3775" s="97" t="s">
        <v>6903</v>
      </c>
      <c r="C3775" s="97" t="s">
        <v>2817</v>
      </c>
      <c r="D3775" s="97" t="s">
        <v>6887</v>
      </c>
      <c r="E3775" s="97" t="s">
        <v>2819</v>
      </c>
      <c r="F3775" s="97" t="s">
        <v>7011</v>
      </c>
      <c r="G3775" s="98" t="s">
        <v>2453</v>
      </c>
      <c r="H3775" s="98" t="s">
        <v>6885</v>
      </c>
      <c r="I3775" s="99">
        <v>74000000</v>
      </c>
      <c r="J3775" s="97" t="s">
        <v>2460</v>
      </c>
    </row>
    <row r="3776" spans="1:10" x14ac:dyDescent="0.2">
      <c r="A3776" s="96">
        <f t="shared" si="55"/>
        <v>3775</v>
      </c>
      <c r="B3776" s="97" t="s">
        <v>6903</v>
      </c>
      <c r="C3776" s="97" t="s">
        <v>2817</v>
      </c>
      <c r="D3776" s="97" t="s">
        <v>6887</v>
      </c>
      <c r="E3776" s="97" t="s">
        <v>2819</v>
      </c>
      <c r="F3776" s="97" t="s">
        <v>7012</v>
      </c>
      <c r="G3776" s="98" t="s">
        <v>2453</v>
      </c>
      <c r="H3776" s="98" t="s">
        <v>6885</v>
      </c>
      <c r="I3776" s="99">
        <v>91332000</v>
      </c>
      <c r="J3776" s="97" t="s">
        <v>2460</v>
      </c>
    </row>
    <row r="3777" spans="1:10" x14ac:dyDescent="0.2">
      <c r="A3777" s="96">
        <f t="shared" si="55"/>
        <v>3776</v>
      </c>
      <c r="B3777" s="97" t="s">
        <v>6903</v>
      </c>
      <c r="C3777" s="97" t="s">
        <v>2817</v>
      </c>
      <c r="D3777" s="97" t="s">
        <v>6887</v>
      </c>
      <c r="E3777" s="97" t="s">
        <v>2819</v>
      </c>
      <c r="F3777" s="97" t="s">
        <v>7013</v>
      </c>
      <c r="G3777" s="98" t="s">
        <v>2453</v>
      </c>
      <c r="H3777" s="98" t="s">
        <v>6885</v>
      </c>
      <c r="I3777" s="99">
        <v>244995500</v>
      </c>
      <c r="J3777" s="97" t="s">
        <v>2455</v>
      </c>
    </row>
    <row r="3778" spans="1:10" x14ac:dyDescent="0.2">
      <c r="A3778" s="96">
        <f t="shared" si="55"/>
        <v>3777</v>
      </c>
      <c r="B3778" s="97" t="s">
        <v>6903</v>
      </c>
      <c r="C3778" s="97" t="s">
        <v>2817</v>
      </c>
      <c r="D3778" s="97" t="s">
        <v>6887</v>
      </c>
      <c r="E3778" s="97" t="s">
        <v>2819</v>
      </c>
      <c r="F3778" s="97" t="s">
        <v>7014</v>
      </c>
      <c r="G3778" s="98" t="s">
        <v>2453</v>
      </c>
      <c r="H3778" s="98" t="s">
        <v>6885</v>
      </c>
      <c r="I3778" s="99">
        <v>339300000</v>
      </c>
      <c r="J3778" s="97" t="s">
        <v>2455</v>
      </c>
    </row>
    <row r="3779" spans="1:10" x14ac:dyDescent="0.2">
      <c r="A3779" s="96">
        <f t="shared" si="55"/>
        <v>3778</v>
      </c>
      <c r="B3779" s="97" t="s">
        <v>6903</v>
      </c>
      <c r="C3779" s="97" t="s">
        <v>2817</v>
      </c>
      <c r="D3779" s="97" t="s">
        <v>6887</v>
      </c>
      <c r="E3779" s="97" t="s">
        <v>2819</v>
      </c>
      <c r="F3779" s="97" t="s">
        <v>7015</v>
      </c>
      <c r="G3779" s="98" t="s">
        <v>2453</v>
      </c>
      <c r="H3779" s="98" t="s">
        <v>6885</v>
      </c>
      <c r="I3779" s="99">
        <v>27000000</v>
      </c>
      <c r="J3779" s="97" t="s">
        <v>2460</v>
      </c>
    </row>
    <row r="3780" spans="1:10" x14ac:dyDescent="0.2">
      <c r="A3780" s="96">
        <f t="shared" si="55"/>
        <v>3779</v>
      </c>
      <c r="B3780" s="97" t="s">
        <v>6903</v>
      </c>
      <c r="C3780" s="97" t="s">
        <v>2817</v>
      </c>
      <c r="D3780" s="97" t="s">
        <v>6887</v>
      </c>
      <c r="E3780" s="97" t="s">
        <v>2819</v>
      </c>
      <c r="F3780" s="97" t="s">
        <v>7016</v>
      </c>
      <c r="G3780" s="98" t="s">
        <v>2453</v>
      </c>
      <c r="H3780" s="98" t="s">
        <v>6885</v>
      </c>
      <c r="I3780" s="99">
        <v>5350000</v>
      </c>
      <c r="J3780" s="97" t="s">
        <v>2460</v>
      </c>
    </row>
    <row r="3781" spans="1:10" x14ac:dyDescent="0.2">
      <c r="A3781" s="96">
        <f t="shared" si="55"/>
        <v>3780</v>
      </c>
      <c r="B3781" s="97" t="s">
        <v>6903</v>
      </c>
      <c r="C3781" s="97" t="s">
        <v>2817</v>
      </c>
      <c r="D3781" s="97" t="s">
        <v>6887</v>
      </c>
      <c r="E3781" s="97" t="s">
        <v>2819</v>
      </c>
      <c r="F3781" s="97" t="s">
        <v>7017</v>
      </c>
      <c r="G3781" s="98" t="s">
        <v>2453</v>
      </c>
      <c r="H3781" s="98" t="s">
        <v>6885</v>
      </c>
      <c r="I3781" s="99">
        <v>24400000</v>
      </c>
      <c r="J3781" s="97" t="s">
        <v>2460</v>
      </c>
    </row>
    <row r="3782" spans="1:10" x14ac:dyDescent="0.2">
      <c r="A3782" s="96">
        <f t="shared" si="55"/>
        <v>3781</v>
      </c>
      <c r="B3782" s="97" t="s">
        <v>6903</v>
      </c>
      <c r="C3782" s="97" t="s">
        <v>2817</v>
      </c>
      <c r="D3782" s="97" t="s">
        <v>6887</v>
      </c>
      <c r="E3782" s="97" t="s">
        <v>2819</v>
      </c>
      <c r="F3782" s="97" t="s">
        <v>7018</v>
      </c>
      <c r="G3782" s="98" t="s">
        <v>2453</v>
      </c>
      <c r="H3782" s="98" t="s">
        <v>6885</v>
      </c>
      <c r="I3782" s="99">
        <v>49300000</v>
      </c>
      <c r="J3782" s="97" t="s">
        <v>2460</v>
      </c>
    </row>
    <row r="3783" spans="1:10" x14ac:dyDescent="0.2">
      <c r="A3783" s="96">
        <f t="shared" si="55"/>
        <v>3782</v>
      </c>
      <c r="B3783" s="97" t="s">
        <v>6903</v>
      </c>
      <c r="C3783" s="97" t="s">
        <v>2817</v>
      </c>
      <c r="D3783" s="97" t="s">
        <v>6887</v>
      </c>
      <c r="E3783" s="97" t="s">
        <v>2819</v>
      </c>
      <c r="F3783" s="97" t="s">
        <v>7019</v>
      </c>
      <c r="G3783" s="98" t="s">
        <v>2453</v>
      </c>
      <c r="H3783" s="98" t="s">
        <v>6885</v>
      </c>
      <c r="I3783" s="99">
        <v>75000000</v>
      </c>
      <c r="J3783" s="97" t="s">
        <v>2460</v>
      </c>
    </row>
    <row r="3784" spans="1:10" x14ac:dyDescent="0.2">
      <c r="A3784" s="96">
        <f t="shared" si="55"/>
        <v>3783</v>
      </c>
      <c r="B3784" s="97" t="s">
        <v>6903</v>
      </c>
      <c r="C3784" s="97" t="s">
        <v>2817</v>
      </c>
      <c r="D3784" s="97" t="s">
        <v>6887</v>
      </c>
      <c r="E3784" s="97" t="s">
        <v>2819</v>
      </c>
      <c r="F3784" s="97" t="s">
        <v>7020</v>
      </c>
      <c r="G3784" s="98" t="s">
        <v>2453</v>
      </c>
      <c r="H3784" s="98" t="s">
        <v>6885</v>
      </c>
      <c r="I3784" s="99">
        <v>74500000</v>
      </c>
      <c r="J3784" s="97" t="s">
        <v>2460</v>
      </c>
    </row>
    <row r="3785" spans="1:10" x14ac:dyDescent="0.2">
      <c r="A3785" s="96">
        <f t="shared" si="55"/>
        <v>3784</v>
      </c>
      <c r="B3785" s="97" t="s">
        <v>6903</v>
      </c>
      <c r="C3785" s="97" t="s">
        <v>2817</v>
      </c>
      <c r="D3785" s="97" t="s">
        <v>6887</v>
      </c>
      <c r="E3785" s="97" t="s">
        <v>2819</v>
      </c>
      <c r="F3785" s="97" t="s">
        <v>7021</v>
      </c>
      <c r="G3785" s="98" t="s">
        <v>2453</v>
      </c>
      <c r="H3785" s="98" t="s">
        <v>6885</v>
      </c>
      <c r="I3785" s="99">
        <v>63000000</v>
      </c>
      <c r="J3785" s="97" t="s">
        <v>2460</v>
      </c>
    </row>
    <row r="3786" spans="1:10" x14ac:dyDescent="0.2">
      <c r="A3786" s="96">
        <f t="shared" si="55"/>
        <v>3785</v>
      </c>
      <c r="B3786" s="97" t="s">
        <v>6903</v>
      </c>
      <c r="C3786" s="97" t="s">
        <v>2817</v>
      </c>
      <c r="D3786" s="97" t="s">
        <v>6887</v>
      </c>
      <c r="E3786" s="97" t="s">
        <v>2819</v>
      </c>
      <c r="F3786" s="97" t="s">
        <v>7022</v>
      </c>
      <c r="G3786" s="98" t="s">
        <v>2453</v>
      </c>
      <c r="H3786" s="98" t="s">
        <v>6885</v>
      </c>
      <c r="I3786" s="99">
        <v>120300000</v>
      </c>
      <c r="J3786" s="97" t="s">
        <v>2460</v>
      </c>
    </row>
    <row r="3787" spans="1:10" x14ac:dyDescent="0.2">
      <c r="A3787" s="96">
        <f t="shared" si="55"/>
        <v>3786</v>
      </c>
      <c r="B3787" s="97" t="s">
        <v>6903</v>
      </c>
      <c r="C3787" s="97" t="s">
        <v>2817</v>
      </c>
      <c r="D3787" s="97" t="s">
        <v>6887</v>
      </c>
      <c r="E3787" s="97" t="s">
        <v>2819</v>
      </c>
      <c r="F3787" s="97" t="s">
        <v>7023</v>
      </c>
      <c r="G3787" s="98" t="s">
        <v>2453</v>
      </c>
      <c r="H3787" s="98" t="s">
        <v>6885</v>
      </c>
      <c r="I3787" s="99">
        <v>43500000</v>
      </c>
      <c r="J3787" s="97" t="s">
        <v>2460</v>
      </c>
    </row>
    <row r="3788" spans="1:10" x14ac:dyDescent="0.2">
      <c r="A3788" s="96">
        <f t="shared" si="55"/>
        <v>3787</v>
      </c>
      <c r="B3788" s="97" t="s">
        <v>6903</v>
      </c>
      <c r="C3788" s="97" t="s">
        <v>2817</v>
      </c>
      <c r="D3788" s="97" t="s">
        <v>6887</v>
      </c>
      <c r="E3788" s="97" t="s">
        <v>2819</v>
      </c>
      <c r="F3788" s="97" t="s">
        <v>7024</v>
      </c>
      <c r="G3788" s="98" t="s">
        <v>2453</v>
      </c>
      <c r="H3788" s="98" t="s">
        <v>6885</v>
      </c>
      <c r="I3788" s="99">
        <v>67500000</v>
      </c>
      <c r="J3788" s="97" t="s">
        <v>2460</v>
      </c>
    </row>
    <row r="3789" spans="1:10" x14ac:dyDescent="0.2">
      <c r="A3789" s="96">
        <f t="shared" si="55"/>
        <v>3788</v>
      </c>
      <c r="B3789" s="97" t="s">
        <v>6885</v>
      </c>
      <c r="C3789" s="97" t="s">
        <v>6884</v>
      </c>
      <c r="D3789" s="97" t="s">
        <v>6885</v>
      </c>
      <c r="E3789" s="97" t="s">
        <v>2819</v>
      </c>
      <c r="F3789" s="97" t="s">
        <v>7025</v>
      </c>
      <c r="G3789" s="98" t="s">
        <v>2453</v>
      </c>
      <c r="H3789" s="98" t="s">
        <v>6885</v>
      </c>
      <c r="I3789" s="99">
        <v>469400000</v>
      </c>
      <c r="J3789" s="97" t="s">
        <v>2455</v>
      </c>
    </row>
    <row r="3790" spans="1:10" x14ac:dyDescent="0.2">
      <c r="A3790" s="96">
        <f t="shared" si="55"/>
        <v>3789</v>
      </c>
      <c r="B3790" s="97" t="s">
        <v>6887</v>
      </c>
      <c r="C3790" s="97" t="s">
        <v>6884</v>
      </c>
      <c r="D3790" s="97" t="s">
        <v>6887</v>
      </c>
      <c r="E3790" s="97" t="s">
        <v>2819</v>
      </c>
      <c r="F3790" s="97" t="s">
        <v>7026</v>
      </c>
      <c r="G3790" s="98" t="s">
        <v>2453</v>
      </c>
      <c r="H3790" s="98" t="s">
        <v>6885</v>
      </c>
      <c r="I3790" s="99">
        <v>60480000</v>
      </c>
      <c r="J3790" s="97" t="s">
        <v>2670</v>
      </c>
    </row>
    <row r="3791" spans="1:10" x14ac:dyDescent="0.2">
      <c r="A3791" s="96">
        <f t="shared" si="55"/>
        <v>3790</v>
      </c>
      <c r="B3791" s="97" t="s">
        <v>6887</v>
      </c>
      <c r="C3791" s="97" t="s">
        <v>6884</v>
      </c>
      <c r="D3791" s="97" t="s">
        <v>6887</v>
      </c>
      <c r="E3791" s="97" t="s">
        <v>2819</v>
      </c>
      <c r="F3791" s="97" t="s">
        <v>7027</v>
      </c>
      <c r="G3791" s="98" t="s">
        <v>2453</v>
      </c>
      <c r="H3791" s="98" t="s">
        <v>6885</v>
      </c>
      <c r="I3791" s="99">
        <v>137250000</v>
      </c>
      <c r="J3791" s="97" t="s">
        <v>2670</v>
      </c>
    </row>
    <row r="3792" spans="1:10" x14ac:dyDescent="0.2">
      <c r="A3792" s="96">
        <f t="shared" si="55"/>
        <v>3791</v>
      </c>
      <c r="B3792" s="97" t="s">
        <v>6887</v>
      </c>
      <c r="C3792" s="97" t="s">
        <v>6884</v>
      </c>
      <c r="D3792" s="97" t="s">
        <v>6887</v>
      </c>
      <c r="E3792" s="97" t="s">
        <v>2819</v>
      </c>
      <c r="F3792" s="97" t="s">
        <v>7028</v>
      </c>
      <c r="G3792" s="98" t="s">
        <v>2453</v>
      </c>
      <c r="H3792" s="98" t="s">
        <v>6885</v>
      </c>
      <c r="I3792" s="99">
        <v>214893750</v>
      </c>
      <c r="J3792" s="97" t="s">
        <v>2670</v>
      </c>
    </row>
    <row r="3793" spans="1:10" x14ac:dyDescent="0.2">
      <c r="A3793" s="96">
        <f t="shared" si="55"/>
        <v>3792</v>
      </c>
      <c r="B3793" s="97" t="s">
        <v>6887</v>
      </c>
      <c r="C3793" s="97" t="s">
        <v>6884</v>
      </c>
      <c r="D3793" s="97" t="s">
        <v>6887</v>
      </c>
      <c r="E3793" s="97" t="s">
        <v>2819</v>
      </c>
      <c r="F3793" s="97" t="s">
        <v>7029</v>
      </c>
      <c r="G3793" s="98" t="s">
        <v>2453</v>
      </c>
      <c r="H3793" s="98" t="s">
        <v>6885</v>
      </c>
      <c r="I3793" s="99">
        <v>42086250</v>
      </c>
      <c r="J3793" s="97" t="s">
        <v>2670</v>
      </c>
    </row>
    <row r="3794" spans="1:10" x14ac:dyDescent="0.2">
      <c r="A3794" s="96">
        <f t="shared" si="55"/>
        <v>3793</v>
      </c>
      <c r="B3794" s="97" t="s">
        <v>6887</v>
      </c>
      <c r="C3794" s="97" t="s">
        <v>6884</v>
      </c>
      <c r="D3794" s="97" t="s">
        <v>6887</v>
      </c>
      <c r="E3794" s="97" t="s">
        <v>2819</v>
      </c>
      <c r="F3794" s="97" t="s">
        <v>7030</v>
      </c>
      <c r="G3794" s="98" t="s">
        <v>2453</v>
      </c>
      <c r="H3794" s="98" t="s">
        <v>6885</v>
      </c>
      <c r="I3794" s="99">
        <v>16545750</v>
      </c>
      <c r="J3794" s="97" t="s">
        <v>2670</v>
      </c>
    </row>
    <row r="3795" spans="1:10" x14ac:dyDescent="0.2">
      <c r="A3795" s="96">
        <f t="shared" si="55"/>
        <v>3794</v>
      </c>
      <c r="B3795" s="97" t="s">
        <v>6887</v>
      </c>
      <c r="C3795" s="97" t="s">
        <v>6884</v>
      </c>
      <c r="D3795" s="97" t="s">
        <v>6887</v>
      </c>
      <c r="E3795" s="97" t="s">
        <v>2819</v>
      </c>
      <c r="F3795" s="97" t="s">
        <v>7031</v>
      </c>
      <c r="G3795" s="98" t="s">
        <v>2453</v>
      </c>
      <c r="H3795" s="98" t="s">
        <v>6885</v>
      </c>
      <c r="I3795" s="99">
        <v>22873500</v>
      </c>
      <c r="J3795" s="97" t="s">
        <v>2670</v>
      </c>
    </row>
    <row r="3796" spans="1:10" x14ac:dyDescent="0.2">
      <c r="A3796" s="96">
        <f t="shared" si="55"/>
        <v>3795</v>
      </c>
      <c r="B3796" s="97" t="s">
        <v>6887</v>
      </c>
      <c r="C3796" s="97" t="s">
        <v>6884</v>
      </c>
      <c r="D3796" s="97" t="s">
        <v>6887</v>
      </c>
      <c r="E3796" s="97" t="s">
        <v>2819</v>
      </c>
      <c r="F3796" s="97" t="s">
        <v>7032</v>
      </c>
      <c r="G3796" s="98" t="s">
        <v>2453</v>
      </c>
      <c r="H3796" s="98" t="s">
        <v>6885</v>
      </c>
      <c r="I3796" s="99">
        <v>50438700</v>
      </c>
      <c r="J3796" s="97" t="s">
        <v>2670</v>
      </c>
    </row>
    <row r="3797" spans="1:10" x14ac:dyDescent="0.2">
      <c r="A3797" s="96">
        <f t="shared" si="55"/>
        <v>3796</v>
      </c>
      <c r="B3797" s="97" t="s">
        <v>6903</v>
      </c>
      <c r="C3797" s="97" t="s">
        <v>2817</v>
      </c>
      <c r="D3797" s="97" t="s">
        <v>6887</v>
      </c>
      <c r="E3797" s="97" t="s">
        <v>2823</v>
      </c>
      <c r="F3797" s="97" t="s">
        <v>7033</v>
      </c>
      <c r="G3797" s="98" t="s">
        <v>2453</v>
      </c>
      <c r="H3797" s="98" t="s">
        <v>6885</v>
      </c>
      <c r="I3797" s="99">
        <v>2550000</v>
      </c>
      <c r="J3797" s="97" t="s">
        <v>2460</v>
      </c>
    </row>
    <row r="3798" spans="1:10" x14ac:dyDescent="0.2">
      <c r="A3798" s="96">
        <f t="shared" ref="A3798:A3819" si="56">ROW()-1</f>
        <v>3797</v>
      </c>
      <c r="B3798" s="97" t="s">
        <v>6887</v>
      </c>
      <c r="C3798" s="97" t="s">
        <v>6884</v>
      </c>
      <c r="D3798" s="97" t="s">
        <v>6887</v>
      </c>
      <c r="E3798" s="97" t="s">
        <v>2823</v>
      </c>
      <c r="F3798" s="97" t="s">
        <v>7034</v>
      </c>
      <c r="G3798" s="98" t="s">
        <v>2453</v>
      </c>
      <c r="H3798" s="98" t="s">
        <v>6885</v>
      </c>
      <c r="I3798" s="99">
        <v>109841250</v>
      </c>
      <c r="J3798" s="97" t="s">
        <v>2670</v>
      </c>
    </row>
    <row r="3799" spans="1:10" x14ac:dyDescent="0.2">
      <c r="A3799" s="96">
        <f t="shared" si="56"/>
        <v>3798</v>
      </c>
      <c r="B3799" s="97" t="s">
        <v>7035</v>
      </c>
      <c r="C3799" s="97" t="s">
        <v>5707</v>
      </c>
      <c r="D3799" s="97" t="s">
        <v>2712</v>
      </c>
      <c r="E3799" s="97" t="s">
        <v>2823</v>
      </c>
      <c r="F3799" s="97" t="s">
        <v>7036</v>
      </c>
      <c r="G3799" s="98" t="s">
        <v>2453</v>
      </c>
      <c r="H3799" s="98" t="s">
        <v>6885</v>
      </c>
      <c r="I3799" s="99">
        <v>300000000</v>
      </c>
      <c r="J3799" s="97" t="s">
        <v>2486</v>
      </c>
    </row>
    <row r="3800" spans="1:10" x14ac:dyDescent="0.2">
      <c r="A3800" s="96">
        <f t="shared" si="56"/>
        <v>3799</v>
      </c>
      <c r="B3800" s="97" t="s">
        <v>6903</v>
      </c>
      <c r="C3800" s="97" t="s">
        <v>2817</v>
      </c>
      <c r="D3800" s="97" t="s">
        <v>6887</v>
      </c>
      <c r="E3800" s="97" t="s">
        <v>2827</v>
      </c>
      <c r="F3800" s="97" t="s">
        <v>7037</v>
      </c>
      <c r="G3800" s="98" t="s">
        <v>2453</v>
      </c>
      <c r="H3800" s="98" t="s">
        <v>6885</v>
      </c>
      <c r="I3800" s="99">
        <v>198450000</v>
      </c>
      <c r="J3800" s="97" t="s">
        <v>2460</v>
      </c>
    </row>
    <row r="3801" spans="1:10" x14ac:dyDescent="0.2">
      <c r="A3801" s="96">
        <f t="shared" si="56"/>
        <v>3800</v>
      </c>
      <c r="B3801" s="97" t="s">
        <v>6903</v>
      </c>
      <c r="C3801" s="97" t="s">
        <v>2817</v>
      </c>
      <c r="D3801" s="97" t="s">
        <v>6887</v>
      </c>
      <c r="E3801" s="97" t="s">
        <v>2827</v>
      </c>
      <c r="F3801" s="97" t="s">
        <v>7038</v>
      </c>
      <c r="G3801" s="98" t="s">
        <v>2453</v>
      </c>
      <c r="H3801" s="98" t="s">
        <v>6885</v>
      </c>
      <c r="I3801" s="99">
        <v>169750000</v>
      </c>
      <c r="J3801" s="97" t="s">
        <v>2460</v>
      </c>
    </row>
    <row r="3802" spans="1:10" x14ac:dyDescent="0.2">
      <c r="A3802" s="96">
        <f t="shared" si="56"/>
        <v>3801</v>
      </c>
      <c r="B3802" s="97" t="s">
        <v>6903</v>
      </c>
      <c r="C3802" s="97" t="s">
        <v>2817</v>
      </c>
      <c r="D3802" s="97" t="s">
        <v>6887</v>
      </c>
      <c r="E3802" s="97" t="s">
        <v>2827</v>
      </c>
      <c r="F3802" s="97" t="s">
        <v>7039</v>
      </c>
      <c r="G3802" s="98" t="s">
        <v>2453</v>
      </c>
      <c r="H3802" s="98" t="s">
        <v>6885</v>
      </c>
      <c r="I3802" s="99">
        <v>2300000</v>
      </c>
      <c r="J3802" s="97" t="s">
        <v>2460</v>
      </c>
    </row>
    <row r="3803" spans="1:10" x14ac:dyDescent="0.2">
      <c r="A3803" s="96">
        <f t="shared" si="56"/>
        <v>3802</v>
      </c>
      <c r="B3803" s="97" t="s">
        <v>6903</v>
      </c>
      <c r="C3803" s="97" t="s">
        <v>2817</v>
      </c>
      <c r="D3803" s="97" t="s">
        <v>6887</v>
      </c>
      <c r="E3803" s="97" t="s">
        <v>2827</v>
      </c>
      <c r="F3803" s="97" t="s">
        <v>7040</v>
      </c>
      <c r="G3803" s="98" t="s">
        <v>2453</v>
      </c>
      <c r="H3803" s="98" t="s">
        <v>6885</v>
      </c>
      <c r="I3803" s="99">
        <v>27200000</v>
      </c>
      <c r="J3803" s="97" t="s">
        <v>2460</v>
      </c>
    </row>
    <row r="3804" spans="1:10" x14ac:dyDescent="0.2">
      <c r="A3804" s="96">
        <f t="shared" si="56"/>
        <v>3803</v>
      </c>
      <c r="B3804" s="97" t="s">
        <v>6887</v>
      </c>
      <c r="C3804" s="97" t="s">
        <v>6884</v>
      </c>
      <c r="D3804" s="97" t="s">
        <v>6887</v>
      </c>
      <c r="E3804" s="97" t="s">
        <v>2827</v>
      </c>
      <c r="F3804" s="97" t="s">
        <v>7041</v>
      </c>
      <c r="G3804" s="98" t="s">
        <v>2453</v>
      </c>
      <c r="H3804" s="98" t="s">
        <v>6885</v>
      </c>
      <c r="I3804" s="99">
        <v>28500000</v>
      </c>
      <c r="J3804" s="97" t="s">
        <v>2670</v>
      </c>
    </row>
    <row r="3805" spans="1:10" x14ac:dyDescent="0.2">
      <c r="A3805" s="96">
        <f t="shared" si="56"/>
        <v>3804</v>
      </c>
      <c r="B3805" s="97" t="s">
        <v>6903</v>
      </c>
      <c r="C3805" s="97" t="s">
        <v>2817</v>
      </c>
      <c r="D3805" s="97" t="s">
        <v>6887</v>
      </c>
      <c r="E3805" s="97" t="s">
        <v>2833</v>
      </c>
      <c r="F3805" s="97" t="s">
        <v>7042</v>
      </c>
      <c r="G3805" s="98" t="s">
        <v>2453</v>
      </c>
      <c r="H3805" s="98" t="s">
        <v>6885</v>
      </c>
      <c r="I3805" s="99">
        <v>17500000</v>
      </c>
      <c r="J3805" s="97" t="s">
        <v>2460</v>
      </c>
    </row>
    <row r="3806" spans="1:10" x14ac:dyDescent="0.2">
      <c r="A3806" s="96">
        <f t="shared" si="56"/>
        <v>3805</v>
      </c>
      <c r="B3806" s="97" t="s">
        <v>6903</v>
      </c>
      <c r="C3806" s="97" t="s">
        <v>2817</v>
      </c>
      <c r="D3806" s="97" t="s">
        <v>6887</v>
      </c>
      <c r="E3806" s="97" t="s">
        <v>2833</v>
      </c>
      <c r="F3806" s="97" t="s">
        <v>7043</v>
      </c>
      <c r="G3806" s="98" t="s">
        <v>2453</v>
      </c>
      <c r="H3806" s="98" t="s">
        <v>6885</v>
      </c>
      <c r="I3806" s="99">
        <v>17500000</v>
      </c>
      <c r="J3806" s="97" t="s">
        <v>2460</v>
      </c>
    </row>
    <row r="3807" spans="1:10" x14ac:dyDescent="0.2">
      <c r="A3807" s="96">
        <f t="shared" si="56"/>
        <v>3806</v>
      </c>
      <c r="B3807" s="97" t="s">
        <v>6903</v>
      </c>
      <c r="C3807" s="97" t="s">
        <v>2817</v>
      </c>
      <c r="D3807" s="97" t="s">
        <v>6887</v>
      </c>
      <c r="E3807" s="97" t="s">
        <v>2833</v>
      </c>
      <c r="F3807" s="97" t="s">
        <v>7044</v>
      </c>
      <c r="G3807" s="98" t="s">
        <v>2453</v>
      </c>
      <c r="H3807" s="98" t="s">
        <v>6885</v>
      </c>
      <c r="I3807" s="99">
        <v>285559000</v>
      </c>
      <c r="J3807" s="97" t="s">
        <v>2455</v>
      </c>
    </row>
    <row r="3808" spans="1:10" x14ac:dyDescent="0.2">
      <c r="A3808" s="96">
        <f t="shared" si="56"/>
        <v>3807</v>
      </c>
      <c r="B3808" s="97" t="s">
        <v>6887</v>
      </c>
      <c r="C3808" s="97" t="s">
        <v>6884</v>
      </c>
      <c r="D3808" s="97" t="s">
        <v>6887</v>
      </c>
      <c r="E3808" s="97" t="s">
        <v>2833</v>
      </c>
      <c r="F3808" s="97" t="s">
        <v>7045</v>
      </c>
      <c r="G3808" s="98" t="s">
        <v>2453</v>
      </c>
      <c r="H3808" s="98" t="s">
        <v>6885</v>
      </c>
      <c r="I3808" s="99">
        <v>22500000</v>
      </c>
      <c r="J3808" s="97" t="s">
        <v>2670</v>
      </c>
    </row>
    <row r="3809" spans="1:10" x14ac:dyDescent="0.2">
      <c r="A3809" s="96">
        <f t="shared" si="56"/>
        <v>3808</v>
      </c>
      <c r="B3809" s="97" t="s">
        <v>6897</v>
      </c>
      <c r="C3809" s="97" t="s">
        <v>6884</v>
      </c>
      <c r="D3809" s="97" t="s">
        <v>2622</v>
      </c>
      <c r="E3809" s="97" t="s">
        <v>2833</v>
      </c>
      <c r="F3809" s="97" t="s">
        <v>7046</v>
      </c>
      <c r="G3809" s="98" t="s">
        <v>2453</v>
      </c>
      <c r="H3809" s="98" t="s">
        <v>6885</v>
      </c>
      <c r="I3809" s="99">
        <v>1000000000</v>
      </c>
      <c r="J3809" s="97" t="s">
        <v>2455</v>
      </c>
    </row>
    <row r="3810" spans="1:10" x14ac:dyDescent="0.2">
      <c r="A3810" s="96">
        <f t="shared" si="56"/>
        <v>3809</v>
      </c>
      <c r="B3810" s="97" t="s">
        <v>6903</v>
      </c>
      <c r="C3810" s="97" t="s">
        <v>2817</v>
      </c>
      <c r="D3810" s="97" t="s">
        <v>6887</v>
      </c>
      <c r="E3810" s="97" t="s">
        <v>3126</v>
      </c>
      <c r="F3810" s="97" t="s">
        <v>7047</v>
      </c>
      <c r="G3810" s="98" t="s">
        <v>2453</v>
      </c>
      <c r="H3810" s="98" t="s">
        <v>6885</v>
      </c>
      <c r="I3810" s="99">
        <v>16600000</v>
      </c>
      <c r="J3810" s="97" t="s">
        <v>2460</v>
      </c>
    </row>
    <row r="3811" spans="1:10" x14ac:dyDescent="0.2">
      <c r="A3811" s="96">
        <f t="shared" si="56"/>
        <v>3810</v>
      </c>
      <c r="B3811" s="97" t="s">
        <v>6903</v>
      </c>
      <c r="C3811" s="97" t="s">
        <v>2817</v>
      </c>
      <c r="D3811" s="97" t="s">
        <v>6887</v>
      </c>
      <c r="E3811" s="97" t="s">
        <v>3126</v>
      </c>
      <c r="F3811" s="97" t="s">
        <v>7048</v>
      </c>
      <c r="G3811" s="98" t="s">
        <v>2453</v>
      </c>
      <c r="H3811" s="98" t="s">
        <v>6885</v>
      </c>
      <c r="I3811" s="99">
        <v>36350000</v>
      </c>
      <c r="J3811" s="97" t="s">
        <v>2460</v>
      </c>
    </row>
    <row r="3812" spans="1:10" x14ac:dyDescent="0.2">
      <c r="A3812" s="96">
        <f t="shared" si="56"/>
        <v>3811</v>
      </c>
      <c r="B3812" s="97" t="s">
        <v>6887</v>
      </c>
      <c r="C3812" s="97" t="s">
        <v>6884</v>
      </c>
      <c r="D3812" s="97" t="s">
        <v>6887</v>
      </c>
      <c r="E3812" s="97" t="s">
        <v>3126</v>
      </c>
      <c r="F3812" s="97" t="s">
        <v>7049</v>
      </c>
      <c r="G3812" s="98" t="s">
        <v>2453</v>
      </c>
      <c r="H3812" s="98" t="s">
        <v>6885</v>
      </c>
      <c r="I3812" s="99">
        <v>30375000</v>
      </c>
      <c r="J3812" s="97" t="s">
        <v>2670</v>
      </c>
    </row>
    <row r="3813" spans="1:10" x14ac:dyDescent="0.2">
      <c r="A3813" s="96">
        <f t="shared" si="56"/>
        <v>3812</v>
      </c>
      <c r="B3813" s="97" t="s">
        <v>6903</v>
      </c>
      <c r="C3813" s="97" t="s">
        <v>2817</v>
      </c>
      <c r="D3813" s="97" t="s">
        <v>6887</v>
      </c>
      <c r="E3813" s="97" t="s">
        <v>2840</v>
      </c>
      <c r="F3813" s="97" t="s">
        <v>7050</v>
      </c>
      <c r="G3813" s="98" t="s">
        <v>2453</v>
      </c>
      <c r="H3813" s="98" t="s">
        <v>6885</v>
      </c>
      <c r="I3813" s="99">
        <v>29250000</v>
      </c>
      <c r="J3813" s="97" t="s">
        <v>2460</v>
      </c>
    </row>
    <row r="3814" spans="1:10" x14ac:dyDescent="0.2">
      <c r="A3814" s="96">
        <f t="shared" si="56"/>
        <v>3813</v>
      </c>
      <c r="B3814" s="97" t="s">
        <v>6903</v>
      </c>
      <c r="C3814" s="97" t="s">
        <v>2817</v>
      </c>
      <c r="D3814" s="97" t="s">
        <v>6887</v>
      </c>
      <c r="E3814" s="97" t="s">
        <v>2843</v>
      </c>
      <c r="F3814" s="97" t="s">
        <v>7051</v>
      </c>
      <c r="G3814" s="98" t="s">
        <v>2453</v>
      </c>
      <c r="H3814" s="98" t="s">
        <v>6885</v>
      </c>
      <c r="I3814" s="99">
        <v>30450000</v>
      </c>
      <c r="J3814" s="97" t="s">
        <v>2460</v>
      </c>
    </row>
    <row r="3815" spans="1:10" x14ac:dyDescent="0.2">
      <c r="A3815" s="96">
        <f t="shared" si="56"/>
        <v>3814</v>
      </c>
      <c r="B3815" s="97" t="s">
        <v>6903</v>
      </c>
      <c r="C3815" s="97" t="s">
        <v>2817</v>
      </c>
      <c r="D3815" s="97" t="s">
        <v>6887</v>
      </c>
      <c r="E3815" s="97" t="s">
        <v>2843</v>
      </c>
      <c r="F3815" s="97" t="s">
        <v>7052</v>
      </c>
      <c r="G3815" s="98" t="s">
        <v>2453</v>
      </c>
      <c r="H3815" s="98" t="s">
        <v>6885</v>
      </c>
      <c r="I3815" s="99">
        <v>54210000</v>
      </c>
      <c r="J3815" s="97" t="s">
        <v>2460</v>
      </c>
    </row>
    <row r="3816" spans="1:10" x14ac:dyDescent="0.2">
      <c r="A3816" s="96">
        <f t="shared" si="56"/>
        <v>3815</v>
      </c>
      <c r="B3816" s="97" t="s">
        <v>6903</v>
      </c>
      <c r="C3816" s="97" t="s">
        <v>2817</v>
      </c>
      <c r="D3816" s="97" t="s">
        <v>6887</v>
      </c>
      <c r="E3816" s="97" t="s">
        <v>2843</v>
      </c>
      <c r="F3816" s="97" t="s">
        <v>7053</v>
      </c>
      <c r="G3816" s="98" t="s">
        <v>2453</v>
      </c>
      <c r="H3816" s="98" t="s">
        <v>6885</v>
      </c>
      <c r="I3816" s="99">
        <v>9500000</v>
      </c>
      <c r="J3816" s="97" t="s">
        <v>2460</v>
      </c>
    </row>
    <row r="3817" spans="1:10" x14ac:dyDescent="0.2">
      <c r="A3817" s="96">
        <f t="shared" si="56"/>
        <v>3816</v>
      </c>
      <c r="B3817" s="97" t="s">
        <v>6903</v>
      </c>
      <c r="C3817" s="97" t="s">
        <v>2817</v>
      </c>
      <c r="D3817" s="97" t="s">
        <v>6887</v>
      </c>
      <c r="E3817" s="97" t="s">
        <v>2843</v>
      </c>
      <c r="F3817" s="97" t="s">
        <v>7054</v>
      </c>
      <c r="G3817" s="98" t="s">
        <v>2453</v>
      </c>
      <c r="H3817" s="98" t="s">
        <v>6885</v>
      </c>
      <c r="I3817" s="99">
        <v>198400000</v>
      </c>
      <c r="J3817" s="97" t="s">
        <v>2460</v>
      </c>
    </row>
    <row r="3818" spans="1:10" x14ac:dyDescent="0.2">
      <c r="A3818" s="96">
        <f t="shared" si="56"/>
        <v>3817</v>
      </c>
      <c r="B3818" s="97" t="s">
        <v>6903</v>
      </c>
      <c r="C3818" s="97" t="s">
        <v>2817</v>
      </c>
      <c r="D3818" s="97" t="s">
        <v>6887</v>
      </c>
      <c r="E3818" s="97" t="s">
        <v>2843</v>
      </c>
      <c r="F3818" s="97" t="s">
        <v>7055</v>
      </c>
      <c r="G3818" s="98" t="s">
        <v>2453</v>
      </c>
      <c r="H3818" s="98" t="s">
        <v>6885</v>
      </c>
      <c r="I3818" s="99">
        <v>11700000</v>
      </c>
      <c r="J3818" s="97" t="s">
        <v>2460</v>
      </c>
    </row>
    <row r="3819" spans="1:10" x14ac:dyDescent="0.2">
      <c r="A3819" s="96">
        <f t="shared" si="56"/>
        <v>3818</v>
      </c>
      <c r="B3819" s="97" t="s">
        <v>6903</v>
      </c>
      <c r="C3819" s="97" t="s">
        <v>2817</v>
      </c>
      <c r="D3819" s="97" t="s">
        <v>6887</v>
      </c>
      <c r="E3819" s="97" t="s">
        <v>2843</v>
      </c>
      <c r="F3819" s="97" t="s">
        <v>7056</v>
      </c>
      <c r="G3819" s="98" t="s">
        <v>2453</v>
      </c>
      <c r="H3819" s="98" t="s">
        <v>6885</v>
      </c>
      <c r="I3819" s="99">
        <v>1800000</v>
      </c>
      <c r="J3819" s="97" t="s">
        <v>2460</v>
      </c>
    </row>
    <row r="3822" spans="1:10" x14ac:dyDescent="0.3">
      <c r="I3822" s="152"/>
    </row>
  </sheetData>
  <autoFilter ref="A1:J1">
    <sortState ref="A2:J273">
      <sortCondition ref="E1"/>
    </sortState>
  </autoFilter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1856"/>
  <sheetViews>
    <sheetView zoomScaleNormal="100" workbookViewId="0">
      <pane ySplit="1" topLeftCell="A2" activePane="bottomLeft" state="frozen"/>
      <selection pane="bottomLeft" activeCell="E31" sqref="E31"/>
    </sheetView>
  </sheetViews>
  <sheetFormatPr defaultRowHeight="12" customHeight="1" x14ac:dyDescent="0.3"/>
  <cols>
    <col min="1" max="1" width="5.5" style="57" customWidth="1"/>
    <col min="2" max="2" width="11.75" style="4" customWidth="1"/>
    <col min="3" max="3" width="11.375" style="4" customWidth="1"/>
    <col min="4" max="4" width="7.375" style="4" customWidth="1"/>
    <col min="5" max="5" width="45.75" style="81" customWidth="1"/>
    <col min="6" max="6" width="15.75" style="4" customWidth="1"/>
    <col min="7" max="7" width="14.625" style="4" hidden="1" customWidth="1"/>
    <col min="8" max="8" width="15.5" style="4" hidden="1" customWidth="1"/>
    <col min="9" max="9" width="14.625" style="4" hidden="1" customWidth="1"/>
    <col min="10" max="10" width="22" style="4" customWidth="1"/>
    <col min="11" max="11" width="14.75" style="4" bestFit="1" customWidth="1"/>
    <col min="12" max="16384" width="9" style="4"/>
  </cols>
  <sheetData>
    <row r="1" spans="1:12" ht="12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2" t="s">
        <v>10</v>
      </c>
      <c r="L1" s="1" t="s">
        <v>11</v>
      </c>
    </row>
    <row r="2" spans="1:12" ht="12" customHeight="1" x14ac:dyDescent="0.3">
      <c r="A2" s="5">
        <f t="shared" ref="A2:A65" si="0">ROW()-1</f>
        <v>1</v>
      </c>
      <c r="B2" s="6" t="s">
        <v>12</v>
      </c>
      <c r="C2" s="6" t="s">
        <v>13</v>
      </c>
      <c r="D2" s="5" t="s">
        <v>14</v>
      </c>
      <c r="E2" s="7" t="s">
        <v>15</v>
      </c>
      <c r="F2" s="8" t="s">
        <v>16</v>
      </c>
      <c r="G2" s="9">
        <v>106000000</v>
      </c>
      <c r="H2" s="10">
        <v>0</v>
      </c>
      <c r="I2" s="9">
        <v>0</v>
      </c>
      <c r="J2" s="9">
        <f t="shared" ref="J2:J10" si="1">SUM(G2:I2)</f>
        <v>106000000</v>
      </c>
      <c r="K2" s="5" t="s">
        <v>17</v>
      </c>
      <c r="L2" s="5" t="s">
        <v>18</v>
      </c>
    </row>
    <row r="3" spans="1:12" ht="12" customHeight="1" x14ac:dyDescent="0.3">
      <c r="A3" s="5">
        <f t="shared" si="0"/>
        <v>2</v>
      </c>
      <c r="B3" s="6" t="s">
        <v>19</v>
      </c>
      <c r="C3" s="11" t="s">
        <v>20</v>
      </c>
      <c r="D3" s="12" t="s">
        <v>21</v>
      </c>
      <c r="E3" s="13" t="s">
        <v>22</v>
      </c>
      <c r="F3" s="14" t="s">
        <v>16</v>
      </c>
      <c r="G3" s="15">
        <v>100000000</v>
      </c>
      <c r="H3" s="10">
        <v>0</v>
      </c>
      <c r="I3" s="9">
        <v>0</v>
      </c>
      <c r="J3" s="10">
        <f t="shared" si="1"/>
        <v>100000000</v>
      </c>
      <c r="K3" s="12"/>
      <c r="L3" s="12"/>
    </row>
    <row r="4" spans="1:12" ht="12" customHeight="1" x14ac:dyDescent="0.3">
      <c r="A4" s="5">
        <f t="shared" si="0"/>
        <v>3</v>
      </c>
      <c r="B4" s="16" t="s">
        <v>23</v>
      </c>
      <c r="C4" s="16" t="s">
        <v>24</v>
      </c>
      <c r="D4" s="17" t="s">
        <v>25</v>
      </c>
      <c r="E4" s="18" t="s">
        <v>26</v>
      </c>
      <c r="F4" s="17" t="s">
        <v>16</v>
      </c>
      <c r="G4" s="19">
        <v>715871877</v>
      </c>
      <c r="H4" s="20">
        <v>68608877</v>
      </c>
      <c r="I4" s="20">
        <v>0</v>
      </c>
      <c r="J4" s="21">
        <f t="shared" si="1"/>
        <v>784480754</v>
      </c>
      <c r="K4" s="5" t="s">
        <v>27</v>
      </c>
      <c r="L4" s="17" t="s">
        <v>28</v>
      </c>
    </row>
    <row r="5" spans="1:12" ht="12" customHeight="1" x14ac:dyDescent="0.3">
      <c r="A5" s="5">
        <f t="shared" si="0"/>
        <v>4</v>
      </c>
      <c r="B5" s="16" t="s">
        <v>23</v>
      </c>
      <c r="C5" s="16" t="s">
        <v>24</v>
      </c>
      <c r="D5" s="17" t="s">
        <v>25</v>
      </c>
      <c r="E5" s="18" t="s">
        <v>29</v>
      </c>
      <c r="F5" s="17" t="s">
        <v>16</v>
      </c>
      <c r="G5" s="19">
        <v>324056245</v>
      </c>
      <c r="H5" s="19">
        <v>39245200</v>
      </c>
      <c r="I5" s="20">
        <v>0</v>
      </c>
      <c r="J5" s="21">
        <f t="shared" si="1"/>
        <v>363301445</v>
      </c>
      <c r="K5" s="5" t="s">
        <v>27</v>
      </c>
      <c r="L5" s="17" t="s">
        <v>28</v>
      </c>
    </row>
    <row r="6" spans="1:12" ht="12" customHeight="1" x14ac:dyDescent="0.3">
      <c r="A6" s="5">
        <f t="shared" si="0"/>
        <v>5</v>
      </c>
      <c r="B6" s="6" t="s">
        <v>30</v>
      </c>
      <c r="C6" s="5" t="s">
        <v>31</v>
      </c>
      <c r="D6" s="5" t="s">
        <v>21</v>
      </c>
      <c r="E6" s="7" t="s">
        <v>32</v>
      </c>
      <c r="F6" s="8" t="s">
        <v>16</v>
      </c>
      <c r="G6" s="9">
        <v>1382221802</v>
      </c>
      <c r="H6" s="10">
        <v>0</v>
      </c>
      <c r="I6" s="9">
        <v>0</v>
      </c>
      <c r="J6" s="9">
        <f t="shared" si="1"/>
        <v>1382221802</v>
      </c>
      <c r="K6" s="5" t="s">
        <v>27</v>
      </c>
      <c r="L6" s="5" t="s">
        <v>33</v>
      </c>
    </row>
    <row r="7" spans="1:12" ht="12" customHeight="1" x14ac:dyDescent="0.3">
      <c r="A7" s="5">
        <f t="shared" si="0"/>
        <v>6</v>
      </c>
      <c r="B7" s="6" t="s">
        <v>34</v>
      </c>
      <c r="C7" s="6" t="s">
        <v>35</v>
      </c>
      <c r="D7" s="5" t="s">
        <v>25</v>
      </c>
      <c r="E7" s="7" t="s">
        <v>36</v>
      </c>
      <c r="F7" s="8" t="s">
        <v>16</v>
      </c>
      <c r="G7" s="9">
        <v>40000000</v>
      </c>
      <c r="H7" s="9"/>
      <c r="I7" s="9">
        <v>2000000</v>
      </c>
      <c r="J7" s="9">
        <f t="shared" si="1"/>
        <v>42000000</v>
      </c>
      <c r="K7" s="5" t="s">
        <v>37</v>
      </c>
      <c r="L7" s="5" t="s">
        <v>28</v>
      </c>
    </row>
    <row r="8" spans="1:12" ht="12" customHeight="1" x14ac:dyDescent="0.3">
      <c r="A8" s="5">
        <f t="shared" si="0"/>
        <v>7</v>
      </c>
      <c r="B8" s="6" t="s">
        <v>34</v>
      </c>
      <c r="C8" s="11" t="s">
        <v>38</v>
      </c>
      <c r="D8" s="12" t="s">
        <v>39</v>
      </c>
      <c r="E8" s="13" t="s">
        <v>40</v>
      </c>
      <c r="F8" s="14" t="s">
        <v>16</v>
      </c>
      <c r="G8" s="22">
        <v>102500000</v>
      </c>
      <c r="H8" s="22"/>
      <c r="I8" s="22"/>
      <c r="J8" s="9">
        <f t="shared" si="1"/>
        <v>102500000</v>
      </c>
      <c r="K8" s="5" t="s">
        <v>37</v>
      </c>
      <c r="L8" s="12" t="s">
        <v>28</v>
      </c>
    </row>
    <row r="9" spans="1:12" ht="12" customHeight="1" x14ac:dyDescent="0.3">
      <c r="A9" s="5">
        <f t="shared" si="0"/>
        <v>8</v>
      </c>
      <c r="B9" s="6" t="s">
        <v>41</v>
      </c>
      <c r="C9" s="6" t="s">
        <v>42</v>
      </c>
      <c r="D9" s="5" t="s">
        <v>21</v>
      </c>
      <c r="E9" s="7" t="s">
        <v>43</v>
      </c>
      <c r="F9" s="8" t="s">
        <v>16</v>
      </c>
      <c r="G9" s="22">
        <v>500000000</v>
      </c>
      <c r="H9" s="10">
        <v>0</v>
      </c>
      <c r="I9" s="9">
        <v>0</v>
      </c>
      <c r="J9" s="22">
        <f t="shared" si="1"/>
        <v>500000000</v>
      </c>
      <c r="K9" s="5" t="s">
        <v>27</v>
      </c>
      <c r="L9" s="5" t="s">
        <v>44</v>
      </c>
    </row>
    <row r="10" spans="1:12" ht="12" customHeight="1" x14ac:dyDescent="0.3">
      <c r="A10" s="5">
        <f t="shared" si="0"/>
        <v>9</v>
      </c>
      <c r="B10" s="6" t="s">
        <v>41</v>
      </c>
      <c r="C10" s="6" t="s">
        <v>42</v>
      </c>
      <c r="D10" s="5" t="s">
        <v>21</v>
      </c>
      <c r="E10" s="7" t="s">
        <v>45</v>
      </c>
      <c r="F10" s="8" t="s">
        <v>16</v>
      </c>
      <c r="G10" s="22">
        <v>500000000</v>
      </c>
      <c r="H10" s="10">
        <v>0</v>
      </c>
      <c r="I10" s="9">
        <v>0</v>
      </c>
      <c r="J10" s="22">
        <f t="shared" si="1"/>
        <v>500000000</v>
      </c>
      <c r="K10" s="5" t="s">
        <v>27</v>
      </c>
      <c r="L10" s="5" t="s">
        <v>44</v>
      </c>
    </row>
    <row r="11" spans="1:12" ht="12" customHeight="1" x14ac:dyDescent="0.3">
      <c r="A11" s="5">
        <f t="shared" si="0"/>
        <v>10</v>
      </c>
      <c r="B11" s="6" t="s">
        <v>46</v>
      </c>
      <c r="C11" s="6" t="s">
        <v>47</v>
      </c>
      <c r="D11" s="5" t="s">
        <v>48</v>
      </c>
      <c r="E11" s="7" t="s">
        <v>49</v>
      </c>
      <c r="F11" s="5" t="s">
        <v>16</v>
      </c>
      <c r="G11" s="22">
        <v>12241000</v>
      </c>
      <c r="H11" s="12"/>
      <c r="I11" s="12"/>
      <c r="J11" s="22">
        <v>12241000</v>
      </c>
      <c r="K11" s="5" t="s">
        <v>37</v>
      </c>
      <c r="L11" s="5" t="s">
        <v>28</v>
      </c>
    </row>
    <row r="12" spans="1:12" ht="12" customHeight="1" x14ac:dyDescent="0.3">
      <c r="A12" s="5">
        <f t="shared" si="0"/>
        <v>11</v>
      </c>
      <c r="B12" s="6" t="s">
        <v>46</v>
      </c>
      <c r="C12" s="6" t="s">
        <v>47</v>
      </c>
      <c r="D12" s="5" t="s">
        <v>50</v>
      </c>
      <c r="E12" s="7" t="s">
        <v>51</v>
      </c>
      <c r="F12" s="5" t="s">
        <v>16</v>
      </c>
      <c r="G12" s="22">
        <v>10000000</v>
      </c>
      <c r="H12" s="12"/>
      <c r="I12" s="12"/>
      <c r="J12" s="22">
        <v>10000000</v>
      </c>
      <c r="K12" s="5" t="s">
        <v>37</v>
      </c>
      <c r="L12" s="5" t="s">
        <v>28</v>
      </c>
    </row>
    <row r="13" spans="1:12" ht="12" customHeight="1" x14ac:dyDescent="0.3">
      <c r="A13" s="5">
        <f t="shared" si="0"/>
        <v>12</v>
      </c>
      <c r="B13" s="6" t="s">
        <v>46</v>
      </c>
      <c r="C13" s="6" t="s">
        <v>47</v>
      </c>
      <c r="D13" s="5" t="s">
        <v>48</v>
      </c>
      <c r="E13" s="7" t="s">
        <v>49</v>
      </c>
      <c r="F13" s="5" t="s">
        <v>16</v>
      </c>
      <c r="G13" s="22">
        <v>12241000</v>
      </c>
      <c r="H13" s="12"/>
      <c r="I13" s="12"/>
      <c r="J13" s="22">
        <v>12241000</v>
      </c>
      <c r="K13" s="5" t="s">
        <v>37</v>
      </c>
      <c r="L13" s="5" t="s">
        <v>28</v>
      </c>
    </row>
    <row r="14" spans="1:12" ht="12" customHeight="1" x14ac:dyDescent="0.3">
      <c r="A14" s="5">
        <f t="shared" si="0"/>
        <v>13</v>
      </c>
      <c r="B14" s="6" t="s">
        <v>46</v>
      </c>
      <c r="C14" s="6" t="s">
        <v>47</v>
      </c>
      <c r="D14" s="5" t="s">
        <v>50</v>
      </c>
      <c r="E14" s="7" t="s">
        <v>51</v>
      </c>
      <c r="F14" s="5" t="s">
        <v>16</v>
      </c>
      <c r="G14" s="22">
        <v>10000000</v>
      </c>
      <c r="H14" s="12"/>
      <c r="I14" s="12"/>
      <c r="J14" s="22">
        <v>10000000</v>
      </c>
      <c r="K14" s="5" t="s">
        <v>37</v>
      </c>
      <c r="L14" s="5" t="s">
        <v>28</v>
      </c>
    </row>
    <row r="15" spans="1:12" ht="12" customHeight="1" x14ac:dyDescent="0.3">
      <c r="A15" s="5">
        <f t="shared" si="0"/>
        <v>14</v>
      </c>
      <c r="B15" s="6" t="s">
        <v>52</v>
      </c>
      <c r="C15" s="6" t="s">
        <v>53</v>
      </c>
      <c r="D15" s="5" t="s">
        <v>48</v>
      </c>
      <c r="E15" s="7" t="s">
        <v>54</v>
      </c>
      <c r="F15" s="8" t="s">
        <v>55</v>
      </c>
      <c r="G15" s="9">
        <v>48486606</v>
      </c>
      <c r="H15" s="9">
        <v>38286340</v>
      </c>
      <c r="I15" s="9">
        <v>0</v>
      </c>
      <c r="J15" s="9">
        <f t="shared" ref="J15:J32" si="2">SUM(G15:I15)</f>
        <v>86772946</v>
      </c>
      <c r="K15" s="5" t="s">
        <v>27</v>
      </c>
      <c r="L15" s="5" t="s">
        <v>44</v>
      </c>
    </row>
    <row r="16" spans="1:12" ht="12" customHeight="1" x14ac:dyDescent="0.3">
      <c r="A16" s="5">
        <f t="shared" si="0"/>
        <v>15</v>
      </c>
      <c r="B16" s="6" t="s">
        <v>52</v>
      </c>
      <c r="C16" s="6" t="s">
        <v>53</v>
      </c>
      <c r="D16" s="5" t="s">
        <v>56</v>
      </c>
      <c r="E16" s="7" t="s">
        <v>57</v>
      </c>
      <c r="F16" s="8" t="s">
        <v>55</v>
      </c>
      <c r="G16" s="9">
        <v>600000000</v>
      </c>
      <c r="H16" s="9">
        <v>500000000</v>
      </c>
      <c r="I16" s="9">
        <v>100000000</v>
      </c>
      <c r="J16" s="9">
        <f t="shared" si="2"/>
        <v>1200000000</v>
      </c>
      <c r="K16" s="5" t="s">
        <v>37</v>
      </c>
      <c r="L16" s="5" t="s">
        <v>44</v>
      </c>
    </row>
    <row r="17" spans="1:12" ht="12" customHeight="1" x14ac:dyDescent="0.3">
      <c r="A17" s="5">
        <f t="shared" si="0"/>
        <v>16</v>
      </c>
      <c r="B17" s="6" t="s">
        <v>52</v>
      </c>
      <c r="C17" s="6" t="s">
        <v>58</v>
      </c>
      <c r="D17" s="5" t="s">
        <v>25</v>
      </c>
      <c r="E17" s="7" t="s">
        <v>59</v>
      </c>
      <c r="F17" s="8" t="s">
        <v>16</v>
      </c>
      <c r="G17" s="9">
        <v>95000000</v>
      </c>
      <c r="H17" s="9"/>
      <c r="I17" s="9"/>
      <c r="J17" s="9">
        <f t="shared" si="2"/>
        <v>95000000</v>
      </c>
      <c r="K17" s="5" t="s">
        <v>60</v>
      </c>
      <c r="L17" s="5" t="s">
        <v>28</v>
      </c>
    </row>
    <row r="18" spans="1:12" ht="12" customHeight="1" x14ac:dyDescent="0.3">
      <c r="A18" s="5">
        <f t="shared" si="0"/>
        <v>17</v>
      </c>
      <c r="B18" s="6" t="s">
        <v>61</v>
      </c>
      <c r="C18" s="6" t="s">
        <v>62</v>
      </c>
      <c r="D18" s="5" t="s">
        <v>63</v>
      </c>
      <c r="E18" s="7" t="s">
        <v>64</v>
      </c>
      <c r="F18" s="8" t="s">
        <v>8</v>
      </c>
      <c r="G18" s="9">
        <v>80000000</v>
      </c>
      <c r="H18" s="9"/>
      <c r="I18" s="9"/>
      <c r="J18" s="9">
        <f t="shared" si="2"/>
        <v>80000000</v>
      </c>
      <c r="K18" s="5" t="s">
        <v>60</v>
      </c>
      <c r="L18" s="5" t="s">
        <v>18</v>
      </c>
    </row>
    <row r="19" spans="1:12" ht="12" customHeight="1" x14ac:dyDescent="0.3">
      <c r="A19" s="5">
        <f t="shared" si="0"/>
        <v>18</v>
      </c>
      <c r="B19" s="6" t="s">
        <v>61</v>
      </c>
      <c r="C19" s="6" t="s">
        <v>62</v>
      </c>
      <c r="D19" s="5" t="s">
        <v>25</v>
      </c>
      <c r="E19" s="7" t="s">
        <v>65</v>
      </c>
      <c r="F19" s="8" t="s">
        <v>16</v>
      </c>
      <c r="G19" s="9">
        <v>60000000</v>
      </c>
      <c r="H19" s="9"/>
      <c r="I19" s="9"/>
      <c r="J19" s="9">
        <f t="shared" si="2"/>
        <v>60000000</v>
      </c>
      <c r="K19" s="5" t="s">
        <v>66</v>
      </c>
      <c r="L19" s="5" t="s">
        <v>28</v>
      </c>
    </row>
    <row r="20" spans="1:12" ht="12" customHeight="1" x14ac:dyDescent="0.3">
      <c r="A20" s="5">
        <f t="shared" si="0"/>
        <v>19</v>
      </c>
      <c r="B20" s="6" t="s">
        <v>67</v>
      </c>
      <c r="C20" s="6" t="s">
        <v>68</v>
      </c>
      <c r="D20" s="5" t="s">
        <v>21</v>
      </c>
      <c r="E20" s="7" t="s">
        <v>69</v>
      </c>
      <c r="F20" s="8" t="s">
        <v>8</v>
      </c>
      <c r="G20" s="9">
        <v>9300000</v>
      </c>
      <c r="H20" s="10">
        <v>0</v>
      </c>
      <c r="I20" s="9">
        <v>1795000</v>
      </c>
      <c r="J20" s="9">
        <f t="shared" si="2"/>
        <v>11095000</v>
      </c>
      <c r="K20" s="5" t="s">
        <v>27</v>
      </c>
      <c r="L20" s="5" t="s">
        <v>18</v>
      </c>
    </row>
    <row r="21" spans="1:12" ht="12" customHeight="1" x14ac:dyDescent="0.3">
      <c r="A21" s="5">
        <f t="shared" si="0"/>
        <v>20</v>
      </c>
      <c r="B21" s="6" t="s">
        <v>67</v>
      </c>
      <c r="C21" s="6" t="s">
        <v>68</v>
      </c>
      <c r="D21" s="5" t="s">
        <v>70</v>
      </c>
      <c r="E21" s="7" t="s">
        <v>71</v>
      </c>
      <c r="F21" s="8" t="s">
        <v>8</v>
      </c>
      <c r="G21" s="9">
        <v>8221720</v>
      </c>
      <c r="H21" s="10">
        <v>0</v>
      </c>
      <c r="I21" s="9">
        <v>17986300</v>
      </c>
      <c r="J21" s="9">
        <f t="shared" si="2"/>
        <v>26208020</v>
      </c>
      <c r="K21" s="5" t="s">
        <v>27</v>
      </c>
      <c r="L21" s="5" t="s">
        <v>18</v>
      </c>
    </row>
    <row r="22" spans="1:12" ht="12" customHeight="1" x14ac:dyDescent="0.3">
      <c r="A22" s="5">
        <f t="shared" si="0"/>
        <v>21</v>
      </c>
      <c r="B22" s="6" t="s">
        <v>72</v>
      </c>
      <c r="C22" s="6" t="s">
        <v>73</v>
      </c>
      <c r="D22" s="5" t="s">
        <v>70</v>
      </c>
      <c r="E22" s="7" t="s">
        <v>74</v>
      </c>
      <c r="F22" s="8" t="s">
        <v>16</v>
      </c>
      <c r="G22" s="23">
        <v>11017030000</v>
      </c>
      <c r="H22" s="9">
        <v>2190160000</v>
      </c>
      <c r="I22" s="9">
        <v>810790000</v>
      </c>
      <c r="J22" s="9">
        <f t="shared" si="2"/>
        <v>14017980000</v>
      </c>
      <c r="K22" s="5"/>
      <c r="L22" s="5" t="s">
        <v>28</v>
      </c>
    </row>
    <row r="23" spans="1:12" ht="12" customHeight="1" x14ac:dyDescent="0.3">
      <c r="A23" s="5">
        <f t="shared" si="0"/>
        <v>22</v>
      </c>
      <c r="B23" s="6" t="s">
        <v>75</v>
      </c>
      <c r="C23" s="6" t="s">
        <v>76</v>
      </c>
      <c r="D23" s="5" t="s">
        <v>21</v>
      </c>
      <c r="E23" s="7" t="s">
        <v>77</v>
      </c>
      <c r="F23" s="8" t="s">
        <v>16</v>
      </c>
      <c r="G23" s="9">
        <v>250000000</v>
      </c>
      <c r="H23" s="9">
        <v>41000000</v>
      </c>
      <c r="I23" s="23">
        <v>0</v>
      </c>
      <c r="J23" s="9">
        <f t="shared" si="2"/>
        <v>291000000</v>
      </c>
      <c r="K23" s="5"/>
      <c r="L23" s="5" t="s">
        <v>28</v>
      </c>
    </row>
    <row r="24" spans="1:12" ht="12" customHeight="1" x14ac:dyDescent="0.3">
      <c r="A24" s="5">
        <f t="shared" si="0"/>
        <v>23</v>
      </c>
      <c r="B24" s="6" t="s">
        <v>75</v>
      </c>
      <c r="C24" s="6" t="s">
        <v>76</v>
      </c>
      <c r="D24" s="5" t="s">
        <v>39</v>
      </c>
      <c r="E24" s="7" t="s">
        <v>78</v>
      </c>
      <c r="F24" s="8" t="s">
        <v>16</v>
      </c>
      <c r="G24" s="23">
        <v>658000000</v>
      </c>
      <c r="H24" s="23">
        <v>1480000000</v>
      </c>
      <c r="I24" s="23">
        <v>20000000</v>
      </c>
      <c r="J24" s="23">
        <f t="shared" si="2"/>
        <v>2158000000</v>
      </c>
      <c r="K24" s="5"/>
      <c r="L24" s="5" t="s">
        <v>28</v>
      </c>
    </row>
    <row r="25" spans="1:12" ht="12" customHeight="1" x14ac:dyDescent="0.3">
      <c r="A25" s="5">
        <f t="shared" si="0"/>
        <v>24</v>
      </c>
      <c r="B25" s="6" t="s">
        <v>75</v>
      </c>
      <c r="C25" s="6" t="s">
        <v>76</v>
      </c>
      <c r="D25" s="5" t="s">
        <v>39</v>
      </c>
      <c r="E25" s="7" t="s">
        <v>79</v>
      </c>
      <c r="F25" s="8" t="s">
        <v>16</v>
      </c>
      <c r="G25" s="23">
        <v>150000000</v>
      </c>
      <c r="H25" s="23">
        <v>100000000</v>
      </c>
      <c r="I25" s="23">
        <v>20000000</v>
      </c>
      <c r="J25" s="23">
        <f t="shared" si="2"/>
        <v>270000000</v>
      </c>
      <c r="K25" s="5"/>
      <c r="L25" s="5" t="s">
        <v>28</v>
      </c>
    </row>
    <row r="26" spans="1:12" ht="12" customHeight="1" x14ac:dyDescent="0.3">
      <c r="A26" s="5">
        <f t="shared" si="0"/>
        <v>25</v>
      </c>
      <c r="B26" s="6" t="s">
        <v>80</v>
      </c>
      <c r="C26" s="6" t="s">
        <v>81</v>
      </c>
      <c r="D26" s="5" t="s">
        <v>82</v>
      </c>
      <c r="E26" s="24" t="s">
        <v>83</v>
      </c>
      <c r="F26" s="25" t="s">
        <v>16</v>
      </c>
      <c r="G26" s="23">
        <v>480000000</v>
      </c>
      <c r="H26" s="23">
        <v>0</v>
      </c>
      <c r="I26" s="23">
        <v>0</v>
      </c>
      <c r="J26" s="23">
        <f t="shared" si="2"/>
        <v>480000000</v>
      </c>
      <c r="K26" s="5" t="s">
        <v>17</v>
      </c>
      <c r="L26" s="5" t="s">
        <v>18</v>
      </c>
    </row>
    <row r="27" spans="1:12" ht="12" customHeight="1" x14ac:dyDescent="0.3">
      <c r="A27" s="5">
        <f t="shared" si="0"/>
        <v>26</v>
      </c>
      <c r="B27" s="6" t="s">
        <v>80</v>
      </c>
      <c r="C27" s="6" t="s">
        <v>84</v>
      </c>
      <c r="D27" s="5" t="s">
        <v>25</v>
      </c>
      <c r="E27" s="24" t="s">
        <v>85</v>
      </c>
      <c r="F27" s="25" t="s">
        <v>16</v>
      </c>
      <c r="G27" s="23">
        <v>160000000</v>
      </c>
      <c r="H27" s="23">
        <v>0</v>
      </c>
      <c r="I27" s="23">
        <v>0</v>
      </c>
      <c r="J27" s="23">
        <f t="shared" si="2"/>
        <v>160000000</v>
      </c>
      <c r="K27" s="5" t="s">
        <v>60</v>
      </c>
      <c r="L27" s="5" t="s">
        <v>28</v>
      </c>
    </row>
    <row r="28" spans="1:12" ht="12" customHeight="1" x14ac:dyDescent="0.3">
      <c r="A28" s="5">
        <f t="shared" si="0"/>
        <v>27</v>
      </c>
      <c r="B28" s="6" t="s">
        <v>80</v>
      </c>
      <c r="C28" s="6" t="s">
        <v>84</v>
      </c>
      <c r="D28" s="5" t="s">
        <v>86</v>
      </c>
      <c r="E28" s="24" t="s">
        <v>87</v>
      </c>
      <c r="F28" s="25" t="s">
        <v>16</v>
      </c>
      <c r="G28" s="23">
        <v>181000000</v>
      </c>
      <c r="H28" s="23">
        <v>0</v>
      </c>
      <c r="I28" s="23">
        <v>0</v>
      </c>
      <c r="J28" s="23">
        <f t="shared" si="2"/>
        <v>181000000</v>
      </c>
      <c r="K28" s="5" t="s">
        <v>60</v>
      </c>
      <c r="L28" s="5" t="s">
        <v>33</v>
      </c>
    </row>
    <row r="29" spans="1:12" ht="12" customHeight="1" x14ac:dyDescent="0.3">
      <c r="A29" s="5">
        <f t="shared" si="0"/>
        <v>28</v>
      </c>
      <c r="B29" s="6" t="s">
        <v>80</v>
      </c>
      <c r="C29" s="6" t="s">
        <v>84</v>
      </c>
      <c r="D29" s="5" t="s">
        <v>86</v>
      </c>
      <c r="E29" s="24" t="s">
        <v>88</v>
      </c>
      <c r="F29" s="25" t="s">
        <v>16</v>
      </c>
      <c r="G29" s="23">
        <v>30000000</v>
      </c>
      <c r="H29" s="23">
        <v>100000000</v>
      </c>
      <c r="I29" s="23">
        <v>20000000</v>
      </c>
      <c r="J29" s="23">
        <f t="shared" si="2"/>
        <v>150000000</v>
      </c>
      <c r="K29" s="5" t="s">
        <v>60</v>
      </c>
      <c r="L29" s="5" t="s">
        <v>18</v>
      </c>
    </row>
    <row r="30" spans="1:12" ht="12" customHeight="1" x14ac:dyDescent="0.3">
      <c r="A30" s="5">
        <f t="shared" si="0"/>
        <v>29</v>
      </c>
      <c r="B30" s="6" t="s">
        <v>80</v>
      </c>
      <c r="C30" s="6" t="s">
        <v>84</v>
      </c>
      <c r="D30" s="5" t="s">
        <v>89</v>
      </c>
      <c r="E30" s="24" t="s">
        <v>90</v>
      </c>
      <c r="F30" s="25" t="s">
        <v>16</v>
      </c>
      <c r="G30" s="23">
        <v>200000000</v>
      </c>
      <c r="H30" s="23">
        <v>200000000</v>
      </c>
      <c r="I30" s="23">
        <v>0</v>
      </c>
      <c r="J30" s="23">
        <f t="shared" si="2"/>
        <v>400000000</v>
      </c>
      <c r="K30" s="5" t="s">
        <v>60</v>
      </c>
      <c r="L30" s="5" t="s">
        <v>28</v>
      </c>
    </row>
    <row r="31" spans="1:12" ht="12" customHeight="1" x14ac:dyDescent="0.3">
      <c r="A31" s="5">
        <f t="shared" si="0"/>
        <v>30</v>
      </c>
      <c r="B31" s="6" t="s">
        <v>80</v>
      </c>
      <c r="C31" s="6" t="s">
        <v>84</v>
      </c>
      <c r="D31" s="5" t="s">
        <v>91</v>
      </c>
      <c r="E31" s="24" t="s">
        <v>2437</v>
      </c>
      <c r="F31" s="25" t="s">
        <v>16</v>
      </c>
      <c r="G31" s="23">
        <v>16000000</v>
      </c>
      <c r="H31" s="23">
        <v>80000000</v>
      </c>
      <c r="I31" s="23">
        <v>10000000</v>
      </c>
      <c r="J31" s="23">
        <f t="shared" si="2"/>
        <v>106000000</v>
      </c>
      <c r="K31" s="5" t="s">
        <v>60</v>
      </c>
      <c r="L31" s="5" t="s">
        <v>28</v>
      </c>
    </row>
    <row r="32" spans="1:12" ht="12" customHeight="1" x14ac:dyDescent="0.3">
      <c r="A32" s="5">
        <f t="shared" si="0"/>
        <v>31</v>
      </c>
      <c r="B32" s="6" t="s">
        <v>92</v>
      </c>
      <c r="C32" s="6" t="s">
        <v>92</v>
      </c>
      <c r="D32" s="5" t="s">
        <v>21</v>
      </c>
      <c r="E32" s="24" t="s">
        <v>93</v>
      </c>
      <c r="F32" s="25" t="s">
        <v>16</v>
      </c>
      <c r="G32" s="23">
        <v>150000000</v>
      </c>
      <c r="H32" s="23">
        <v>1900000000</v>
      </c>
      <c r="I32" s="23">
        <v>0</v>
      </c>
      <c r="J32" s="23">
        <f t="shared" si="2"/>
        <v>2050000000</v>
      </c>
      <c r="K32" s="5" t="s">
        <v>60</v>
      </c>
      <c r="L32" s="5" t="s">
        <v>18</v>
      </c>
    </row>
    <row r="33" spans="1:12" ht="12" customHeight="1" x14ac:dyDescent="0.3">
      <c r="A33" s="5">
        <f t="shared" si="0"/>
        <v>32</v>
      </c>
      <c r="B33" s="6" t="s">
        <v>92</v>
      </c>
      <c r="C33" s="6" t="s">
        <v>92</v>
      </c>
      <c r="D33" s="5" t="s">
        <v>21</v>
      </c>
      <c r="E33" s="26" t="s">
        <v>94</v>
      </c>
      <c r="F33" s="25" t="s">
        <v>16</v>
      </c>
      <c r="G33" s="23">
        <v>1121781000</v>
      </c>
      <c r="H33" s="23">
        <v>0</v>
      </c>
      <c r="I33" s="23">
        <v>0</v>
      </c>
      <c r="J33" s="23">
        <v>1121781000</v>
      </c>
      <c r="K33" s="5" t="s">
        <v>95</v>
      </c>
      <c r="L33" s="5" t="s">
        <v>28</v>
      </c>
    </row>
    <row r="34" spans="1:12" ht="12" customHeight="1" x14ac:dyDescent="0.3">
      <c r="A34" s="5">
        <f t="shared" si="0"/>
        <v>33</v>
      </c>
      <c r="B34" s="6" t="s">
        <v>92</v>
      </c>
      <c r="C34" s="6" t="s">
        <v>92</v>
      </c>
      <c r="D34" s="5" t="s">
        <v>25</v>
      </c>
      <c r="E34" s="24" t="s">
        <v>96</v>
      </c>
      <c r="F34" s="25" t="s">
        <v>16</v>
      </c>
      <c r="G34" s="23">
        <v>0</v>
      </c>
      <c r="H34" s="23">
        <v>150000000</v>
      </c>
      <c r="I34" s="23">
        <v>0</v>
      </c>
      <c r="J34" s="23">
        <f t="shared" ref="J34:J48" si="3">SUM(G34:I34)</f>
        <v>150000000</v>
      </c>
      <c r="K34" s="5" t="s">
        <v>60</v>
      </c>
      <c r="L34" s="5" t="s">
        <v>18</v>
      </c>
    </row>
    <row r="35" spans="1:12" ht="12" customHeight="1" x14ac:dyDescent="0.3">
      <c r="A35" s="5">
        <f t="shared" si="0"/>
        <v>34</v>
      </c>
      <c r="B35" s="6" t="s">
        <v>92</v>
      </c>
      <c r="C35" s="6" t="s">
        <v>92</v>
      </c>
      <c r="D35" s="5" t="s">
        <v>25</v>
      </c>
      <c r="E35" s="24" t="s">
        <v>97</v>
      </c>
      <c r="F35" s="25" t="s">
        <v>16</v>
      </c>
      <c r="G35" s="23">
        <v>140000000</v>
      </c>
      <c r="H35" s="23">
        <v>0</v>
      </c>
      <c r="I35" s="23">
        <v>0</v>
      </c>
      <c r="J35" s="23">
        <f t="shared" si="3"/>
        <v>140000000</v>
      </c>
      <c r="K35" s="5" t="s">
        <v>60</v>
      </c>
      <c r="L35" s="5" t="s">
        <v>18</v>
      </c>
    </row>
    <row r="36" spans="1:12" ht="12" customHeight="1" x14ac:dyDescent="0.3">
      <c r="A36" s="5">
        <f t="shared" si="0"/>
        <v>35</v>
      </c>
      <c r="B36" s="6" t="s">
        <v>92</v>
      </c>
      <c r="C36" s="6" t="s">
        <v>92</v>
      </c>
      <c r="D36" s="8" t="s">
        <v>25</v>
      </c>
      <c r="E36" s="27" t="s">
        <v>98</v>
      </c>
      <c r="F36" s="25" t="s">
        <v>16</v>
      </c>
      <c r="G36" s="28">
        <v>50000000</v>
      </c>
      <c r="H36" s="23">
        <v>0</v>
      </c>
      <c r="I36" s="23">
        <v>0</v>
      </c>
      <c r="J36" s="23">
        <f t="shared" si="3"/>
        <v>50000000</v>
      </c>
      <c r="K36" s="5" t="s">
        <v>60</v>
      </c>
      <c r="L36" s="8" t="s">
        <v>18</v>
      </c>
    </row>
    <row r="37" spans="1:12" ht="12" customHeight="1" x14ac:dyDescent="0.3">
      <c r="A37" s="5">
        <f t="shared" si="0"/>
        <v>36</v>
      </c>
      <c r="B37" s="6" t="s">
        <v>92</v>
      </c>
      <c r="C37" s="6" t="s">
        <v>92</v>
      </c>
      <c r="D37" s="8" t="s">
        <v>99</v>
      </c>
      <c r="E37" s="27" t="s">
        <v>100</v>
      </c>
      <c r="F37" s="25" t="s">
        <v>16</v>
      </c>
      <c r="G37" s="28">
        <v>60000000</v>
      </c>
      <c r="H37" s="23">
        <v>0</v>
      </c>
      <c r="I37" s="23">
        <v>0</v>
      </c>
      <c r="J37" s="23">
        <f t="shared" si="3"/>
        <v>60000000</v>
      </c>
      <c r="K37" s="5" t="s">
        <v>60</v>
      </c>
      <c r="L37" s="8" t="s">
        <v>28</v>
      </c>
    </row>
    <row r="38" spans="1:12" ht="12" customHeight="1" x14ac:dyDescent="0.3">
      <c r="A38" s="5">
        <f t="shared" si="0"/>
        <v>37</v>
      </c>
      <c r="B38" s="6" t="s">
        <v>92</v>
      </c>
      <c r="C38" s="6" t="s">
        <v>92</v>
      </c>
      <c r="D38" s="5" t="s">
        <v>99</v>
      </c>
      <c r="E38" s="24" t="s">
        <v>101</v>
      </c>
      <c r="F38" s="25" t="s">
        <v>16</v>
      </c>
      <c r="G38" s="23">
        <v>23000000</v>
      </c>
      <c r="H38" s="23">
        <v>77000000</v>
      </c>
      <c r="I38" s="23">
        <v>0</v>
      </c>
      <c r="J38" s="23">
        <f t="shared" si="3"/>
        <v>100000000</v>
      </c>
      <c r="K38" s="5" t="s">
        <v>60</v>
      </c>
      <c r="L38" s="5" t="s">
        <v>18</v>
      </c>
    </row>
    <row r="39" spans="1:12" ht="12" customHeight="1" x14ac:dyDescent="0.3">
      <c r="A39" s="5">
        <f t="shared" si="0"/>
        <v>38</v>
      </c>
      <c r="B39" s="6" t="s">
        <v>102</v>
      </c>
      <c r="C39" s="6" t="s">
        <v>103</v>
      </c>
      <c r="D39" s="5" t="s">
        <v>25</v>
      </c>
      <c r="E39" s="24" t="s">
        <v>104</v>
      </c>
      <c r="F39" s="25" t="s">
        <v>16</v>
      </c>
      <c r="G39" s="23">
        <v>20000000</v>
      </c>
      <c r="H39" s="23">
        <v>10000000</v>
      </c>
      <c r="I39" s="23">
        <v>0</v>
      </c>
      <c r="J39" s="23">
        <f t="shared" si="3"/>
        <v>30000000</v>
      </c>
      <c r="K39" s="5"/>
      <c r="L39" s="5" t="s">
        <v>28</v>
      </c>
    </row>
    <row r="40" spans="1:12" ht="12" customHeight="1" x14ac:dyDescent="0.3">
      <c r="A40" s="5">
        <f t="shared" si="0"/>
        <v>39</v>
      </c>
      <c r="B40" s="6" t="s">
        <v>105</v>
      </c>
      <c r="C40" s="6" t="s">
        <v>106</v>
      </c>
      <c r="D40" s="5" t="s">
        <v>70</v>
      </c>
      <c r="E40" s="7" t="s">
        <v>107</v>
      </c>
      <c r="F40" s="8" t="s">
        <v>16</v>
      </c>
      <c r="G40" s="9">
        <v>456000000</v>
      </c>
      <c r="H40" s="9">
        <v>0</v>
      </c>
      <c r="I40" s="9">
        <v>0</v>
      </c>
      <c r="J40" s="9">
        <f t="shared" si="3"/>
        <v>456000000</v>
      </c>
      <c r="K40" s="5"/>
      <c r="L40" s="5" t="s">
        <v>28</v>
      </c>
    </row>
    <row r="41" spans="1:12" ht="12" customHeight="1" x14ac:dyDescent="0.3">
      <c r="A41" s="5">
        <f t="shared" si="0"/>
        <v>40</v>
      </c>
      <c r="B41" s="6" t="s">
        <v>105</v>
      </c>
      <c r="C41" s="6" t="s">
        <v>106</v>
      </c>
      <c r="D41" s="5" t="s">
        <v>108</v>
      </c>
      <c r="E41" s="7" t="s">
        <v>109</v>
      </c>
      <c r="F41" s="8" t="s">
        <v>16</v>
      </c>
      <c r="G41" s="23">
        <v>10160000000</v>
      </c>
      <c r="H41" s="9">
        <v>0</v>
      </c>
      <c r="I41" s="9">
        <v>0</v>
      </c>
      <c r="J41" s="23">
        <f t="shared" si="3"/>
        <v>10160000000</v>
      </c>
      <c r="K41" s="5"/>
      <c r="L41" s="5" t="s">
        <v>28</v>
      </c>
    </row>
    <row r="42" spans="1:12" ht="12" customHeight="1" x14ac:dyDescent="0.3">
      <c r="A42" s="5">
        <f t="shared" si="0"/>
        <v>41</v>
      </c>
      <c r="B42" s="6" t="s">
        <v>110</v>
      </c>
      <c r="C42" s="6" t="s">
        <v>111</v>
      </c>
      <c r="D42" s="5" t="s">
        <v>82</v>
      </c>
      <c r="E42" s="7" t="s">
        <v>112</v>
      </c>
      <c r="F42" s="8" t="s">
        <v>113</v>
      </c>
      <c r="G42" s="9">
        <v>180000000</v>
      </c>
      <c r="H42" s="9">
        <v>150000000</v>
      </c>
      <c r="I42" s="9">
        <v>39000000</v>
      </c>
      <c r="J42" s="9">
        <f t="shared" si="3"/>
        <v>369000000</v>
      </c>
      <c r="K42" s="5" t="s">
        <v>27</v>
      </c>
      <c r="L42" s="5" t="s">
        <v>18</v>
      </c>
    </row>
    <row r="43" spans="1:12" ht="12" customHeight="1" x14ac:dyDescent="0.3">
      <c r="A43" s="5">
        <f t="shared" si="0"/>
        <v>42</v>
      </c>
      <c r="B43" s="6" t="s">
        <v>110</v>
      </c>
      <c r="C43" s="6" t="s">
        <v>114</v>
      </c>
      <c r="D43" s="5" t="s">
        <v>82</v>
      </c>
      <c r="E43" s="7" t="s">
        <v>115</v>
      </c>
      <c r="F43" s="8" t="s">
        <v>113</v>
      </c>
      <c r="G43" s="9">
        <v>478000000</v>
      </c>
      <c r="H43" s="9">
        <v>680000000</v>
      </c>
      <c r="I43" s="9">
        <v>70000000</v>
      </c>
      <c r="J43" s="9">
        <f t="shared" si="3"/>
        <v>1228000000</v>
      </c>
      <c r="K43" s="5" t="s">
        <v>113</v>
      </c>
      <c r="L43" s="5" t="s">
        <v>18</v>
      </c>
    </row>
    <row r="44" spans="1:12" ht="12" customHeight="1" x14ac:dyDescent="0.3">
      <c r="A44" s="5">
        <f t="shared" si="0"/>
        <v>43</v>
      </c>
      <c r="B44" s="6" t="s">
        <v>110</v>
      </c>
      <c r="C44" s="6" t="s">
        <v>116</v>
      </c>
      <c r="D44" s="5" t="s">
        <v>82</v>
      </c>
      <c r="E44" s="29" t="s">
        <v>117</v>
      </c>
      <c r="F44" s="8" t="s">
        <v>113</v>
      </c>
      <c r="G44" s="9">
        <v>450000000</v>
      </c>
      <c r="H44" s="30">
        <v>0</v>
      </c>
      <c r="I44" s="9">
        <v>0</v>
      </c>
      <c r="J44" s="9">
        <f t="shared" si="3"/>
        <v>450000000</v>
      </c>
      <c r="K44" s="5" t="s">
        <v>113</v>
      </c>
      <c r="L44" s="5" t="s">
        <v>28</v>
      </c>
    </row>
    <row r="45" spans="1:12" ht="12" customHeight="1" x14ac:dyDescent="0.3">
      <c r="A45" s="5">
        <f t="shared" si="0"/>
        <v>44</v>
      </c>
      <c r="B45" s="6" t="s">
        <v>110</v>
      </c>
      <c r="C45" s="6" t="s">
        <v>118</v>
      </c>
      <c r="D45" s="5" t="s">
        <v>25</v>
      </c>
      <c r="E45" s="7" t="s">
        <v>119</v>
      </c>
      <c r="F45" s="8" t="s">
        <v>113</v>
      </c>
      <c r="G45" s="9">
        <v>257582088</v>
      </c>
      <c r="H45" s="9">
        <v>135461466</v>
      </c>
      <c r="I45" s="9">
        <v>3663844</v>
      </c>
      <c r="J45" s="9">
        <f t="shared" si="3"/>
        <v>396707398</v>
      </c>
      <c r="K45" s="5" t="s">
        <v>113</v>
      </c>
      <c r="L45" s="5" t="s">
        <v>18</v>
      </c>
    </row>
    <row r="46" spans="1:12" ht="12" customHeight="1" x14ac:dyDescent="0.3">
      <c r="A46" s="5">
        <f t="shared" si="0"/>
        <v>45</v>
      </c>
      <c r="B46" s="6" t="s">
        <v>110</v>
      </c>
      <c r="C46" s="6" t="s">
        <v>118</v>
      </c>
      <c r="D46" s="5" t="s">
        <v>25</v>
      </c>
      <c r="E46" s="7" t="s">
        <v>120</v>
      </c>
      <c r="F46" s="8" t="s">
        <v>27</v>
      </c>
      <c r="G46" s="9">
        <v>201671161</v>
      </c>
      <c r="H46" s="9">
        <v>117887711</v>
      </c>
      <c r="I46" s="9">
        <v>40000000</v>
      </c>
      <c r="J46" s="9">
        <f t="shared" si="3"/>
        <v>359558872</v>
      </c>
      <c r="K46" s="5" t="s">
        <v>113</v>
      </c>
      <c r="L46" s="5" t="s">
        <v>28</v>
      </c>
    </row>
    <row r="47" spans="1:12" ht="12" customHeight="1" x14ac:dyDescent="0.3">
      <c r="A47" s="5">
        <f t="shared" si="0"/>
        <v>46</v>
      </c>
      <c r="B47" s="6" t="s">
        <v>110</v>
      </c>
      <c r="C47" s="6" t="s">
        <v>121</v>
      </c>
      <c r="D47" s="5" t="s">
        <v>63</v>
      </c>
      <c r="E47" s="7" t="s">
        <v>122</v>
      </c>
      <c r="F47" s="8" t="s">
        <v>113</v>
      </c>
      <c r="G47" s="9">
        <v>170000000</v>
      </c>
      <c r="H47" s="9">
        <v>25000000</v>
      </c>
      <c r="I47" s="9">
        <v>25000000</v>
      </c>
      <c r="J47" s="9">
        <f t="shared" si="3"/>
        <v>220000000</v>
      </c>
      <c r="K47" s="5" t="s">
        <v>27</v>
      </c>
      <c r="L47" s="5" t="s">
        <v>18</v>
      </c>
    </row>
    <row r="48" spans="1:12" ht="12" customHeight="1" x14ac:dyDescent="0.3">
      <c r="A48" s="5">
        <f t="shared" si="0"/>
        <v>47</v>
      </c>
      <c r="B48" s="6" t="s">
        <v>110</v>
      </c>
      <c r="C48" s="6" t="s">
        <v>116</v>
      </c>
      <c r="D48" s="5" t="s">
        <v>63</v>
      </c>
      <c r="E48" s="29" t="s">
        <v>123</v>
      </c>
      <c r="F48" s="8" t="s">
        <v>113</v>
      </c>
      <c r="G48" s="9">
        <v>1000000000</v>
      </c>
      <c r="H48" s="9">
        <v>1000000000</v>
      </c>
      <c r="I48" s="9">
        <v>0</v>
      </c>
      <c r="J48" s="9">
        <f t="shared" si="3"/>
        <v>2000000000</v>
      </c>
      <c r="K48" s="5" t="s">
        <v>113</v>
      </c>
      <c r="L48" s="5" t="s">
        <v>18</v>
      </c>
    </row>
    <row r="49" spans="1:12" ht="12" customHeight="1" x14ac:dyDescent="0.3">
      <c r="A49" s="5">
        <f t="shared" si="0"/>
        <v>48</v>
      </c>
      <c r="B49" s="6" t="s">
        <v>110</v>
      </c>
      <c r="C49" s="6" t="s">
        <v>124</v>
      </c>
      <c r="D49" s="5" t="s">
        <v>125</v>
      </c>
      <c r="E49" s="7" t="s">
        <v>126</v>
      </c>
      <c r="F49" s="8" t="s">
        <v>113</v>
      </c>
      <c r="G49" s="22">
        <v>1200000000</v>
      </c>
      <c r="H49" s="22">
        <v>700000000</v>
      </c>
      <c r="I49" s="22">
        <v>200000000</v>
      </c>
      <c r="J49" s="22">
        <v>2100000000</v>
      </c>
      <c r="K49" s="5" t="s">
        <v>27</v>
      </c>
      <c r="L49" s="5" t="s">
        <v>33</v>
      </c>
    </row>
    <row r="50" spans="1:12" ht="12" customHeight="1" x14ac:dyDescent="0.3">
      <c r="A50" s="5">
        <f t="shared" si="0"/>
        <v>49</v>
      </c>
      <c r="B50" s="6" t="s">
        <v>110</v>
      </c>
      <c r="C50" s="6" t="s">
        <v>114</v>
      </c>
      <c r="D50" s="5" t="s">
        <v>125</v>
      </c>
      <c r="E50" s="7" t="s">
        <v>127</v>
      </c>
      <c r="F50" s="8" t="s">
        <v>113</v>
      </c>
      <c r="G50" s="9">
        <v>250000000</v>
      </c>
      <c r="H50" s="9">
        <v>200000000</v>
      </c>
      <c r="I50" s="9">
        <v>150000000</v>
      </c>
      <c r="J50" s="9">
        <f t="shared" ref="J50:J58" si="4">SUM(G50:I50)</f>
        <v>600000000</v>
      </c>
      <c r="K50" s="5" t="s">
        <v>27</v>
      </c>
      <c r="L50" s="5" t="s">
        <v>18</v>
      </c>
    </row>
    <row r="51" spans="1:12" ht="12" customHeight="1" x14ac:dyDescent="0.3">
      <c r="A51" s="5">
        <f t="shared" si="0"/>
        <v>50</v>
      </c>
      <c r="B51" s="6" t="s">
        <v>110</v>
      </c>
      <c r="C51" s="6" t="s">
        <v>114</v>
      </c>
      <c r="D51" s="5" t="s">
        <v>125</v>
      </c>
      <c r="E51" s="7" t="s">
        <v>128</v>
      </c>
      <c r="F51" s="8" t="s">
        <v>113</v>
      </c>
      <c r="G51" s="9">
        <v>250000000</v>
      </c>
      <c r="H51" s="9">
        <v>200000000</v>
      </c>
      <c r="I51" s="9">
        <v>150000000</v>
      </c>
      <c r="J51" s="9">
        <f t="shared" si="4"/>
        <v>600000000</v>
      </c>
      <c r="K51" s="5" t="s">
        <v>27</v>
      </c>
      <c r="L51" s="5" t="s">
        <v>18</v>
      </c>
    </row>
    <row r="52" spans="1:12" ht="12" customHeight="1" x14ac:dyDescent="0.3">
      <c r="A52" s="5">
        <f t="shared" si="0"/>
        <v>51</v>
      </c>
      <c r="B52" s="6" t="s">
        <v>110</v>
      </c>
      <c r="C52" s="6" t="s">
        <v>114</v>
      </c>
      <c r="D52" s="5" t="s">
        <v>125</v>
      </c>
      <c r="E52" s="7" t="s">
        <v>129</v>
      </c>
      <c r="F52" s="8" t="s">
        <v>113</v>
      </c>
      <c r="G52" s="9">
        <v>300000000</v>
      </c>
      <c r="H52" s="9">
        <v>300000000</v>
      </c>
      <c r="I52" s="9">
        <v>100000000</v>
      </c>
      <c r="J52" s="9">
        <f t="shared" si="4"/>
        <v>700000000</v>
      </c>
      <c r="K52" s="5" t="s">
        <v>27</v>
      </c>
      <c r="L52" s="5" t="s">
        <v>18</v>
      </c>
    </row>
    <row r="53" spans="1:12" ht="12" customHeight="1" x14ac:dyDescent="0.3">
      <c r="A53" s="5">
        <f t="shared" si="0"/>
        <v>52</v>
      </c>
      <c r="B53" s="6" t="s">
        <v>110</v>
      </c>
      <c r="C53" s="6" t="s">
        <v>114</v>
      </c>
      <c r="D53" s="5" t="s">
        <v>125</v>
      </c>
      <c r="E53" s="7" t="s">
        <v>130</v>
      </c>
      <c r="F53" s="8" t="s">
        <v>113</v>
      </c>
      <c r="G53" s="9">
        <v>250000000</v>
      </c>
      <c r="H53" s="9">
        <v>150000000</v>
      </c>
      <c r="I53" s="9">
        <v>150000000</v>
      </c>
      <c r="J53" s="9">
        <f t="shared" si="4"/>
        <v>550000000</v>
      </c>
      <c r="K53" s="5" t="s">
        <v>113</v>
      </c>
      <c r="L53" s="5" t="s">
        <v>18</v>
      </c>
    </row>
    <row r="54" spans="1:12" ht="12" customHeight="1" x14ac:dyDescent="0.3">
      <c r="A54" s="5">
        <f t="shared" si="0"/>
        <v>53</v>
      </c>
      <c r="B54" s="6" t="s">
        <v>110</v>
      </c>
      <c r="C54" s="6" t="s">
        <v>114</v>
      </c>
      <c r="D54" s="5" t="s">
        <v>86</v>
      </c>
      <c r="E54" s="7" t="s">
        <v>131</v>
      </c>
      <c r="F54" s="8" t="s">
        <v>113</v>
      </c>
      <c r="G54" s="9">
        <v>830000000</v>
      </c>
      <c r="H54" s="9">
        <v>1400000000</v>
      </c>
      <c r="I54" s="9">
        <v>200000000</v>
      </c>
      <c r="J54" s="9">
        <f t="shared" si="4"/>
        <v>2430000000</v>
      </c>
      <c r="K54" s="5" t="s">
        <v>113</v>
      </c>
      <c r="L54" s="5" t="s">
        <v>18</v>
      </c>
    </row>
    <row r="55" spans="1:12" ht="12" customHeight="1" x14ac:dyDescent="0.3">
      <c r="A55" s="5">
        <f t="shared" si="0"/>
        <v>54</v>
      </c>
      <c r="B55" s="6" t="s">
        <v>110</v>
      </c>
      <c r="C55" s="6" t="s">
        <v>114</v>
      </c>
      <c r="D55" s="5" t="s">
        <v>39</v>
      </c>
      <c r="E55" s="7" t="s">
        <v>132</v>
      </c>
      <c r="F55" s="8" t="s">
        <v>113</v>
      </c>
      <c r="G55" s="9">
        <v>550000000</v>
      </c>
      <c r="H55" s="9">
        <v>300000000</v>
      </c>
      <c r="I55" s="9">
        <v>100000000</v>
      </c>
      <c r="J55" s="9">
        <f t="shared" si="4"/>
        <v>950000000</v>
      </c>
      <c r="K55" s="5" t="s">
        <v>113</v>
      </c>
      <c r="L55" s="5" t="s">
        <v>18</v>
      </c>
    </row>
    <row r="56" spans="1:12" ht="12" customHeight="1" x14ac:dyDescent="0.3">
      <c r="A56" s="5">
        <f t="shared" si="0"/>
        <v>55</v>
      </c>
      <c r="B56" s="6" t="s">
        <v>110</v>
      </c>
      <c r="C56" s="6" t="s">
        <v>116</v>
      </c>
      <c r="D56" s="5" t="s">
        <v>133</v>
      </c>
      <c r="E56" s="29" t="s">
        <v>134</v>
      </c>
      <c r="F56" s="8" t="s">
        <v>113</v>
      </c>
      <c r="G56" s="9">
        <v>240000000</v>
      </c>
      <c r="H56" s="10">
        <v>0</v>
      </c>
      <c r="I56" s="9">
        <v>0</v>
      </c>
      <c r="J56" s="9">
        <f t="shared" si="4"/>
        <v>240000000</v>
      </c>
      <c r="K56" s="5" t="s">
        <v>113</v>
      </c>
      <c r="L56" s="5" t="s">
        <v>18</v>
      </c>
    </row>
    <row r="57" spans="1:12" ht="12" customHeight="1" x14ac:dyDescent="0.3">
      <c r="A57" s="5">
        <f t="shared" si="0"/>
        <v>56</v>
      </c>
      <c r="B57" s="6" t="s">
        <v>110</v>
      </c>
      <c r="C57" s="6" t="s">
        <v>114</v>
      </c>
      <c r="D57" s="5" t="s">
        <v>135</v>
      </c>
      <c r="E57" s="7" t="s">
        <v>136</v>
      </c>
      <c r="F57" s="8" t="s">
        <v>113</v>
      </c>
      <c r="G57" s="9">
        <v>250000000</v>
      </c>
      <c r="H57" s="9">
        <v>200000000</v>
      </c>
      <c r="I57" s="9">
        <v>150000000</v>
      </c>
      <c r="J57" s="9">
        <f t="shared" si="4"/>
        <v>600000000</v>
      </c>
      <c r="K57" s="5" t="s">
        <v>113</v>
      </c>
      <c r="L57" s="5" t="s">
        <v>18</v>
      </c>
    </row>
    <row r="58" spans="1:12" ht="12" customHeight="1" x14ac:dyDescent="0.3">
      <c r="A58" s="5">
        <f t="shared" si="0"/>
        <v>57</v>
      </c>
      <c r="B58" s="6" t="s">
        <v>110</v>
      </c>
      <c r="C58" s="6" t="s">
        <v>114</v>
      </c>
      <c r="D58" s="5" t="s">
        <v>135</v>
      </c>
      <c r="E58" s="7" t="s">
        <v>137</v>
      </c>
      <c r="F58" s="8" t="s">
        <v>113</v>
      </c>
      <c r="G58" s="9">
        <v>700000000</v>
      </c>
      <c r="H58" s="9">
        <v>600000000</v>
      </c>
      <c r="I58" s="9">
        <v>300000000</v>
      </c>
      <c r="J58" s="9">
        <f t="shared" si="4"/>
        <v>1600000000</v>
      </c>
      <c r="K58" s="5" t="s">
        <v>113</v>
      </c>
      <c r="L58" s="5" t="s">
        <v>18</v>
      </c>
    </row>
    <row r="59" spans="1:12" ht="12" customHeight="1" x14ac:dyDescent="0.3">
      <c r="A59" s="5">
        <f t="shared" si="0"/>
        <v>58</v>
      </c>
      <c r="B59" s="6" t="s">
        <v>110</v>
      </c>
      <c r="C59" s="6" t="s">
        <v>121</v>
      </c>
      <c r="D59" s="5" t="s">
        <v>138</v>
      </c>
      <c r="E59" s="7" t="s">
        <v>139</v>
      </c>
      <c r="F59" s="8" t="s">
        <v>113</v>
      </c>
      <c r="G59" s="9">
        <v>70000000</v>
      </c>
      <c r="H59" s="10">
        <v>0</v>
      </c>
      <c r="I59" s="9">
        <v>10000000</v>
      </c>
      <c r="J59" s="9">
        <v>80000000</v>
      </c>
      <c r="K59" s="5" t="s">
        <v>113</v>
      </c>
      <c r="L59" s="5" t="s">
        <v>18</v>
      </c>
    </row>
    <row r="60" spans="1:12" ht="12" customHeight="1" x14ac:dyDescent="0.3">
      <c r="A60" s="5">
        <f t="shared" si="0"/>
        <v>59</v>
      </c>
      <c r="B60" s="6" t="s">
        <v>140</v>
      </c>
      <c r="C60" s="6" t="s">
        <v>141</v>
      </c>
      <c r="D60" s="5" t="s">
        <v>82</v>
      </c>
      <c r="E60" s="7" t="s">
        <v>142</v>
      </c>
      <c r="F60" s="8" t="s">
        <v>27</v>
      </c>
      <c r="G60" s="9">
        <v>180000000</v>
      </c>
      <c r="H60" s="9"/>
      <c r="I60" s="9">
        <v>0</v>
      </c>
      <c r="J60" s="9">
        <v>180000000</v>
      </c>
      <c r="K60" s="5" t="s">
        <v>27</v>
      </c>
      <c r="L60" s="5" t="s">
        <v>28</v>
      </c>
    </row>
    <row r="61" spans="1:12" ht="12" customHeight="1" x14ac:dyDescent="0.3">
      <c r="A61" s="5">
        <f t="shared" si="0"/>
        <v>60</v>
      </c>
      <c r="B61" s="6" t="s">
        <v>140</v>
      </c>
      <c r="C61" s="6" t="s">
        <v>143</v>
      </c>
      <c r="D61" s="5" t="s">
        <v>82</v>
      </c>
      <c r="E61" s="7" t="s">
        <v>144</v>
      </c>
      <c r="F61" s="8" t="s">
        <v>27</v>
      </c>
      <c r="G61" s="9">
        <v>421868167</v>
      </c>
      <c r="H61" s="9"/>
      <c r="I61" s="9">
        <v>0</v>
      </c>
      <c r="J61" s="9">
        <v>421868167</v>
      </c>
      <c r="K61" s="5" t="s">
        <v>27</v>
      </c>
      <c r="L61" s="5" t="s">
        <v>28</v>
      </c>
    </row>
    <row r="62" spans="1:12" ht="12" customHeight="1" x14ac:dyDescent="0.3">
      <c r="A62" s="5">
        <f t="shared" si="0"/>
        <v>61</v>
      </c>
      <c r="B62" s="6" t="s">
        <v>140</v>
      </c>
      <c r="C62" s="6" t="s">
        <v>145</v>
      </c>
      <c r="D62" s="5" t="s">
        <v>82</v>
      </c>
      <c r="E62" s="7" t="s">
        <v>146</v>
      </c>
      <c r="F62" s="8" t="s">
        <v>27</v>
      </c>
      <c r="G62" s="9">
        <v>250469100</v>
      </c>
      <c r="H62" s="9"/>
      <c r="I62" s="9">
        <v>0</v>
      </c>
      <c r="J62" s="9">
        <v>250469100</v>
      </c>
      <c r="K62" s="5" t="s">
        <v>27</v>
      </c>
      <c r="L62" s="5" t="s">
        <v>28</v>
      </c>
    </row>
    <row r="63" spans="1:12" ht="12" customHeight="1" x14ac:dyDescent="0.3">
      <c r="A63" s="5">
        <f t="shared" si="0"/>
        <v>62</v>
      </c>
      <c r="B63" s="6" t="s">
        <v>140</v>
      </c>
      <c r="C63" s="6" t="s">
        <v>147</v>
      </c>
      <c r="D63" s="5" t="s">
        <v>82</v>
      </c>
      <c r="E63" s="7" t="s">
        <v>148</v>
      </c>
      <c r="F63" s="8" t="s">
        <v>27</v>
      </c>
      <c r="G63" s="9">
        <v>647590000</v>
      </c>
      <c r="H63" s="9"/>
      <c r="I63" s="9">
        <v>0</v>
      </c>
      <c r="J63" s="9">
        <v>647590000</v>
      </c>
      <c r="K63" s="5" t="s">
        <v>27</v>
      </c>
      <c r="L63" s="5" t="s">
        <v>28</v>
      </c>
    </row>
    <row r="64" spans="1:12" ht="12" customHeight="1" x14ac:dyDescent="0.3">
      <c r="A64" s="5">
        <f t="shared" si="0"/>
        <v>63</v>
      </c>
      <c r="B64" s="6" t="s">
        <v>140</v>
      </c>
      <c r="C64" s="6" t="s">
        <v>149</v>
      </c>
      <c r="D64" s="5" t="s">
        <v>82</v>
      </c>
      <c r="E64" s="7" t="s">
        <v>150</v>
      </c>
      <c r="F64" s="8" t="s">
        <v>27</v>
      </c>
      <c r="G64" s="9">
        <v>180000000</v>
      </c>
      <c r="H64" s="9"/>
      <c r="I64" s="9">
        <v>0</v>
      </c>
      <c r="J64" s="9">
        <v>180000000</v>
      </c>
      <c r="K64" s="5" t="s">
        <v>27</v>
      </c>
      <c r="L64" s="5" t="s">
        <v>28</v>
      </c>
    </row>
    <row r="65" spans="1:12" ht="12" customHeight="1" x14ac:dyDescent="0.3">
      <c r="A65" s="5">
        <f t="shared" si="0"/>
        <v>64</v>
      </c>
      <c r="B65" s="6" t="s">
        <v>140</v>
      </c>
      <c r="C65" s="6" t="s">
        <v>151</v>
      </c>
      <c r="D65" s="5" t="s">
        <v>82</v>
      </c>
      <c r="E65" s="7" t="s">
        <v>152</v>
      </c>
      <c r="F65" s="8" t="s">
        <v>27</v>
      </c>
      <c r="G65" s="9">
        <v>412966913</v>
      </c>
      <c r="H65" s="9"/>
      <c r="I65" s="9">
        <v>0</v>
      </c>
      <c r="J65" s="9">
        <v>412966913</v>
      </c>
      <c r="K65" s="5" t="s">
        <v>27</v>
      </c>
      <c r="L65" s="5" t="s">
        <v>28</v>
      </c>
    </row>
    <row r="66" spans="1:12" ht="12" customHeight="1" x14ac:dyDescent="0.3">
      <c r="A66" s="5">
        <f t="shared" ref="A66:A129" si="5">ROW()-1</f>
        <v>65</v>
      </c>
      <c r="B66" s="6" t="s">
        <v>140</v>
      </c>
      <c r="C66" s="6" t="s">
        <v>153</v>
      </c>
      <c r="D66" s="5" t="s">
        <v>82</v>
      </c>
      <c r="E66" s="7" t="s">
        <v>154</v>
      </c>
      <c r="F66" s="8" t="s">
        <v>27</v>
      </c>
      <c r="G66" s="9">
        <v>347299298</v>
      </c>
      <c r="H66" s="9"/>
      <c r="I66" s="9">
        <v>0</v>
      </c>
      <c r="J66" s="9">
        <v>347299298</v>
      </c>
      <c r="K66" s="5" t="s">
        <v>27</v>
      </c>
      <c r="L66" s="5" t="s">
        <v>28</v>
      </c>
    </row>
    <row r="67" spans="1:12" ht="12" customHeight="1" x14ac:dyDescent="0.3">
      <c r="A67" s="5">
        <f t="shared" si="5"/>
        <v>66</v>
      </c>
      <c r="B67" s="6" t="s">
        <v>140</v>
      </c>
      <c r="C67" s="6" t="s">
        <v>141</v>
      </c>
      <c r="D67" s="5" t="s">
        <v>25</v>
      </c>
      <c r="E67" s="7" t="s">
        <v>155</v>
      </c>
      <c r="F67" s="8" t="s">
        <v>27</v>
      </c>
      <c r="G67" s="9">
        <v>1800000000</v>
      </c>
      <c r="H67" s="9">
        <v>1030000000</v>
      </c>
      <c r="I67" s="9">
        <v>10000000</v>
      </c>
      <c r="J67" s="9">
        <v>2840000000</v>
      </c>
      <c r="K67" s="5" t="s">
        <v>27</v>
      </c>
      <c r="L67" s="5" t="s">
        <v>33</v>
      </c>
    </row>
    <row r="68" spans="1:12" ht="12" customHeight="1" x14ac:dyDescent="0.3">
      <c r="A68" s="5">
        <f t="shared" si="5"/>
        <v>67</v>
      </c>
      <c r="B68" s="6" t="s">
        <v>140</v>
      </c>
      <c r="C68" s="6" t="s">
        <v>141</v>
      </c>
      <c r="D68" s="5" t="s">
        <v>25</v>
      </c>
      <c r="E68" s="7" t="s">
        <v>156</v>
      </c>
      <c r="F68" s="8" t="s">
        <v>27</v>
      </c>
      <c r="G68" s="9">
        <v>1000000000</v>
      </c>
      <c r="H68" s="9">
        <v>2660000000</v>
      </c>
      <c r="I68" s="9">
        <v>10000000</v>
      </c>
      <c r="J68" s="9">
        <v>3670000000</v>
      </c>
      <c r="K68" s="5" t="s">
        <v>27</v>
      </c>
      <c r="L68" s="5" t="s">
        <v>28</v>
      </c>
    </row>
    <row r="69" spans="1:12" ht="12" customHeight="1" x14ac:dyDescent="0.3">
      <c r="A69" s="5">
        <f t="shared" si="5"/>
        <v>68</v>
      </c>
      <c r="B69" s="6" t="s">
        <v>157</v>
      </c>
      <c r="C69" s="6" t="s">
        <v>24</v>
      </c>
      <c r="D69" s="5" t="s">
        <v>86</v>
      </c>
      <c r="E69" s="7" t="s">
        <v>158</v>
      </c>
      <c r="F69" s="8" t="s">
        <v>27</v>
      </c>
      <c r="G69" s="9">
        <v>1200000000</v>
      </c>
      <c r="H69" s="9">
        <v>1400000000</v>
      </c>
      <c r="I69" s="9"/>
      <c r="J69" s="9">
        <v>2600000000</v>
      </c>
      <c r="K69" s="5" t="s">
        <v>27</v>
      </c>
      <c r="L69" s="5" t="s">
        <v>33</v>
      </c>
    </row>
    <row r="70" spans="1:12" ht="12" customHeight="1" x14ac:dyDescent="0.3">
      <c r="A70" s="5">
        <f t="shared" si="5"/>
        <v>69</v>
      </c>
      <c r="B70" s="6" t="s">
        <v>157</v>
      </c>
      <c r="C70" s="6" t="s">
        <v>24</v>
      </c>
      <c r="D70" s="5" t="s">
        <v>86</v>
      </c>
      <c r="E70" s="7" t="s">
        <v>159</v>
      </c>
      <c r="F70" s="8" t="s">
        <v>27</v>
      </c>
      <c r="G70" s="9">
        <v>800000000</v>
      </c>
      <c r="H70" s="9">
        <v>1200000000</v>
      </c>
      <c r="I70" s="9"/>
      <c r="J70" s="9">
        <v>2000000000</v>
      </c>
      <c r="K70" s="5" t="s">
        <v>27</v>
      </c>
      <c r="L70" s="5" t="s">
        <v>28</v>
      </c>
    </row>
    <row r="71" spans="1:12" ht="12" customHeight="1" x14ac:dyDescent="0.3">
      <c r="A71" s="5">
        <f t="shared" si="5"/>
        <v>70</v>
      </c>
      <c r="B71" s="6" t="s">
        <v>157</v>
      </c>
      <c r="C71" s="6" t="s">
        <v>24</v>
      </c>
      <c r="D71" s="5" t="s">
        <v>86</v>
      </c>
      <c r="E71" s="7" t="s">
        <v>160</v>
      </c>
      <c r="F71" s="8" t="s">
        <v>27</v>
      </c>
      <c r="G71" s="9">
        <v>350000000</v>
      </c>
      <c r="H71" s="9">
        <v>550000000</v>
      </c>
      <c r="I71" s="9"/>
      <c r="J71" s="9">
        <v>900000000</v>
      </c>
      <c r="K71" s="5" t="s">
        <v>27</v>
      </c>
      <c r="L71" s="5" t="s">
        <v>28</v>
      </c>
    </row>
    <row r="72" spans="1:12" ht="12" customHeight="1" x14ac:dyDescent="0.3">
      <c r="A72" s="5">
        <f t="shared" si="5"/>
        <v>71</v>
      </c>
      <c r="B72" s="6" t="s">
        <v>157</v>
      </c>
      <c r="C72" s="6" t="s">
        <v>24</v>
      </c>
      <c r="D72" s="5" t="s">
        <v>86</v>
      </c>
      <c r="E72" s="7" t="s">
        <v>161</v>
      </c>
      <c r="F72" s="8" t="s">
        <v>27</v>
      </c>
      <c r="G72" s="9">
        <v>620000000</v>
      </c>
      <c r="H72" s="9">
        <v>880000000</v>
      </c>
      <c r="I72" s="9"/>
      <c r="J72" s="9">
        <v>1500000000</v>
      </c>
      <c r="K72" s="5" t="s">
        <v>27</v>
      </c>
      <c r="L72" s="5" t="s">
        <v>28</v>
      </c>
    </row>
    <row r="73" spans="1:12" ht="12" customHeight="1" x14ac:dyDescent="0.3">
      <c r="A73" s="5">
        <f t="shared" si="5"/>
        <v>72</v>
      </c>
      <c r="B73" s="6" t="s">
        <v>157</v>
      </c>
      <c r="C73" s="6" t="s">
        <v>24</v>
      </c>
      <c r="D73" s="5" t="s">
        <v>89</v>
      </c>
      <c r="E73" s="7" t="s">
        <v>162</v>
      </c>
      <c r="F73" s="8" t="s">
        <v>27</v>
      </c>
      <c r="G73" s="9">
        <v>1000000000</v>
      </c>
      <c r="H73" s="9">
        <v>1200000000</v>
      </c>
      <c r="I73" s="9">
        <v>65000000</v>
      </c>
      <c r="J73" s="9">
        <v>2265000000</v>
      </c>
      <c r="K73" s="5" t="s">
        <v>27</v>
      </c>
      <c r="L73" s="5" t="s">
        <v>28</v>
      </c>
    </row>
    <row r="74" spans="1:12" ht="12" customHeight="1" x14ac:dyDescent="0.3">
      <c r="A74" s="5">
        <f t="shared" si="5"/>
        <v>73</v>
      </c>
      <c r="B74" s="6" t="s">
        <v>157</v>
      </c>
      <c r="C74" s="6" t="s">
        <v>24</v>
      </c>
      <c r="D74" s="5" t="s">
        <v>89</v>
      </c>
      <c r="E74" s="7" t="s">
        <v>163</v>
      </c>
      <c r="F74" s="8" t="s">
        <v>27</v>
      </c>
      <c r="G74" s="9">
        <v>1100000000</v>
      </c>
      <c r="H74" s="9">
        <v>1700000000</v>
      </c>
      <c r="I74" s="9">
        <v>73000000</v>
      </c>
      <c r="J74" s="9">
        <f t="shared" ref="J74:J79" si="6">SUM(G74:I74)</f>
        <v>2873000000</v>
      </c>
      <c r="K74" s="5" t="s">
        <v>27</v>
      </c>
      <c r="L74" s="5" t="s">
        <v>28</v>
      </c>
    </row>
    <row r="75" spans="1:12" ht="12" customHeight="1" x14ac:dyDescent="0.3">
      <c r="A75" s="5">
        <f t="shared" si="5"/>
        <v>74</v>
      </c>
      <c r="B75" s="6" t="s">
        <v>164</v>
      </c>
      <c r="C75" s="6" t="s">
        <v>165</v>
      </c>
      <c r="D75" s="5" t="s">
        <v>89</v>
      </c>
      <c r="E75" s="7" t="s">
        <v>166</v>
      </c>
      <c r="F75" s="8" t="s">
        <v>27</v>
      </c>
      <c r="G75" s="9">
        <v>1400000000</v>
      </c>
      <c r="H75" s="9">
        <v>1800000000</v>
      </c>
      <c r="I75" s="9">
        <v>29000000</v>
      </c>
      <c r="J75" s="9">
        <f t="shared" si="6"/>
        <v>3229000000</v>
      </c>
      <c r="K75" s="5" t="s">
        <v>27</v>
      </c>
      <c r="L75" s="5" t="s">
        <v>28</v>
      </c>
    </row>
    <row r="76" spans="1:12" ht="12" customHeight="1" x14ac:dyDescent="0.3">
      <c r="A76" s="5">
        <f t="shared" si="5"/>
        <v>75</v>
      </c>
      <c r="B76" s="6" t="s">
        <v>167</v>
      </c>
      <c r="C76" s="6" t="s">
        <v>165</v>
      </c>
      <c r="D76" s="5" t="s">
        <v>70</v>
      </c>
      <c r="E76" s="7" t="s">
        <v>168</v>
      </c>
      <c r="F76" s="8" t="s">
        <v>113</v>
      </c>
      <c r="G76" s="9">
        <v>1261493315</v>
      </c>
      <c r="H76" s="9">
        <v>783098153</v>
      </c>
      <c r="I76" s="9"/>
      <c r="J76" s="9">
        <f t="shared" si="6"/>
        <v>2044591468</v>
      </c>
      <c r="K76" s="5" t="s">
        <v>27</v>
      </c>
      <c r="L76" s="5" t="s">
        <v>18</v>
      </c>
    </row>
    <row r="77" spans="1:12" ht="12" customHeight="1" x14ac:dyDescent="0.3">
      <c r="A77" s="5">
        <f t="shared" si="5"/>
        <v>76</v>
      </c>
      <c r="B77" s="6" t="s">
        <v>167</v>
      </c>
      <c r="C77" s="6" t="s">
        <v>165</v>
      </c>
      <c r="D77" s="5" t="s">
        <v>21</v>
      </c>
      <c r="E77" s="7" t="s">
        <v>169</v>
      </c>
      <c r="F77" s="8" t="s">
        <v>113</v>
      </c>
      <c r="G77" s="9">
        <v>1951603494</v>
      </c>
      <c r="H77" s="9">
        <v>4165752035</v>
      </c>
      <c r="I77" s="9"/>
      <c r="J77" s="9">
        <f t="shared" si="6"/>
        <v>6117355529</v>
      </c>
      <c r="K77" s="5" t="s">
        <v>27</v>
      </c>
      <c r="L77" s="5" t="s">
        <v>28</v>
      </c>
    </row>
    <row r="78" spans="1:12" ht="12" customHeight="1" x14ac:dyDescent="0.3">
      <c r="A78" s="5">
        <f t="shared" si="5"/>
        <v>77</v>
      </c>
      <c r="B78" s="6" t="s">
        <v>167</v>
      </c>
      <c r="C78" s="6" t="s">
        <v>165</v>
      </c>
      <c r="D78" s="5" t="s">
        <v>70</v>
      </c>
      <c r="E78" s="7" t="s">
        <v>170</v>
      </c>
      <c r="F78" s="8" t="s">
        <v>113</v>
      </c>
      <c r="G78" s="9">
        <v>1714765181</v>
      </c>
      <c r="H78" s="9">
        <v>4040011987</v>
      </c>
      <c r="I78" s="9"/>
      <c r="J78" s="9">
        <f t="shared" si="6"/>
        <v>5754777168</v>
      </c>
      <c r="K78" s="5" t="s">
        <v>27</v>
      </c>
      <c r="L78" s="5" t="s">
        <v>18</v>
      </c>
    </row>
    <row r="79" spans="1:12" ht="12" customHeight="1" x14ac:dyDescent="0.3">
      <c r="A79" s="5">
        <f t="shared" si="5"/>
        <v>78</v>
      </c>
      <c r="B79" s="6" t="s">
        <v>167</v>
      </c>
      <c r="C79" s="6" t="s">
        <v>171</v>
      </c>
      <c r="D79" s="5" t="s">
        <v>70</v>
      </c>
      <c r="E79" s="7" t="s">
        <v>172</v>
      </c>
      <c r="F79" s="8" t="s">
        <v>113</v>
      </c>
      <c r="G79" s="9">
        <v>87160865</v>
      </c>
      <c r="H79" s="9">
        <v>21284450</v>
      </c>
      <c r="I79" s="9">
        <v>14981860</v>
      </c>
      <c r="J79" s="9">
        <f t="shared" si="6"/>
        <v>123427175</v>
      </c>
      <c r="K79" s="5" t="s">
        <v>113</v>
      </c>
      <c r="L79" s="5" t="s">
        <v>18</v>
      </c>
    </row>
    <row r="80" spans="1:12" ht="12" customHeight="1" x14ac:dyDescent="0.3">
      <c r="A80" s="5">
        <f t="shared" si="5"/>
        <v>79</v>
      </c>
      <c r="B80" s="6" t="s">
        <v>167</v>
      </c>
      <c r="C80" s="6" t="s">
        <v>173</v>
      </c>
      <c r="D80" s="5" t="s">
        <v>21</v>
      </c>
      <c r="E80" s="7" t="s">
        <v>174</v>
      </c>
      <c r="F80" s="8" t="s">
        <v>27</v>
      </c>
      <c r="G80" s="9">
        <v>330000000</v>
      </c>
      <c r="H80" s="10">
        <v>0</v>
      </c>
      <c r="I80" s="9"/>
      <c r="J80" s="9">
        <v>330000000</v>
      </c>
      <c r="K80" s="8" t="s">
        <v>27</v>
      </c>
      <c r="L80" s="5" t="s">
        <v>28</v>
      </c>
    </row>
    <row r="81" spans="1:12" ht="12" customHeight="1" x14ac:dyDescent="0.3">
      <c r="A81" s="5">
        <f t="shared" si="5"/>
        <v>80</v>
      </c>
      <c r="B81" s="6" t="s">
        <v>167</v>
      </c>
      <c r="C81" s="6" t="s">
        <v>175</v>
      </c>
      <c r="D81" s="5" t="s">
        <v>70</v>
      </c>
      <c r="E81" s="7" t="s">
        <v>176</v>
      </c>
      <c r="F81" s="8" t="s">
        <v>113</v>
      </c>
      <c r="G81" s="9">
        <v>933065886</v>
      </c>
      <c r="H81" s="9">
        <v>1449783020</v>
      </c>
      <c r="I81" s="9">
        <v>600000000</v>
      </c>
      <c r="J81" s="9">
        <f>SUM(G81:I81)</f>
        <v>2982848906</v>
      </c>
      <c r="K81" s="5" t="s">
        <v>113</v>
      </c>
      <c r="L81" s="5" t="s">
        <v>18</v>
      </c>
    </row>
    <row r="82" spans="1:12" ht="12" customHeight="1" x14ac:dyDescent="0.3">
      <c r="A82" s="5">
        <f t="shared" si="5"/>
        <v>81</v>
      </c>
      <c r="B82" s="6" t="s">
        <v>167</v>
      </c>
      <c r="C82" s="6" t="s">
        <v>175</v>
      </c>
      <c r="D82" s="5" t="s">
        <v>70</v>
      </c>
      <c r="E82" s="7" t="s">
        <v>177</v>
      </c>
      <c r="F82" s="8" t="s">
        <v>113</v>
      </c>
      <c r="G82" s="9">
        <v>1217591870</v>
      </c>
      <c r="H82" s="9">
        <v>127105911</v>
      </c>
      <c r="I82" s="9">
        <v>0</v>
      </c>
      <c r="J82" s="9">
        <f>SUM(G82:I82)</f>
        <v>1344697781</v>
      </c>
      <c r="K82" s="5" t="s">
        <v>113</v>
      </c>
      <c r="L82" s="5" t="s">
        <v>18</v>
      </c>
    </row>
    <row r="83" spans="1:12" ht="12" customHeight="1" x14ac:dyDescent="0.3">
      <c r="A83" s="5">
        <f t="shared" si="5"/>
        <v>82</v>
      </c>
      <c r="B83" s="6" t="s">
        <v>167</v>
      </c>
      <c r="C83" s="6" t="s">
        <v>178</v>
      </c>
      <c r="D83" s="5" t="s">
        <v>21</v>
      </c>
      <c r="E83" s="7" t="s">
        <v>179</v>
      </c>
      <c r="F83" s="8" t="s">
        <v>27</v>
      </c>
      <c r="G83" s="9">
        <v>108828122</v>
      </c>
      <c r="H83" s="9">
        <v>54026456</v>
      </c>
      <c r="I83" s="9" t="s">
        <v>180</v>
      </c>
      <c r="J83" s="9">
        <v>162854578</v>
      </c>
      <c r="K83" s="8" t="s">
        <v>27</v>
      </c>
      <c r="L83" s="5" t="s">
        <v>28</v>
      </c>
    </row>
    <row r="84" spans="1:12" ht="12" customHeight="1" x14ac:dyDescent="0.3">
      <c r="A84" s="5">
        <f t="shared" si="5"/>
        <v>83</v>
      </c>
      <c r="B84" s="6" t="s">
        <v>167</v>
      </c>
      <c r="C84" s="6" t="s">
        <v>165</v>
      </c>
      <c r="D84" s="5" t="s">
        <v>181</v>
      </c>
      <c r="E84" s="7" t="s">
        <v>182</v>
      </c>
      <c r="F84" s="8" t="s">
        <v>113</v>
      </c>
      <c r="G84" s="9">
        <v>683584352</v>
      </c>
      <c r="H84" s="9">
        <v>569145079</v>
      </c>
      <c r="I84" s="9">
        <v>78802805</v>
      </c>
      <c r="J84" s="9">
        <f t="shared" ref="J84:J90" si="7">SUM(G84:I84)</f>
        <v>1331532236</v>
      </c>
      <c r="K84" s="5" t="s">
        <v>27</v>
      </c>
      <c r="L84" s="5" t="s">
        <v>18</v>
      </c>
    </row>
    <row r="85" spans="1:12" ht="12" customHeight="1" x14ac:dyDescent="0.3">
      <c r="A85" s="5">
        <f t="shared" si="5"/>
        <v>84</v>
      </c>
      <c r="B85" s="6" t="s">
        <v>167</v>
      </c>
      <c r="C85" s="6" t="s">
        <v>165</v>
      </c>
      <c r="D85" s="5" t="s">
        <v>181</v>
      </c>
      <c r="E85" s="7" t="s">
        <v>183</v>
      </c>
      <c r="F85" s="8" t="s">
        <v>113</v>
      </c>
      <c r="G85" s="9">
        <v>495967499</v>
      </c>
      <c r="H85" s="9">
        <v>828836956</v>
      </c>
      <c r="I85" s="9">
        <v>122879578</v>
      </c>
      <c r="J85" s="9">
        <f t="shared" si="7"/>
        <v>1447684033</v>
      </c>
      <c r="K85" s="5" t="s">
        <v>27</v>
      </c>
      <c r="L85" s="5" t="s">
        <v>184</v>
      </c>
    </row>
    <row r="86" spans="1:12" ht="12" customHeight="1" x14ac:dyDescent="0.3">
      <c r="A86" s="5">
        <f t="shared" si="5"/>
        <v>85</v>
      </c>
      <c r="B86" s="6" t="s">
        <v>167</v>
      </c>
      <c r="C86" s="6" t="s">
        <v>165</v>
      </c>
      <c r="D86" s="5" t="s">
        <v>181</v>
      </c>
      <c r="E86" s="7" t="s">
        <v>185</v>
      </c>
      <c r="F86" s="8" t="s">
        <v>113</v>
      </c>
      <c r="G86" s="9">
        <v>295311520</v>
      </c>
      <c r="H86" s="9">
        <v>619986130</v>
      </c>
      <c r="I86" s="9">
        <v>0</v>
      </c>
      <c r="J86" s="9">
        <f t="shared" si="7"/>
        <v>915297650</v>
      </c>
      <c r="K86" s="5" t="s">
        <v>27</v>
      </c>
      <c r="L86" s="5" t="s">
        <v>18</v>
      </c>
    </row>
    <row r="87" spans="1:12" ht="12" customHeight="1" x14ac:dyDescent="0.3">
      <c r="A87" s="5">
        <f t="shared" si="5"/>
        <v>86</v>
      </c>
      <c r="B87" s="6" t="s">
        <v>167</v>
      </c>
      <c r="C87" s="6" t="s">
        <v>165</v>
      </c>
      <c r="D87" s="5" t="s">
        <v>181</v>
      </c>
      <c r="E87" s="7" t="s">
        <v>186</v>
      </c>
      <c r="F87" s="8" t="s">
        <v>113</v>
      </c>
      <c r="G87" s="9">
        <v>200927910</v>
      </c>
      <c r="H87" s="9">
        <v>243072949</v>
      </c>
      <c r="I87" s="9">
        <v>2106</v>
      </c>
      <c r="J87" s="9">
        <f t="shared" si="7"/>
        <v>444002965</v>
      </c>
      <c r="K87" s="8" t="s">
        <v>113</v>
      </c>
      <c r="L87" s="5" t="s">
        <v>18</v>
      </c>
    </row>
    <row r="88" spans="1:12" ht="12" customHeight="1" x14ac:dyDescent="0.3">
      <c r="A88" s="5">
        <f t="shared" si="5"/>
        <v>87</v>
      </c>
      <c r="B88" s="6" t="s">
        <v>167</v>
      </c>
      <c r="C88" s="6" t="s">
        <v>187</v>
      </c>
      <c r="D88" s="5" t="s">
        <v>181</v>
      </c>
      <c r="E88" s="7" t="s">
        <v>188</v>
      </c>
      <c r="F88" s="8" t="s">
        <v>113</v>
      </c>
      <c r="G88" s="9">
        <v>1100000000</v>
      </c>
      <c r="H88" s="10">
        <v>0</v>
      </c>
      <c r="I88" s="9">
        <v>0</v>
      </c>
      <c r="J88" s="9">
        <f t="shared" si="7"/>
        <v>1100000000</v>
      </c>
      <c r="K88" s="8" t="s">
        <v>113</v>
      </c>
      <c r="L88" s="5" t="s">
        <v>18</v>
      </c>
    </row>
    <row r="89" spans="1:12" ht="12" customHeight="1" x14ac:dyDescent="0.3">
      <c r="A89" s="5">
        <f t="shared" si="5"/>
        <v>88</v>
      </c>
      <c r="B89" s="6" t="s">
        <v>167</v>
      </c>
      <c r="C89" s="6" t="s">
        <v>187</v>
      </c>
      <c r="D89" s="5" t="s">
        <v>181</v>
      </c>
      <c r="E89" s="7" t="s">
        <v>189</v>
      </c>
      <c r="F89" s="8" t="s">
        <v>113</v>
      </c>
      <c r="G89" s="9">
        <v>1300000000</v>
      </c>
      <c r="H89" s="9"/>
      <c r="I89" s="9"/>
      <c r="J89" s="9">
        <f t="shared" si="7"/>
        <v>1300000000</v>
      </c>
      <c r="K89" s="8" t="s">
        <v>113</v>
      </c>
      <c r="L89" s="5" t="s">
        <v>18</v>
      </c>
    </row>
    <row r="90" spans="1:12" ht="12" customHeight="1" x14ac:dyDescent="0.3">
      <c r="A90" s="5">
        <f t="shared" si="5"/>
        <v>89</v>
      </c>
      <c r="B90" s="6" t="s">
        <v>167</v>
      </c>
      <c r="C90" s="6" t="s">
        <v>190</v>
      </c>
      <c r="D90" s="5" t="s">
        <v>181</v>
      </c>
      <c r="E90" s="7" t="s">
        <v>191</v>
      </c>
      <c r="F90" s="8" t="s">
        <v>113</v>
      </c>
      <c r="G90" s="9">
        <v>360000000</v>
      </c>
      <c r="H90" s="10">
        <v>0</v>
      </c>
      <c r="I90" s="9">
        <v>0</v>
      </c>
      <c r="J90" s="9">
        <f t="shared" si="7"/>
        <v>360000000</v>
      </c>
      <c r="K90" s="8" t="s">
        <v>113</v>
      </c>
      <c r="L90" s="5" t="s">
        <v>28</v>
      </c>
    </row>
    <row r="91" spans="1:12" ht="12" customHeight="1" x14ac:dyDescent="0.3">
      <c r="A91" s="5">
        <f t="shared" si="5"/>
        <v>90</v>
      </c>
      <c r="B91" s="6" t="s">
        <v>167</v>
      </c>
      <c r="C91" s="6" t="s">
        <v>192</v>
      </c>
      <c r="D91" s="5" t="s">
        <v>82</v>
      </c>
      <c r="E91" s="7" t="s">
        <v>193</v>
      </c>
      <c r="F91" s="8" t="s">
        <v>27</v>
      </c>
      <c r="G91" s="9">
        <v>223000000</v>
      </c>
      <c r="H91" s="9">
        <v>246000000</v>
      </c>
      <c r="I91" s="9" t="s">
        <v>194</v>
      </c>
      <c r="J91" s="9">
        <v>469000000</v>
      </c>
      <c r="K91" s="8" t="s">
        <v>27</v>
      </c>
      <c r="L91" s="5" t="s">
        <v>28</v>
      </c>
    </row>
    <row r="92" spans="1:12" ht="12" customHeight="1" x14ac:dyDescent="0.3">
      <c r="A92" s="5">
        <f t="shared" si="5"/>
        <v>91</v>
      </c>
      <c r="B92" s="6" t="s">
        <v>167</v>
      </c>
      <c r="C92" s="6" t="s">
        <v>141</v>
      </c>
      <c r="D92" s="5" t="s">
        <v>63</v>
      </c>
      <c r="E92" s="7" t="s">
        <v>195</v>
      </c>
      <c r="F92" s="8" t="s">
        <v>113</v>
      </c>
      <c r="G92" s="9">
        <v>983465477</v>
      </c>
      <c r="H92" s="10">
        <v>0</v>
      </c>
      <c r="I92" s="9">
        <v>0</v>
      </c>
      <c r="J92" s="9">
        <f t="shared" ref="J92:J98" si="8">SUM(G92:I92)</f>
        <v>983465477</v>
      </c>
      <c r="K92" s="5" t="s">
        <v>113</v>
      </c>
      <c r="L92" s="5" t="s">
        <v>18</v>
      </c>
    </row>
    <row r="93" spans="1:12" ht="12" customHeight="1" x14ac:dyDescent="0.3">
      <c r="A93" s="5">
        <f t="shared" si="5"/>
        <v>92</v>
      </c>
      <c r="B93" s="6" t="s">
        <v>167</v>
      </c>
      <c r="C93" s="6" t="s">
        <v>175</v>
      </c>
      <c r="D93" s="5" t="s">
        <v>63</v>
      </c>
      <c r="E93" s="7" t="s">
        <v>196</v>
      </c>
      <c r="F93" s="8" t="s">
        <v>113</v>
      </c>
      <c r="G93" s="9">
        <v>180000000</v>
      </c>
      <c r="H93" s="9">
        <v>80000000</v>
      </c>
      <c r="I93" s="9">
        <v>22000000</v>
      </c>
      <c r="J93" s="9">
        <f t="shared" si="8"/>
        <v>282000000</v>
      </c>
      <c r="K93" s="5" t="s">
        <v>113</v>
      </c>
      <c r="L93" s="5" t="s">
        <v>18</v>
      </c>
    </row>
    <row r="94" spans="1:12" ht="12" customHeight="1" x14ac:dyDescent="0.3">
      <c r="A94" s="5">
        <f t="shared" si="5"/>
        <v>93</v>
      </c>
      <c r="B94" s="6" t="s">
        <v>167</v>
      </c>
      <c r="C94" s="6" t="s">
        <v>197</v>
      </c>
      <c r="D94" s="5" t="s">
        <v>63</v>
      </c>
      <c r="E94" s="7" t="s">
        <v>198</v>
      </c>
      <c r="F94" s="8" t="s">
        <v>113</v>
      </c>
      <c r="G94" s="9">
        <v>171000000</v>
      </c>
      <c r="H94" s="9">
        <v>242000000</v>
      </c>
      <c r="I94" s="9">
        <v>30000000</v>
      </c>
      <c r="J94" s="9">
        <f t="shared" si="8"/>
        <v>443000000</v>
      </c>
      <c r="K94" s="8" t="s">
        <v>113</v>
      </c>
      <c r="L94" s="5" t="s">
        <v>18</v>
      </c>
    </row>
    <row r="95" spans="1:12" ht="12" customHeight="1" x14ac:dyDescent="0.3">
      <c r="A95" s="5">
        <f t="shared" si="5"/>
        <v>94</v>
      </c>
      <c r="B95" s="6" t="s">
        <v>167</v>
      </c>
      <c r="C95" s="6" t="s">
        <v>197</v>
      </c>
      <c r="D95" s="5" t="s">
        <v>63</v>
      </c>
      <c r="E95" s="7" t="s">
        <v>199</v>
      </c>
      <c r="F95" s="8" t="s">
        <v>113</v>
      </c>
      <c r="G95" s="9">
        <v>148000000</v>
      </c>
      <c r="H95" s="9">
        <v>39000000</v>
      </c>
      <c r="I95" s="9">
        <v>5000000</v>
      </c>
      <c r="J95" s="9">
        <f t="shared" si="8"/>
        <v>192000000</v>
      </c>
      <c r="K95" s="8" t="s">
        <v>113</v>
      </c>
      <c r="L95" s="5" t="s">
        <v>18</v>
      </c>
    </row>
    <row r="96" spans="1:12" ht="12" customHeight="1" x14ac:dyDescent="0.3">
      <c r="A96" s="5">
        <f t="shared" si="5"/>
        <v>95</v>
      </c>
      <c r="B96" s="6" t="s">
        <v>167</v>
      </c>
      <c r="C96" s="6" t="s">
        <v>197</v>
      </c>
      <c r="D96" s="5" t="s">
        <v>63</v>
      </c>
      <c r="E96" s="7" t="s">
        <v>200</v>
      </c>
      <c r="F96" s="8" t="s">
        <v>113</v>
      </c>
      <c r="G96" s="9">
        <v>150000000</v>
      </c>
      <c r="H96" s="9">
        <v>200000000</v>
      </c>
      <c r="I96" s="9">
        <v>10000000</v>
      </c>
      <c r="J96" s="9">
        <f t="shared" si="8"/>
        <v>360000000</v>
      </c>
      <c r="K96" s="8" t="s">
        <v>113</v>
      </c>
      <c r="L96" s="5" t="s">
        <v>18</v>
      </c>
    </row>
    <row r="97" spans="1:12" ht="12" customHeight="1" x14ac:dyDescent="0.3">
      <c r="A97" s="5">
        <f t="shared" si="5"/>
        <v>96</v>
      </c>
      <c r="B97" s="6" t="s">
        <v>167</v>
      </c>
      <c r="C97" s="6" t="s">
        <v>197</v>
      </c>
      <c r="D97" s="5" t="s">
        <v>63</v>
      </c>
      <c r="E97" s="7" t="s">
        <v>201</v>
      </c>
      <c r="F97" s="8" t="s">
        <v>113</v>
      </c>
      <c r="G97" s="9">
        <v>171915000</v>
      </c>
      <c r="H97" s="9">
        <v>120520000</v>
      </c>
      <c r="I97" s="9">
        <v>11074000</v>
      </c>
      <c r="J97" s="9">
        <f t="shared" si="8"/>
        <v>303509000</v>
      </c>
      <c r="K97" s="8" t="s">
        <v>113</v>
      </c>
      <c r="L97" s="5" t="s">
        <v>18</v>
      </c>
    </row>
    <row r="98" spans="1:12" ht="12" customHeight="1" x14ac:dyDescent="0.3">
      <c r="A98" s="5">
        <f t="shared" si="5"/>
        <v>97</v>
      </c>
      <c r="B98" s="6" t="s">
        <v>167</v>
      </c>
      <c r="C98" s="6" t="s">
        <v>192</v>
      </c>
      <c r="D98" s="5" t="s">
        <v>63</v>
      </c>
      <c r="E98" s="7" t="s">
        <v>202</v>
      </c>
      <c r="F98" s="8" t="s">
        <v>27</v>
      </c>
      <c r="G98" s="9">
        <v>100000000</v>
      </c>
      <c r="H98" s="9">
        <v>150000000</v>
      </c>
      <c r="I98" s="9">
        <v>0</v>
      </c>
      <c r="J98" s="9">
        <f t="shared" si="8"/>
        <v>250000000</v>
      </c>
      <c r="K98" s="8" t="s">
        <v>27</v>
      </c>
      <c r="L98" s="5" t="s">
        <v>18</v>
      </c>
    </row>
    <row r="99" spans="1:12" ht="12" customHeight="1" x14ac:dyDescent="0.3">
      <c r="A99" s="5">
        <f t="shared" si="5"/>
        <v>98</v>
      </c>
      <c r="B99" s="6" t="s">
        <v>167</v>
      </c>
      <c r="C99" s="6" t="s">
        <v>203</v>
      </c>
      <c r="D99" s="5" t="s">
        <v>25</v>
      </c>
      <c r="E99" s="7" t="s">
        <v>204</v>
      </c>
      <c r="F99" s="8" t="s">
        <v>27</v>
      </c>
      <c r="G99" s="31">
        <v>846000000</v>
      </c>
      <c r="H99" s="31">
        <v>429000000</v>
      </c>
      <c r="I99" s="31">
        <v>187000000</v>
      </c>
      <c r="J99" s="31">
        <v>1462000000</v>
      </c>
      <c r="K99" s="8" t="s">
        <v>113</v>
      </c>
      <c r="L99" s="5" t="s">
        <v>28</v>
      </c>
    </row>
    <row r="100" spans="1:12" ht="12" customHeight="1" x14ac:dyDescent="0.3">
      <c r="A100" s="5">
        <f t="shared" si="5"/>
        <v>99</v>
      </c>
      <c r="B100" s="6" t="s">
        <v>167</v>
      </c>
      <c r="C100" s="6" t="s">
        <v>203</v>
      </c>
      <c r="D100" s="5" t="s">
        <v>25</v>
      </c>
      <c r="E100" s="7" t="s">
        <v>205</v>
      </c>
      <c r="F100" s="8" t="s">
        <v>27</v>
      </c>
      <c r="G100" s="31">
        <v>148000000</v>
      </c>
      <c r="H100" s="31">
        <v>76000000</v>
      </c>
      <c r="I100" s="31">
        <v>38000000</v>
      </c>
      <c r="J100" s="31">
        <v>262000000</v>
      </c>
      <c r="K100" s="8" t="s">
        <v>27</v>
      </c>
      <c r="L100" s="5" t="s">
        <v>28</v>
      </c>
    </row>
    <row r="101" spans="1:12" ht="12" customHeight="1" x14ac:dyDescent="0.3">
      <c r="A101" s="5">
        <f t="shared" si="5"/>
        <v>100</v>
      </c>
      <c r="B101" s="6" t="s">
        <v>167</v>
      </c>
      <c r="C101" s="6" t="s">
        <v>206</v>
      </c>
      <c r="D101" s="5" t="s">
        <v>108</v>
      </c>
      <c r="E101" s="7" t="s">
        <v>207</v>
      </c>
      <c r="F101" s="8" t="s">
        <v>113</v>
      </c>
      <c r="G101" s="9">
        <v>84594000</v>
      </c>
      <c r="H101" s="9">
        <v>35302000</v>
      </c>
      <c r="I101" s="9">
        <v>66656000</v>
      </c>
      <c r="J101" s="9">
        <f t="shared" ref="J101:J113" si="9">SUM(G101:I101)</f>
        <v>186552000</v>
      </c>
      <c r="K101" s="8" t="s">
        <v>113</v>
      </c>
      <c r="L101" s="5" t="s">
        <v>18</v>
      </c>
    </row>
    <row r="102" spans="1:12" ht="12" customHeight="1" x14ac:dyDescent="0.3">
      <c r="A102" s="5">
        <f t="shared" si="5"/>
        <v>101</v>
      </c>
      <c r="B102" s="6" t="s">
        <v>167</v>
      </c>
      <c r="C102" s="6" t="s">
        <v>206</v>
      </c>
      <c r="D102" s="5" t="s">
        <v>108</v>
      </c>
      <c r="E102" s="7" t="s">
        <v>208</v>
      </c>
      <c r="F102" s="8" t="s">
        <v>113</v>
      </c>
      <c r="G102" s="9">
        <v>423188000</v>
      </c>
      <c r="H102" s="9">
        <v>223266000</v>
      </c>
      <c r="I102" s="9">
        <v>277103000</v>
      </c>
      <c r="J102" s="9">
        <f t="shared" si="9"/>
        <v>923557000</v>
      </c>
      <c r="K102" s="8" t="s">
        <v>113</v>
      </c>
      <c r="L102" s="5" t="s">
        <v>18</v>
      </c>
    </row>
    <row r="103" spans="1:12" ht="12" customHeight="1" x14ac:dyDescent="0.3">
      <c r="A103" s="5">
        <f t="shared" si="5"/>
        <v>102</v>
      </c>
      <c r="B103" s="6" t="s">
        <v>167</v>
      </c>
      <c r="C103" s="6" t="s">
        <v>206</v>
      </c>
      <c r="D103" s="5" t="s">
        <v>108</v>
      </c>
      <c r="E103" s="7" t="s">
        <v>209</v>
      </c>
      <c r="F103" s="8" t="s">
        <v>113</v>
      </c>
      <c r="G103" s="9">
        <v>174496000</v>
      </c>
      <c r="H103" s="9">
        <v>85376000</v>
      </c>
      <c r="I103" s="9">
        <v>111644000</v>
      </c>
      <c r="J103" s="9">
        <f t="shared" si="9"/>
        <v>371516000</v>
      </c>
      <c r="K103" s="8" t="s">
        <v>113</v>
      </c>
      <c r="L103" s="5" t="s">
        <v>18</v>
      </c>
    </row>
    <row r="104" spans="1:12" ht="12" customHeight="1" x14ac:dyDescent="0.3">
      <c r="A104" s="5">
        <f t="shared" si="5"/>
        <v>103</v>
      </c>
      <c r="B104" s="6" t="s">
        <v>167</v>
      </c>
      <c r="C104" s="6" t="s">
        <v>206</v>
      </c>
      <c r="D104" s="5" t="s">
        <v>108</v>
      </c>
      <c r="E104" s="7" t="s">
        <v>210</v>
      </c>
      <c r="F104" s="8" t="s">
        <v>113</v>
      </c>
      <c r="G104" s="9">
        <v>248652000</v>
      </c>
      <c r="H104" s="9">
        <v>122239000</v>
      </c>
      <c r="I104" s="9">
        <v>149023000</v>
      </c>
      <c r="J104" s="9">
        <f t="shared" si="9"/>
        <v>519914000</v>
      </c>
      <c r="K104" s="8" t="s">
        <v>113</v>
      </c>
      <c r="L104" s="5" t="s">
        <v>18</v>
      </c>
    </row>
    <row r="105" spans="1:12" ht="12" customHeight="1" x14ac:dyDescent="0.3">
      <c r="A105" s="5">
        <f t="shared" si="5"/>
        <v>104</v>
      </c>
      <c r="B105" s="6" t="s">
        <v>19</v>
      </c>
      <c r="C105" s="6" t="s">
        <v>211</v>
      </c>
      <c r="D105" s="5" t="s">
        <v>212</v>
      </c>
      <c r="E105" s="7" t="s">
        <v>213</v>
      </c>
      <c r="F105" s="8" t="s">
        <v>27</v>
      </c>
      <c r="G105" s="9">
        <v>169000000</v>
      </c>
      <c r="H105" s="9">
        <v>82000000</v>
      </c>
      <c r="I105" s="9">
        <v>0</v>
      </c>
      <c r="J105" s="9">
        <f t="shared" si="9"/>
        <v>251000000</v>
      </c>
      <c r="K105" s="5" t="s">
        <v>27</v>
      </c>
      <c r="L105" s="5" t="s">
        <v>28</v>
      </c>
    </row>
    <row r="106" spans="1:12" ht="12" customHeight="1" x14ac:dyDescent="0.3">
      <c r="A106" s="5">
        <f t="shared" si="5"/>
        <v>105</v>
      </c>
      <c r="B106" s="6" t="s">
        <v>19</v>
      </c>
      <c r="C106" s="6" t="s">
        <v>214</v>
      </c>
      <c r="D106" s="5" t="s">
        <v>212</v>
      </c>
      <c r="E106" s="7" t="s">
        <v>215</v>
      </c>
      <c r="F106" s="8" t="s">
        <v>113</v>
      </c>
      <c r="G106" s="9">
        <v>30000000</v>
      </c>
      <c r="H106" s="10">
        <v>0</v>
      </c>
      <c r="I106" s="9">
        <v>0</v>
      </c>
      <c r="J106" s="9">
        <f t="shared" si="9"/>
        <v>30000000</v>
      </c>
      <c r="K106" s="5" t="s">
        <v>113</v>
      </c>
      <c r="L106" s="5" t="s">
        <v>18</v>
      </c>
    </row>
    <row r="107" spans="1:12" ht="12" customHeight="1" x14ac:dyDescent="0.3">
      <c r="A107" s="5">
        <f t="shared" si="5"/>
        <v>106</v>
      </c>
      <c r="B107" s="6" t="s">
        <v>19</v>
      </c>
      <c r="C107" s="6" t="s">
        <v>165</v>
      </c>
      <c r="D107" s="5" t="s">
        <v>212</v>
      </c>
      <c r="E107" s="7" t="s">
        <v>216</v>
      </c>
      <c r="F107" s="8" t="s">
        <v>113</v>
      </c>
      <c r="G107" s="9">
        <v>2794000000</v>
      </c>
      <c r="H107" s="9">
        <v>1517000000</v>
      </c>
      <c r="I107" s="9">
        <v>0</v>
      </c>
      <c r="J107" s="9">
        <f t="shared" si="9"/>
        <v>4311000000</v>
      </c>
      <c r="K107" s="5" t="s">
        <v>27</v>
      </c>
      <c r="L107" s="5" t="s">
        <v>28</v>
      </c>
    </row>
    <row r="108" spans="1:12" ht="12" customHeight="1" x14ac:dyDescent="0.3">
      <c r="A108" s="5">
        <f t="shared" si="5"/>
        <v>107</v>
      </c>
      <c r="B108" s="6" t="s">
        <v>19</v>
      </c>
      <c r="C108" s="6" t="s">
        <v>165</v>
      </c>
      <c r="D108" s="5" t="s">
        <v>212</v>
      </c>
      <c r="E108" s="7" t="s">
        <v>217</v>
      </c>
      <c r="F108" s="8" t="s">
        <v>27</v>
      </c>
      <c r="G108" s="9">
        <v>1030480000</v>
      </c>
      <c r="H108" s="9">
        <v>667117000</v>
      </c>
      <c r="I108" s="9">
        <v>59380000</v>
      </c>
      <c r="J108" s="9">
        <f t="shared" si="9"/>
        <v>1756977000</v>
      </c>
      <c r="K108" s="5" t="s">
        <v>27</v>
      </c>
      <c r="L108" s="5" t="s">
        <v>28</v>
      </c>
    </row>
    <row r="109" spans="1:12" ht="12" customHeight="1" x14ac:dyDescent="0.3">
      <c r="A109" s="5">
        <f t="shared" si="5"/>
        <v>108</v>
      </c>
      <c r="B109" s="6" t="s">
        <v>19</v>
      </c>
      <c r="C109" s="6" t="s">
        <v>214</v>
      </c>
      <c r="D109" s="5" t="s">
        <v>70</v>
      </c>
      <c r="E109" s="7" t="s">
        <v>218</v>
      </c>
      <c r="F109" s="8" t="s">
        <v>113</v>
      </c>
      <c r="G109" s="9">
        <v>40000000</v>
      </c>
      <c r="H109" s="10">
        <v>0</v>
      </c>
      <c r="I109" s="9">
        <v>0</v>
      </c>
      <c r="J109" s="9">
        <f t="shared" si="9"/>
        <v>40000000</v>
      </c>
      <c r="K109" s="5" t="s">
        <v>113</v>
      </c>
      <c r="L109" s="5" t="s">
        <v>18</v>
      </c>
    </row>
    <row r="110" spans="1:12" ht="12" customHeight="1" x14ac:dyDescent="0.3">
      <c r="A110" s="5">
        <f t="shared" si="5"/>
        <v>109</v>
      </c>
      <c r="B110" s="6" t="s">
        <v>19</v>
      </c>
      <c r="C110" s="6" t="s">
        <v>219</v>
      </c>
      <c r="D110" s="5" t="s">
        <v>70</v>
      </c>
      <c r="E110" s="7" t="s">
        <v>220</v>
      </c>
      <c r="F110" s="8" t="s">
        <v>113</v>
      </c>
      <c r="G110" s="9">
        <v>150225873</v>
      </c>
      <c r="H110" s="10">
        <v>0</v>
      </c>
      <c r="I110" s="9">
        <v>0</v>
      </c>
      <c r="J110" s="9">
        <f t="shared" si="9"/>
        <v>150225873</v>
      </c>
      <c r="K110" s="5" t="s">
        <v>27</v>
      </c>
      <c r="L110" s="5" t="s">
        <v>18</v>
      </c>
    </row>
    <row r="111" spans="1:12" ht="12" customHeight="1" x14ac:dyDescent="0.3">
      <c r="A111" s="5">
        <f t="shared" si="5"/>
        <v>110</v>
      </c>
      <c r="B111" s="6" t="s">
        <v>19</v>
      </c>
      <c r="C111" s="6" t="s">
        <v>219</v>
      </c>
      <c r="D111" s="5" t="s">
        <v>70</v>
      </c>
      <c r="E111" s="7" t="s">
        <v>221</v>
      </c>
      <c r="F111" s="8" t="s">
        <v>113</v>
      </c>
      <c r="G111" s="9">
        <v>269353633</v>
      </c>
      <c r="H111" s="10">
        <v>0</v>
      </c>
      <c r="I111" s="9">
        <v>0</v>
      </c>
      <c r="J111" s="9">
        <f t="shared" si="9"/>
        <v>269353633</v>
      </c>
      <c r="K111" s="5" t="s">
        <v>27</v>
      </c>
      <c r="L111" s="5" t="s">
        <v>18</v>
      </c>
    </row>
    <row r="112" spans="1:12" ht="12" customHeight="1" x14ac:dyDescent="0.3">
      <c r="A112" s="5">
        <f t="shared" si="5"/>
        <v>111</v>
      </c>
      <c r="B112" s="6" t="s">
        <v>19</v>
      </c>
      <c r="C112" s="6" t="s">
        <v>165</v>
      </c>
      <c r="D112" s="5" t="s">
        <v>70</v>
      </c>
      <c r="E112" s="29" t="s">
        <v>222</v>
      </c>
      <c r="F112" s="8" t="s">
        <v>113</v>
      </c>
      <c r="G112" s="9">
        <v>210000000</v>
      </c>
      <c r="H112" s="10">
        <v>0</v>
      </c>
      <c r="I112" s="9">
        <v>0</v>
      </c>
      <c r="J112" s="9">
        <f t="shared" si="9"/>
        <v>210000000</v>
      </c>
      <c r="K112" s="5" t="s">
        <v>113</v>
      </c>
      <c r="L112" s="5" t="s">
        <v>18</v>
      </c>
    </row>
    <row r="113" spans="1:12" ht="12" customHeight="1" x14ac:dyDescent="0.3">
      <c r="A113" s="5">
        <f t="shared" si="5"/>
        <v>112</v>
      </c>
      <c r="B113" s="6" t="s">
        <v>19</v>
      </c>
      <c r="C113" s="6" t="s">
        <v>211</v>
      </c>
      <c r="D113" s="5" t="s">
        <v>181</v>
      </c>
      <c r="E113" s="7" t="s">
        <v>223</v>
      </c>
      <c r="F113" s="8" t="s">
        <v>113</v>
      </c>
      <c r="G113" s="9">
        <v>350000000</v>
      </c>
      <c r="H113" s="9">
        <v>100000000</v>
      </c>
      <c r="I113" s="9">
        <v>30000000</v>
      </c>
      <c r="J113" s="9">
        <f t="shared" si="9"/>
        <v>480000000</v>
      </c>
      <c r="K113" s="5" t="s">
        <v>27</v>
      </c>
      <c r="L113" s="5" t="s">
        <v>18</v>
      </c>
    </row>
    <row r="114" spans="1:12" ht="12" customHeight="1" x14ac:dyDescent="0.3">
      <c r="A114" s="5">
        <f t="shared" si="5"/>
        <v>113</v>
      </c>
      <c r="B114" s="6" t="s">
        <v>19</v>
      </c>
      <c r="C114" s="6" t="s">
        <v>224</v>
      </c>
      <c r="D114" s="5" t="s">
        <v>82</v>
      </c>
      <c r="E114" s="7" t="s">
        <v>225</v>
      </c>
      <c r="F114" s="8" t="s">
        <v>27</v>
      </c>
      <c r="G114" s="9">
        <v>882000000</v>
      </c>
      <c r="H114" s="9">
        <v>1047000000</v>
      </c>
      <c r="I114" s="9"/>
      <c r="J114" s="9">
        <f>G114+H114</f>
        <v>1929000000</v>
      </c>
      <c r="K114" s="5" t="s">
        <v>27</v>
      </c>
      <c r="L114" s="5" t="s">
        <v>28</v>
      </c>
    </row>
    <row r="115" spans="1:12" ht="12" customHeight="1" x14ac:dyDescent="0.3">
      <c r="A115" s="5">
        <f t="shared" si="5"/>
        <v>114</v>
      </c>
      <c r="B115" s="6" t="s">
        <v>19</v>
      </c>
      <c r="C115" s="6" t="s">
        <v>214</v>
      </c>
      <c r="D115" s="5" t="s">
        <v>181</v>
      </c>
      <c r="E115" s="7" t="s">
        <v>226</v>
      </c>
      <c r="F115" s="8" t="s">
        <v>113</v>
      </c>
      <c r="G115" s="9">
        <v>50000000</v>
      </c>
      <c r="H115" s="10">
        <v>0</v>
      </c>
      <c r="I115" s="9">
        <v>0</v>
      </c>
      <c r="J115" s="9">
        <f>SUM(G115:I115)</f>
        <v>50000000</v>
      </c>
      <c r="K115" s="5" t="s">
        <v>113</v>
      </c>
      <c r="L115" s="5" t="s">
        <v>18</v>
      </c>
    </row>
    <row r="116" spans="1:12" ht="12" customHeight="1" x14ac:dyDescent="0.3">
      <c r="A116" s="5">
        <f t="shared" si="5"/>
        <v>115</v>
      </c>
      <c r="B116" s="6" t="s">
        <v>19</v>
      </c>
      <c r="C116" s="6" t="s">
        <v>219</v>
      </c>
      <c r="D116" s="5" t="s">
        <v>82</v>
      </c>
      <c r="E116" s="7" t="s">
        <v>227</v>
      </c>
      <c r="F116" s="8" t="s">
        <v>113</v>
      </c>
      <c r="G116" s="9">
        <v>407000000</v>
      </c>
      <c r="H116" s="9">
        <v>506000000</v>
      </c>
      <c r="I116" s="9">
        <v>0</v>
      </c>
      <c r="J116" s="9">
        <f>SUM(G116:I116)</f>
        <v>913000000</v>
      </c>
      <c r="K116" s="5" t="s">
        <v>27</v>
      </c>
      <c r="L116" s="5" t="s">
        <v>18</v>
      </c>
    </row>
    <row r="117" spans="1:12" ht="12" customHeight="1" x14ac:dyDescent="0.3">
      <c r="A117" s="5">
        <f t="shared" si="5"/>
        <v>116</v>
      </c>
      <c r="B117" s="6" t="s">
        <v>19</v>
      </c>
      <c r="C117" s="6" t="s">
        <v>219</v>
      </c>
      <c r="D117" s="5" t="s">
        <v>181</v>
      </c>
      <c r="E117" s="7" t="s">
        <v>228</v>
      </c>
      <c r="F117" s="8" t="s">
        <v>113</v>
      </c>
      <c r="G117" s="9">
        <v>1435075000</v>
      </c>
      <c r="H117" s="9">
        <v>587763000</v>
      </c>
      <c r="I117" s="9">
        <f>1289828000+71201000-230341720</f>
        <v>1130687280</v>
      </c>
      <c r="J117" s="9">
        <f>SUM(G117:I117)</f>
        <v>3153525280</v>
      </c>
      <c r="K117" s="5" t="s">
        <v>27</v>
      </c>
      <c r="L117" s="5" t="s">
        <v>18</v>
      </c>
    </row>
    <row r="118" spans="1:12" ht="12" customHeight="1" x14ac:dyDescent="0.3">
      <c r="A118" s="5">
        <f t="shared" si="5"/>
        <v>117</v>
      </c>
      <c r="B118" s="6" t="s">
        <v>19</v>
      </c>
      <c r="C118" s="6" t="s">
        <v>165</v>
      </c>
      <c r="D118" s="5" t="s">
        <v>82</v>
      </c>
      <c r="E118" s="7" t="s">
        <v>229</v>
      </c>
      <c r="F118" s="8" t="s">
        <v>27</v>
      </c>
      <c r="G118" s="9">
        <v>1211000000</v>
      </c>
      <c r="H118" s="9">
        <v>1232000000</v>
      </c>
      <c r="I118" s="9">
        <v>136000000</v>
      </c>
      <c r="J118" s="9">
        <f>G118+H118+I118</f>
        <v>2579000000</v>
      </c>
      <c r="K118" s="5" t="s">
        <v>27</v>
      </c>
      <c r="L118" s="5" t="s">
        <v>28</v>
      </c>
    </row>
    <row r="119" spans="1:12" ht="12" customHeight="1" x14ac:dyDescent="0.3">
      <c r="A119" s="5">
        <f t="shared" si="5"/>
        <v>118</v>
      </c>
      <c r="B119" s="6" t="s">
        <v>19</v>
      </c>
      <c r="C119" s="6" t="s">
        <v>165</v>
      </c>
      <c r="D119" s="5" t="s">
        <v>82</v>
      </c>
      <c r="E119" s="7" t="s">
        <v>230</v>
      </c>
      <c r="F119" s="8" t="s">
        <v>27</v>
      </c>
      <c r="G119" s="9">
        <v>600000000</v>
      </c>
      <c r="H119" s="9">
        <v>1400000000</v>
      </c>
      <c r="I119" s="9">
        <v>0</v>
      </c>
      <c r="J119" s="9">
        <f>G119+H119+I119</f>
        <v>2000000000</v>
      </c>
      <c r="K119" s="5" t="s">
        <v>27</v>
      </c>
      <c r="L119" s="5" t="s">
        <v>28</v>
      </c>
    </row>
    <row r="120" spans="1:12" ht="12" customHeight="1" x14ac:dyDescent="0.3">
      <c r="A120" s="5">
        <f t="shared" si="5"/>
        <v>119</v>
      </c>
      <c r="B120" s="6" t="s">
        <v>19</v>
      </c>
      <c r="C120" s="6" t="s">
        <v>165</v>
      </c>
      <c r="D120" s="5" t="s">
        <v>82</v>
      </c>
      <c r="E120" s="7" t="s">
        <v>231</v>
      </c>
      <c r="F120" s="8" t="s">
        <v>27</v>
      </c>
      <c r="G120" s="9">
        <v>1000000000</v>
      </c>
      <c r="H120" s="9">
        <v>1600000000</v>
      </c>
      <c r="I120" s="9"/>
      <c r="J120" s="9">
        <f>G120+H120+I120</f>
        <v>2600000000</v>
      </c>
      <c r="K120" s="5" t="s">
        <v>27</v>
      </c>
      <c r="L120" s="5" t="s">
        <v>28</v>
      </c>
    </row>
    <row r="121" spans="1:12" ht="12" customHeight="1" x14ac:dyDescent="0.3">
      <c r="A121" s="5">
        <f t="shared" si="5"/>
        <v>120</v>
      </c>
      <c r="B121" s="6" t="s">
        <v>19</v>
      </c>
      <c r="C121" s="6" t="s">
        <v>165</v>
      </c>
      <c r="D121" s="5" t="s">
        <v>82</v>
      </c>
      <c r="E121" s="7" t="s">
        <v>232</v>
      </c>
      <c r="F121" s="8" t="s">
        <v>27</v>
      </c>
      <c r="G121" s="9">
        <v>220000000</v>
      </c>
      <c r="H121" s="9">
        <v>280000000</v>
      </c>
      <c r="I121" s="9">
        <v>14000000</v>
      </c>
      <c r="J121" s="9">
        <f>G121+H121+I121</f>
        <v>514000000</v>
      </c>
      <c r="K121" s="5" t="s">
        <v>27</v>
      </c>
      <c r="L121" s="5" t="s">
        <v>28</v>
      </c>
    </row>
    <row r="122" spans="1:12" ht="12" customHeight="1" x14ac:dyDescent="0.3">
      <c r="A122" s="5">
        <f t="shared" si="5"/>
        <v>121</v>
      </c>
      <c r="B122" s="6" t="s">
        <v>19</v>
      </c>
      <c r="C122" s="6" t="s">
        <v>165</v>
      </c>
      <c r="D122" s="5" t="s">
        <v>181</v>
      </c>
      <c r="E122" s="7" t="s">
        <v>233</v>
      </c>
      <c r="F122" s="8" t="s">
        <v>113</v>
      </c>
      <c r="G122" s="9">
        <v>1470000000</v>
      </c>
      <c r="H122" s="10">
        <v>0</v>
      </c>
      <c r="I122" s="9">
        <v>0</v>
      </c>
      <c r="J122" s="9">
        <v>1470000000</v>
      </c>
      <c r="K122" s="5" t="s">
        <v>27</v>
      </c>
      <c r="L122" s="5" t="s">
        <v>18</v>
      </c>
    </row>
    <row r="123" spans="1:12" ht="12" customHeight="1" x14ac:dyDescent="0.3">
      <c r="A123" s="5">
        <f t="shared" si="5"/>
        <v>122</v>
      </c>
      <c r="B123" s="6" t="s">
        <v>19</v>
      </c>
      <c r="C123" s="6" t="s">
        <v>165</v>
      </c>
      <c r="D123" s="5" t="s">
        <v>181</v>
      </c>
      <c r="E123" s="7" t="s">
        <v>234</v>
      </c>
      <c r="F123" s="8" t="s">
        <v>113</v>
      </c>
      <c r="G123" s="9">
        <v>17000000</v>
      </c>
      <c r="H123" s="9">
        <v>17000000</v>
      </c>
      <c r="I123" s="9">
        <v>0</v>
      </c>
      <c r="J123" s="9">
        <v>17000000</v>
      </c>
      <c r="K123" s="5" t="s">
        <v>27</v>
      </c>
      <c r="L123" s="5" t="s">
        <v>28</v>
      </c>
    </row>
    <row r="124" spans="1:12" ht="12" customHeight="1" x14ac:dyDescent="0.3">
      <c r="A124" s="5">
        <f t="shared" si="5"/>
        <v>123</v>
      </c>
      <c r="B124" s="6" t="s">
        <v>19</v>
      </c>
      <c r="C124" s="6" t="s">
        <v>165</v>
      </c>
      <c r="D124" s="5" t="s">
        <v>181</v>
      </c>
      <c r="E124" s="7" t="s">
        <v>235</v>
      </c>
      <c r="F124" s="8" t="s">
        <v>113</v>
      </c>
      <c r="G124" s="9">
        <v>40000000</v>
      </c>
      <c r="H124" s="9">
        <v>40000000</v>
      </c>
      <c r="I124" s="9">
        <v>0</v>
      </c>
      <c r="J124" s="9">
        <v>40000000</v>
      </c>
      <c r="K124" s="5" t="s">
        <v>27</v>
      </c>
      <c r="L124" s="5" t="s">
        <v>28</v>
      </c>
    </row>
    <row r="125" spans="1:12" ht="12" customHeight="1" x14ac:dyDescent="0.3">
      <c r="A125" s="5">
        <f t="shared" si="5"/>
        <v>124</v>
      </c>
      <c r="B125" s="6" t="s">
        <v>19</v>
      </c>
      <c r="C125" s="6" t="s">
        <v>165</v>
      </c>
      <c r="D125" s="5" t="s">
        <v>181</v>
      </c>
      <c r="E125" s="7" t="s">
        <v>236</v>
      </c>
      <c r="F125" s="8" t="s">
        <v>27</v>
      </c>
      <c r="G125" s="9">
        <v>727423651</v>
      </c>
      <c r="H125" s="9">
        <v>468639953</v>
      </c>
      <c r="I125" s="9">
        <v>112164306</v>
      </c>
      <c r="J125" s="9">
        <f>G125+H125+I125</f>
        <v>1308227910</v>
      </c>
      <c r="K125" s="5" t="s">
        <v>27</v>
      </c>
      <c r="L125" s="5" t="s">
        <v>28</v>
      </c>
    </row>
    <row r="126" spans="1:12" ht="12" customHeight="1" x14ac:dyDescent="0.3">
      <c r="A126" s="5">
        <f t="shared" si="5"/>
        <v>125</v>
      </c>
      <c r="B126" s="6" t="s">
        <v>19</v>
      </c>
      <c r="C126" s="6" t="s">
        <v>165</v>
      </c>
      <c r="D126" s="5" t="s">
        <v>82</v>
      </c>
      <c r="E126" s="7" t="s">
        <v>237</v>
      </c>
      <c r="F126" s="8" t="s">
        <v>27</v>
      </c>
      <c r="G126" s="9">
        <v>332616742</v>
      </c>
      <c r="H126" s="10">
        <v>0</v>
      </c>
      <c r="I126" s="9">
        <v>0</v>
      </c>
      <c r="J126" s="9">
        <f>G126+H126+I126</f>
        <v>332616742</v>
      </c>
      <c r="K126" s="5" t="s">
        <v>27</v>
      </c>
      <c r="L126" s="5" t="s">
        <v>28</v>
      </c>
    </row>
    <row r="127" spans="1:12" ht="12" customHeight="1" x14ac:dyDescent="0.3">
      <c r="A127" s="5">
        <f t="shared" si="5"/>
        <v>126</v>
      </c>
      <c r="B127" s="6" t="s">
        <v>19</v>
      </c>
      <c r="C127" s="6" t="s">
        <v>165</v>
      </c>
      <c r="D127" s="5" t="s">
        <v>82</v>
      </c>
      <c r="E127" s="7" t="s">
        <v>238</v>
      </c>
      <c r="F127" s="8" t="s">
        <v>27</v>
      </c>
      <c r="G127" s="9">
        <v>20770331</v>
      </c>
      <c r="H127" s="10">
        <v>0</v>
      </c>
      <c r="I127" s="9">
        <v>0</v>
      </c>
      <c r="J127" s="9">
        <f>G127+H127+I127</f>
        <v>20770331</v>
      </c>
      <c r="K127" s="5" t="s">
        <v>27</v>
      </c>
      <c r="L127" s="5" t="s">
        <v>28</v>
      </c>
    </row>
    <row r="128" spans="1:12" ht="12" customHeight="1" x14ac:dyDescent="0.3">
      <c r="A128" s="5">
        <f t="shared" si="5"/>
        <v>127</v>
      </c>
      <c r="B128" s="6" t="s">
        <v>19</v>
      </c>
      <c r="C128" s="6" t="s">
        <v>239</v>
      </c>
      <c r="D128" s="5" t="s">
        <v>181</v>
      </c>
      <c r="E128" s="7" t="s">
        <v>240</v>
      </c>
      <c r="F128" s="8" t="s">
        <v>113</v>
      </c>
      <c r="G128" s="9">
        <v>330000000</v>
      </c>
      <c r="H128" s="9">
        <v>150000000</v>
      </c>
      <c r="I128" s="9">
        <v>5000000</v>
      </c>
      <c r="J128" s="9">
        <f t="shared" ref="J128:J135" si="10">SUM(G128:I128)</f>
        <v>485000000</v>
      </c>
      <c r="K128" s="5" t="s">
        <v>27</v>
      </c>
      <c r="L128" s="5" t="s">
        <v>18</v>
      </c>
    </row>
    <row r="129" spans="1:12" ht="12" customHeight="1" x14ac:dyDescent="0.3">
      <c r="A129" s="5">
        <f t="shared" si="5"/>
        <v>128</v>
      </c>
      <c r="B129" s="6" t="s">
        <v>19</v>
      </c>
      <c r="C129" s="6" t="s">
        <v>239</v>
      </c>
      <c r="D129" s="5" t="s">
        <v>181</v>
      </c>
      <c r="E129" s="7" t="s">
        <v>241</v>
      </c>
      <c r="F129" s="8" t="s">
        <v>113</v>
      </c>
      <c r="G129" s="9">
        <v>350000000</v>
      </c>
      <c r="H129" s="9">
        <v>230000000</v>
      </c>
      <c r="I129" s="9">
        <v>5000000</v>
      </c>
      <c r="J129" s="9">
        <f t="shared" si="10"/>
        <v>585000000</v>
      </c>
      <c r="K129" s="5" t="s">
        <v>113</v>
      </c>
      <c r="L129" s="5" t="s">
        <v>18</v>
      </c>
    </row>
    <row r="130" spans="1:12" ht="12" customHeight="1" x14ac:dyDescent="0.3">
      <c r="A130" s="5">
        <f t="shared" ref="A130:A193" si="11">ROW()-1</f>
        <v>129</v>
      </c>
      <c r="B130" s="6" t="s">
        <v>242</v>
      </c>
      <c r="C130" s="6" t="s">
        <v>243</v>
      </c>
      <c r="D130" s="5" t="s">
        <v>48</v>
      </c>
      <c r="E130" s="7" t="s">
        <v>244</v>
      </c>
      <c r="F130" s="8" t="s">
        <v>37</v>
      </c>
      <c r="G130" s="9">
        <v>545000000</v>
      </c>
      <c r="H130" s="9">
        <v>391000000</v>
      </c>
      <c r="I130" s="9">
        <v>7000000</v>
      </c>
      <c r="J130" s="9">
        <f t="shared" si="10"/>
        <v>943000000</v>
      </c>
      <c r="K130" s="5" t="s">
        <v>37</v>
      </c>
      <c r="L130" s="5" t="s">
        <v>44</v>
      </c>
    </row>
    <row r="131" spans="1:12" ht="12" customHeight="1" x14ac:dyDescent="0.3">
      <c r="A131" s="5">
        <f t="shared" si="11"/>
        <v>130</v>
      </c>
      <c r="B131" s="6" t="s">
        <v>242</v>
      </c>
      <c r="C131" s="6" t="s">
        <v>243</v>
      </c>
      <c r="D131" s="5" t="s">
        <v>48</v>
      </c>
      <c r="E131" s="7" t="s">
        <v>245</v>
      </c>
      <c r="F131" s="8" t="s">
        <v>37</v>
      </c>
      <c r="G131" s="9">
        <v>450000000</v>
      </c>
      <c r="H131" s="9">
        <v>200000000</v>
      </c>
      <c r="I131" s="9">
        <v>6000000</v>
      </c>
      <c r="J131" s="9">
        <f t="shared" si="10"/>
        <v>656000000</v>
      </c>
      <c r="K131" s="5" t="s">
        <v>37</v>
      </c>
      <c r="L131" s="5" t="s">
        <v>44</v>
      </c>
    </row>
    <row r="132" spans="1:12" ht="12" customHeight="1" x14ac:dyDescent="0.3">
      <c r="A132" s="5">
        <f t="shared" si="11"/>
        <v>131</v>
      </c>
      <c r="B132" s="6" t="s">
        <v>242</v>
      </c>
      <c r="C132" s="6" t="s">
        <v>24</v>
      </c>
      <c r="D132" s="5" t="s">
        <v>25</v>
      </c>
      <c r="E132" s="7" t="s">
        <v>246</v>
      </c>
      <c r="F132" s="8" t="s">
        <v>37</v>
      </c>
      <c r="G132" s="9">
        <v>135239359</v>
      </c>
      <c r="H132" s="9">
        <v>62027934</v>
      </c>
      <c r="I132" s="9">
        <v>0</v>
      </c>
      <c r="J132" s="9">
        <f t="shared" si="10"/>
        <v>197267293</v>
      </c>
      <c r="K132" s="5" t="s">
        <v>27</v>
      </c>
      <c r="L132" s="5" t="s">
        <v>44</v>
      </c>
    </row>
    <row r="133" spans="1:12" ht="12" customHeight="1" x14ac:dyDescent="0.3">
      <c r="A133" s="5">
        <f t="shared" si="11"/>
        <v>132</v>
      </c>
      <c r="B133" s="6" t="s">
        <v>242</v>
      </c>
      <c r="C133" s="6" t="s">
        <v>24</v>
      </c>
      <c r="D133" s="5" t="s">
        <v>56</v>
      </c>
      <c r="E133" s="7" t="s">
        <v>247</v>
      </c>
      <c r="F133" s="8" t="s">
        <v>37</v>
      </c>
      <c r="G133" s="9">
        <v>120000000</v>
      </c>
      <c r="H133" s="9">
        <v>300000000</v>
      </c>
      <c r="I133" s="9">
        <v>0</v>
      </c>
      <c r="J133" s="9">
        <f t="shared" si="10"/>
        <v>420000000</v>
      </c>
      <c r="K133" s="5" t="s">
        <v>37</v>
      </c>
      <c r="L133" s="5" t="s">
        <v>248</v>
      </c>
    </row>
    <row r="134" spans="1:12" ht="12" customHeight="1" x14ac:dyDescent="0.3">
      <c r="A134" s="5">
        <f t="shared" si="11"/>
        <v>133</v>
      </c>
      <c r="B134" s="6" t="s">
        <v>242</v>
      </c>
      <c r="C134" s="6" t="s">
        <v>24</v>
      </c>
      <c r="D134" s="5" t="s">
        <v>56</v>
      </c>
      <c r="E134" s="7" t="s">
        <v>249</v>
      </c>
      <c r="F134" s="8" t="s">
        <v>27</v>
      </c>
      <c r="G134" s="9">
        <v>401531549</v>
      </c>
      <c r="H134" s="9">
        <v>393031196</v>
      </c>
      <c r="I134" s="9">
        <v>0</v>
      </c>
      <c r="J134" s="9">
        <f t="shared" si="10"/>
        <v>794562745</v>
      </c>
      <c r="K134" s="5" t="s">
        <v>27</v>
      </c>
      <c r="L134" s="5" t="s">
        <v>28</v>
      </c>
    </row>
    <row r="135" spans="1:12" ht="12" customHeight="1" x14ac:dyDescent="0.3">
      <c r="A135" s="5">
        <f t="shared" si="11"/>
        <v>134</v>
      </c>
      <c r="B135" s="6" t="s">
        <v>242</v>
      </c>
      <c r="C135" s="6" t="s">
        <v>24</v>
      </c>
      <c r="D135" s="5" t="s">
        <v>56</v>
      </c>
      <c r="E135" s="7" t="s">
        <v>250</v>
      </c>
      <c r="F135" s="8" t="s">
        <v>27</v>
      </c>
      <c r="G135" s="9">
        <v>112545905</v>
      </c>
      <c r="H135" s="10">
        <v>0</v>
      </c>
      <c r="I135" s="9">
        <v>0</v>
      </c>
      <c r="J135" s="9">
        <f t="shared" si="10"/>
        <v>112545905</v>
      </c>
      <c r="K135" s="5" t="s">
        <v>27</v>
      </c>
      <c r="L135" s="5" t="s">
        <v>28</v>
      </c>
    </row>
    <row r="136" spans="1:12" ht="12" customHeight="1" x14ac:dyDescent="0.3">
      <c r="A136" s="5">
        <f t="shared" si="11"/>
        <v>135</v>
      </c>
      <c r="B136" s="6" t="s">
        <v>242</v>
      </c>
      <c r="C136" s="6" t="s">
        <v>251</v>
      </c>
      <c r="D136" s="5" t="s">
        <v>25</v>
      </c>
      <c r="E136" s="7" t="s">
        <v>252</v>
      </c>
      <c r="F136" s="8" t="s">
        <v>27</v>
      </c>
      <c r="G136" s="9">
        <v>401000000</v>
      </c>
      <c r="H136" s="9">
        <v>427000000</v>
      </c>
      <c r="I136" s="9">
        <v>104000000</v>
      </c>
      <c r="J136" s="9">
        <v>932000000</v>
      </c>
      <c r="K136" s="5" t="s">
        <v>27</v>
      </c>
      <c r="L136" s="5" t="s">
        <v>28</v>
      </c>
    </row>
    <row r="137" spans="1:12" ht="12" customHeight="1" x14ac:dyDescent="0.3">
      <c r="A137" s="5">
        <f t="shared" si="11"/>
        <v>136</v>
      </c>
      <c r="B137" s="6" t="s">
        <v>242</v>
      </c>
      <c r="C137" s="6" t="s">
        <v>251</v>
      </c>
      <c r="D137" s="5" t="s">
        <v>25</v>
      </c>
      <c r="E137" s="7" t="s">
        <v>253</v>
      </c>
      <c r="F137" s="8" t="s">
        <v>27</v>
      </c>
      <c r="G137" s="9">
        <v>154000000</v>
      </c>
      <c r="H137" s="9">
        <v>59000000</v>
      </c>
      <c r="I137" s="9">
        <v>36000000</v>
      </c>
      <c r="J137" s="9">
        <v>249000000</v>
      </c>
      <c r="K137" s="5" t="s">
        <v>27</v>
      </c>
      <c r="L137" s="5" t="s">
        <v>28</v>
      </c>
    </row>
    <row r="138" spans="1:12" ht="12" customHeight="1" x14ac:dyDescent="0.3">
      <c r="A138" s="5">
        <f t="shared" si="11"/>
        <v>137</v>
      </c>
      <c r="B138" s="6" t="s">
        <v>242</v>
      </c>
      <c r="C138" s="6" t="s">
        <v>251</v>
      </c>
      <c r="D138" s="5" t="s">
        <v>25</v>
      </c>
      <c r="E138" s="7" t="s">
        <v>254</v>
      </c>
      <c r="F138" s="8" t="s">
        <v>27</v>
      </c>
      <c r="G138" s="9">
        <v>232000000</v>
      </c>
      <c r="H138" s="9">
        <v>37000000</v>
      </c>
      <c r="I138" s="9">
        <v>51000000</v>
      </c>
      <c r="J138" s="9">
        <v>320000000</v>
      </c>
      <c r="K138" s="5" t="s">
        <v>27</v>
      </c>
      <c r="L138" s="5" t="s">
        <v>28</v>
      </c>
    </row>
    <row r="139" spans="1:12" ht="12" customHeight="1" x14ac:dyDescent="0.3">
      <c r="A139" s="5">
        <f t="shared" si="11"/>
        <v>138</v>
      </c>
      <c r="B139" s="6" t="s">
        <v>242</v>
      </c>
      <c r="C139" s="6" t="s">
        <v>255</v>
      </c>
      <c r="D139" s="5" t="s">
        <v>86</v>
      </c>
      <c r="E139" s="7" t="s">
        <v>256</v>
      </c>
      <c r="F139" s="8" t="s">
        <v>37</v>
      </c>
      <c r="G139" s="9">
        <v>489400000</v>
      </c>
      <c r="H139" s="9">
        <v>1793506000</v>
      </c>
      <c r="I139" s="9">
        <v>17771000</v>
      </c>
      <c r="J139" s="9">
        <f t="shared" ref="J139:J151" si="12">SUM(G139:I139)</f>
        <v>2300677000</v>
      </c>
      <c r="K139" s="5" t="s">
        <v>27</v>
      </c>
      <c r="L139" s="5" t="s">
        <v>44</v>
      </c>
    </row>
    <row r="140" spans="1:12" ht="12" customHeight="1" x14ac:dyDescent="0.3">
      <c r="A140" s="5">
        <f t="shared" si="11"/>
        <v>139</v>
      </c>
      <c r="B140" s="6" t="s">
        <v>242</v>
      </c>
      <c r="C140" s="6" t="s">
        <v>255</v>
      </c>
      <c r="D140" s="5" t="s">
        <v>86</v>
      </c>
      <c r="E140" s="7" t="s">
        <v>257</v>
      </c>
      <c r="F140" s="8" t="s">
        <v>37</v>
      </c>
      <c r="G140" s="9">
        <v>2892389000</v>
      </c>
      <c r="H140" s="9">
        <v>2186200000</v>
      </c>
      <c r="I140" s="9">
        <v>8575000</v>
      </c>
      <c r="J140" s="9">
        <f t="shared" si="12"/>
        <v>5087164000</v>
      </c>
      <c r="K140" s="5" t="s">
        <v>27</v>
      </c>
      <c r="L140" s="5" t="s">
        <v>44</v>
      </c>
    </row>
    <row r="141" spans="1:12" ht="12" customHeight="1" x14ac:dyDescent="0.3">
      <c r="A141" s="5">
        <f t="shared" si="11"/>
        <v>140</v>
      </c>
      <c r="B141" s="6" t="s">
        <v>242</v>
      </c>
      <c r="C141" s="6" t="s">
        <v>255</v>
      </c>
      <c r="D141" s="5" t="s">
        <v>86</v>
      </c>
      <c r="E141" s="7" t="s">
        <v>258</v>
      </c>
      <c r="F141" s="8" t="s">
        <v>37</v>
      </c>
      <c r="G141" s="9">
        <v>962745000</v>
      </c>
      <c r="H141" s="9">
        <v>149534000</v>
      </c>
      <c r="I141" s="9"/>
      <c r="J141" s="9">
        <f t="shared" si="12"/>
        <v>1112279000</v>
      </c>
      <c r="K141" s="5" t="s">
        <v>27</v>
      </c>
      <c r="L141" s="5" t="s">
        <v>44</v>
      </c>
    </row>
    <row r="142" spans="1:12" ht="12" customHeight="1" x14ac:dyDescent="0.3">
      <c r="A142" s="5">
        <f t="shared" si="11"/>
        <v>141</v>
      </c>
      <c r="B142" s="6" t="s">
        <v>242</v>
      </c>
      <c r="C142" s="6" t="s">
        <v>259</v>
      </c>
      <c r="D142" s="5" t="s">
        <v>260</v>
      </c>
      <c r="E142" s="7" t="s">
        <v>261</v>
      </c>
      <c r="F142" s="8" t="s">
        <v>37</v>
      </c>
      <c r="G142" s="9">
        <v>20000000</v>
      </c>
      <c r="H142" s="10">
        <v>0</v>
      </c>
      <c r="I142" s="9">
        <v>0</v>
      </c>
      <c r="J142" s="9">
        <f t="shared" si="12"/>
        <v>20000000</v>
      </c>
      <c r="K142" s="5" t="s">
        <v>37</v>
      </c>
      <c r="L142" s="5" t="s">
        <v>44</v>
      </c>
    </row>
    <row r="143" spans="1:12" ht="12" customHeight="1" x14ac:dyDescent="0.3">
      <c r="A143" s="5">
        <f t="shared" si="11"/>
        <v>142</v>
      </c>
      <c r="B143" s="6" t="s">
        <v>242</v>
      </c>
      <c r="C143" s="6" t="s">
        <v>262</v>
      </c>
      <c r="D143" s="5" t="s">
        <v>89</v>
      </c>
      <c r="E143" s="7" t="s">
        <v>263</v>
      </c>
      <c r="F143" s="8" t="s">
        <v>27</v>
      </c>
      <c r="G143" s="9">
        <v>180000000</v>
      </c>
      <c r="H143" s="10">
        <v>0</v>
      </c>
      <c r="I143" s="9"/>
      <c r="J143" s="9">
        <f t="shared" si="12"/>
        <v>180000000</v>
      </c>
      <c r="K143" s="5" t="s">
        <v>27</v>
      </c>
      <c r="L143" s="5" t="s">
        <v>28</v>
      </c>
    </row>
    <row r="144" spans="1:12" ht="12" customHeight="1" x14ac:dyDescent="0.3">
      <c r="A144" s="5">
        <f t="shared" si="11"/>
        <v>143</v>
      </c>
      <c r="B144" s="6" t="s">
        <v>242</v>
      </c>
      <c r="C144" s="6" t="s">
        <v>24</v>
      </c>
      <c r="D144" s="5" t="s">
        <v>89</v>
      </c>
      <c r="E144" s="7" t="s">
        <v>264</v>
      </c>
      <c r="F144" s="8" t="s">
        <v>27</v>
      </c>
      <c r="G144" s="9">
        <v>860000000</v>
      </c>
      <c r="H144" s="9">
        <v>572000000</v>
      </c>
      <c r="I144" s="9">
        <v>0</v>
      </c>
      <c r="J144" s="9">
        <f t="shared" si="12"/>
        <v>1432000000</v>
      </c>
      <c r="K144" s="5" t="s">
        <v>27</v>
      </c>
      <c r="L144" s="5" t="s">
        <v>28</v>
      </c>
    </row>
    <row r="145" spans="1:12" ht="12" customHeight="1" x14ac:dyDescent="0.3">
      <c r="A145" s="5">
        <f t="shared" si="11"/>
        <v>144</v>
      </c>
      <c r="B145" s="6" t="s">
        <v>242</v>
      </c>
      <c r="C145" s="11" t="s">
        <v>24</v>
      </c>
      <c r="D145" s="12" t="s">
        <v>89</v>
      </c>
      <c r="E145" s="13" t="s">
        <v>264</v>
      </c>
      <c r="F145" s="14" t="s">
        <v>27</v>
      </c>
      <c r="G145" s="9">
        <v>860000000</v>
      </c>
      <c r="H145" s="9">
        <v>572000000</v>
      </c>
      <c r="I145" s="9">
        <v>0</v>
      </c>
      <c r="J145" s="9">
        <f t="shared" si="12"/>
        <v>1432000000</v>
      </c>
      <c r="K145" s="5" t="s">
        <v>27</v>
      </c>
      <c r="L145" s="12" t="s">
        <v>28</v>
      </c>
    </row>
    <row r="146" spans="1:12" ht="12" customHeight="1" x14ac:dyDescent="0.3">
      <c r="A146" s="5">
        <f t="shared" si="11"/>
        <v>145</v>
      </c>
      <c r="B146" s="6" t="s">
        <v>242</v>
      </c>
      <c r="C146" s="11" t="s">
        <v>24</v>
      </c>
      <c r="D146" s="12" t="s">
        <v>50</v>
      </c>
      <c r="E146" s="13" t="s">
        <v>265</v>
      </c>
      <c r="F146" s="14" t="s">
        <v>37</v>
      </c>
      <c r="G146" s="9">
        <v>187481630</v>
      </c>
      <c r="H146" s="9">
        <v>14502450</v>
      </c>
      <c r="I146" s="9">
        <v>0</v>
      </c>
      <c r="J146" s="9">
        <f t="shared" si="12"/>
        <v>201984080</v>
      </c>
      <c r="K146" s="5" t="s">
        <v>27</v>
      </c>
      <c r="L146" s="12" t="s">
        <v>44</v>
      </c>
    </row>
    <row r="147" spans="1:12" ht="12" customHeight="1" x14ac:dyDescent="0.3">
      <c r="A147" s="5">
        <f t="shared" si="11"/>
        <v>146</v>
      </c>
      <c r="B147" s="6" t="s">
        <v>242</v>
      </c>
      <c r="C147" s="11" t="s">
        <v>24</v>
      </c>
      <c r="D147" s="12" t="s">
        <v>50</v>
      </c>
      <c r="E147" s="13" t="s">
        <v>266</v>
      </c>
      <c r="F147" s="14" t="s">
        <v>37</v>
      </c>
      <c r="G147" s="9">
        <v>11725901</v>
      </c>
      <c r="H147" s="10">
        <v>0</v>
      </c>
      <c r="I147" s="9">
        <v>0</v>
      </c>
      <c r="J147" s="9">
        <f t="shared" si="12"/>
        <v>11725901</v>
      </c>
      <c r="K147" s="5" t="s">
        <v>27</v>
      </c>
      <c r="L147" s="12" t="s">
        <v>44</v>
      </c>
    </row>
    <row r="148" spans="1:12" ht="12" customHeight="1" x14ac:dyDescent="0.3">
      <c r="A148" s="5">
        <f t="shared" si="11"/>
        <v>147</v>
      </c>
      <c r="B148" s="6" t="s">
        <v>242</v>
      </c>
      <c r="C148" s="6" t="s">
        <v>267</v>
      </c>
      <c r="D148" s="5" t="s">
        <v>268</v>
      </c>
      <c r="E148" s="32" t="s">
        <v>269</v>
      </c>
      <c r="F148" s="8" t="s">
        <v>37</v>
      </c>
      <c r="G148" s="9">
        <v>282302683</v>
      </c>
      <c r="H148" s="9">
        <v>130432534</v>
      </c>
      <c r="I148" s="9">
        <f>414959098-H148-G148</f>
        <v>2223881</v>
      </c>
      <c r="J148" s="9">
        <f t="shared" si="12"/>
        <v>414959098</v>
      </c>
      <c r="K148" s="5" t="s">
        <v>27</v>
      </c>
      <c r="L148" s="5" t="s">
        <v>44</v>
      </c>
    </row>
    <row r="149" spans="1:12" ht="12" customHeight="1" x14ac:dyDescent="0.3">
      <c r="A149" s="5">
        <f t="shared" si="11"/>
        <v>148</v>
      </c>
      <c r="B149" s="6" t="s">
        <v>242</v>
      </c>
      <c r="C149" s="6" t="s">
        <v>24</v>
      </c>
      <c r="D149" s="5" t="s">
        <v>39</v>
      </c>
      <c r="E149" s="7" t="s">
        <v>270</v>
      </c>
      <c r="F149" s="8" t="s">
        <v>37</v>
      </c>
      <c r="G149" s="9">
        <v>1022000000</v>
      </c>
      <c r="H149" s="9">
        <v>854000000</v>
      </c>
      <c r="I149" s="9">
        <v>0</v>
      </c>
      <c r="J149" s="9">
        <f t="shared" si="12"/>
        <v>1876000000</v>
      </c>
      <c r="K149" s="5" t="s">
        <v>27</v>
      </c>
      <c r="L149" s="5" t="s">
        <v>28</v>
      </c>
    </row>
    <row r="150" spans="1:12" ht="12" customHeight="1" x14ac:dyDescent="0.3">
      <c r="A150" s="5">
        <f t="shared" si="11"/>
        <v>149</v>
      </c>
      <c r="B150" s="6" t="s">
        <v>242</v>
      </c>
      <c r="C150" s="6" t="s">
        <v>24</v>
      </c>
      <c r="D150" s="5" t="s">
        <v>39</v>
      </c>
      <c r="E150" s="7" t="s">
        <v>271</v>
      </c>
      <c r="F150" s="8" t="s">
        <v>37</v>
      </c>
      <c r="G150" s="9">
        <v>25978773</v>
      </c>
      <c r="H150" s="10">
        <v>0</v>
      </c>
      <c r="I150" s="9">
        <v>0</v>
      </c>
      <c r="J150" s="9">
        <f t="shared" si="12"/>
        <v>25978773</v>
      </c>
      <c r="K150" s="5" t="s">
        <v>27</v>
      </c>
      <c r="L150" s="5" t="s">
        <v>44</v>
      </c>
    </row>
    <row r="151" spans="1:12" ht="12" customHeight="1" x14ac:dyDescent="0.3">
      <c r="A151" s="5">
        <f t="shared" si="11"/>
        <v>150</v>
      </c>
      <c r="B151" s="6" t="s">
        <v>242</v>
      </c>
      <c r="C151" s="6" t="s">
        <v>24</v>
      </c>
      <c r="D151" s="5" t="s">
        <v>272</v>
      </c>
      <c r="E151" s="7" t="s">
        <v>273</v>
      </c>
      <c r="F151" s="8" t="s">
        <v>37</v>
      </c>
      <c r="G151" s="9">
        <v>700000000</v>
      </c>
      <c r="H151" s="9">
        <v>22000000</v>
      </c>
      <c r="I151" s="9">
        <v>0</v>
      </c>
      <c r="J151" s="9">
        <f t="shared" si="12"/>
        <v>722000000</v>
      </c>
      <c r="K151" s="5" t="s">
        <v>37</v>
      </c>
      <c r="L151" s="5" t="s">
        <v>248</v>
      </c>
    </row>
    <row r="152" spans="1:12" ht="12" customHeight="1" x14ac:dyDescent="0.3">
      <c r="A152" s="5">
        <f t="shared" si="11"/>
        <v>151</v>
      </c>
      <c r="B152" s="6" t="s">
        <v>242</v>
      </c>
      <c r="C152" s="6" t="s">
        <v>251</v>
      </c>
      <c r="D152" s="5" t="s">
        <v>99</v>
      </c>
      <c r="E152" s="7" t="s">
        <v>274</v>
      </c>
      <c r="F152" s="8" t="s">
        <v>27</v>
      </c>
      <c r="G152" s="9">
        <v>90000000</v>
      </c>
      <c r="H152" s="9">
        <v>30000000</v>
      </c>
      <c r="I152" s="9">
        <v>20000000</v>
      </c>
      <c r="J152" s="9">
        <v>140000000</v>
      </c>
      <c r="K152" s="5" t="s">
        <v>27</v>
      </c>
      <c r="L152" s="5" t="s">
        <v>28</v>
      </c>
    </row>
    <row r="153" spans="1:12" ht="12" customHeight="1" x14ac:dyDescent="0.3">
      <c r="A153" s="5">
        <f t="shared" si="11"/>
        <v>152</v>
      </c>
      <c r="B153" s="6" t="s">
        <v>242</v>
      </c>
      <c r="C153" s="6" t="s">
        <v>24</v>
      </c>
      <c r="D153" s="5" t="s">
        <v>275</v>
      </c>
      <c r="E153" s="7" t="s">
        <v>276</v>
      </c>
      <c r="F153" s="8" t="s">
        <v>37</v>
      </c>
      <c r="G153" s="9">
        <v>1062149000</v>
      </c>
      <c r="H153" s="9">
        <v>483377000</v>
      </c>
      <c r="I153" s="9">
        <v>46467000</v>
      </c>
      <c r="J153" s="9">
        <f t="shared" ref="J153:J216" si="13">SUM(G153:I153)</f>
        <v>1591993000</v>
      </c>
      <c r="K153" s="5" t="s">
        <v>27</v>
      </c>
      <c r="L153" s="5" t="s">
        <v>28</v>
      </c>
    </row>
    <row r="154" spans="1:12" ht="12" customHeight="1" x14ac:dyDescent="0.3">
      <c r="A154" s="5">
        <f t="shared" si="11"/>
        <v>153</v>
      </c>
      <c r="B154" s="6" t="s">
        <v>242</v>
      </c>
      <c r="C154" s="6" t="s">
        <v>24</v>
      </c>
      <c r="D154" s="5" t="s">
        <v>275</v>
      </c>
      <c r="E154" s="7" t="s">
        <v>277</v>
      </c>
      <c r="F154" s="8" t="s">
        <v>27</v>
      </c>
      <c r="G154" s="9">
        <v>226561000</v>
      </c>
      <c r="H154" s="9">
        <v>125020000</v>
      </c>
      <c r="I154" s="9">
        <v>12283000</v>
      </c>
      <c r="J154" s="9">
        <f t="shared" si="13"/>
        <v>363864000</v>
      </c>
      <c r="K154" s="5" t="s">
        <v>27</v>
      </c>
      <c r="L154" s="5" t="s">
        <v>28</v>
      </c>
    </row>
    <row r="155" spans="1:12" ht="12" customHeight="1" x14ac:dyDescent="0.3">
      <c r="A155" s="5">
        <f t="shared" si="11"/>
        <v>154</v>
      </c>
      <c r="B155" s="6" t="s">
        <v>242</v>
      </c>
      <c r="C155" s="6" t="s">
        <v>24</v>
      </c>
      <c r="D155" s="5" t="s">
        <v>278</v>
      </c>
      <c r="E155" s="7" t="s">
        <v>279</v>
      </c>
      <c r="F155" s="8" t="s">
        <v>27</v>
      </c>
      <c r="G155" s="9">
        <v>4712518</v>
      </c>
      <c r="H155" s="10">
        <v>0</v>
      </c>
      <c r="I155" s="9">
        <v>0</v>
      </c>
      <c r="J155" s="9">
        <f t="shared" si="13"/>
        <v>4712518</v>
      </c>
      <c r="K155" s="5" t="s">
        <v>27</v>
      </c>
      <c r="L155" s="5" t="s">
        <v>44</v>
      </c>
    </row>
    <row r="156" spans="1:12" ht="12" customHeight="1" x14ac:dyDescent="0.3">
      <c r="A156" s="5">
        <f t="shared" si="11"/>
        <v>155</v>
      </c>
      <c r="B156" s="6" t="s">
        <v>242</v>
      </c>
      <c r="C156" s="6" t="s">
        <v>24</v>
      </c>
      <c r="D156" s="5" t="s">
        <v>278</v>
      </c>
      <c r="E156" s="7" t="s">
        <v>280</v>
      </c>
      <c r="F156" s="8" t="s">
        <v>37</v>
      </c>
      <c r="G156" s="9">
        <v>680000000</v>
      </c>
      <c r="H156" s="9">
        <v>600000000</v>
      </c>
      <c r="I156" s="9">
        <v>0</v>
      </c>
      <c r="J156" s="9">
        <f t="shared" si="13"/>
        <v>1280000000</v>
      </c>
      <c r="K156" s="5" t="s">
        <v>27</v>
      </c>
      <c r="L156" s="5" t="s">
        <v>44</v>
      </c>
    </row>
    <row r="157" spans="1:12" ht="12" customHeight="1" x14ac:dyDescent="0.3">
      <c r="A157" s="5">
        <f t="shared" si="11"/>
        <v>156</v>
      </c>
      <c r="B157" s="6" t="s">
        <v>23</v>
      </c>
      <c r="C157" s="6" t="s">
        <v>281</v>
      </c>
      <c r="D157" s="5" t="s">
        <v>21</v>
      </c>
      <c r="E157" s="7" t="s">
        <v>282</v>
      </c>
      <c r="F157" s="8" t="s">
        <v>37</v>
      </c>
      <c r="G157" s="21">
        <v>110000000</v>
      </c>
      <c r="H157" s="10">
        <v>0</v>
      </c>
      <c r="I157" s="21">
        <v>10000000</v>
      </c>
      <c r="J157" s="21">
        <f t="shared" si="13"/>
        <v>120000000</v>
      </c>
      <c r="K157" s="5" t="s">
        <v>27</v>
      </c>
      <c r="L157" s="5" t="s">
        <v>44</v>
      </c>
    </row>
    <row r="158" spans="1:12" ht="12" customHeight="1" x14ac:dyDescent="0.3">
      <c r="A158" s="5">
        <f t="shared" si="11"/>
        <v>157</v>
      </c>
      <c r="B158" s="6" t="s">
        <v>23</v>
      </c>
      <c r="C158" s="6" t="s">
        <v>281</v>
      </c>
      <c r="D158" s="5" t="s">
        <v>21</v>
      </c>
      <c r="E158" s="7" t="s">
        <v>283</v>
      </c>
      <c r="F158" s="8" t="s">
        <v>27</v>
      </c>
      <c r="G158" s="21">
        <v>80000000</v>
      </c>
      <c r="H158" s="10">
        <v>0</v>
      </c>
      <c r="I158" s="9">
        <v>0</v>
      </c>
      <c r="J158" s="21">
        <f t="shared" si="13"/>
        <v>80000000</v>
      </c>
      <c r="K158" s="5" t="s">
        <v>27</v>
      </c>
      <c r="L158" s="5" t="s">
        <v>28</v>
      </c>
    </row>
    <row r="159" spans="1:12" ht="12" customHeight="1" x14ac:dyDescent="0.3">
      <c r="A159" s="5">
        <f t="shared" si="11"/>
        <v>158</v>
      </c>
      <c r="B159" s="6" t="s">
        <v>284</v>
      </c>
      <c r="C159" s="6" t="s">
        <v>285</v>
      </c>
      <c r="D159" s="5" t="s">
        <v>21</v>
      </c>
      <c r="E159" s="7" t="s">
        <v>286</v>
      </c>
      <c r="F159" s="8" t="s">
        <v>27</v>
      </c>
      <c r="G159" s="21">
        <v>90888443</v>
      </c>
      <c r="H159" s="21">
        <v>28744863</v>
      </c>
      <c r="I159" s="21">
        <v>31529107</v>
      </c>
      <c r="J159" s="21">
        <f t="shared" si="13"/>
        <v>151162413</v>
      </c>
      <c r="K159" s="5" t="s">
        <v>27</v>
      </c>
      <c r="L159" s="5" t="s">
        <v>28</v>
      </c>
    </row>
    <row r="160" spans="1:12" ht="12" customHeight="1" x14ac:dyDescent="0.3">
      <c r="A160" s="5">
        <f t="shared" si="11"/>
        <v>159</v>
      </c>
      <c r="B160" s="6" t="s">
        <v>284</v>
      </c>
      <c r="C160" s="6" t="s">
        <v>285</v>
      </c>
      <c r="D160" s="5" t="s">
        <v>21</v>
      </c>
      <c r="E160" s="7" t="s">
        <v>287</v>
      </c>
      <c r="F160" s="8" t="s">
        <v>27</v>
      </c>
      <c r="G160" s="21">
        <v>293000000</v>
      </c>
      <c r="H160" s="21">
        <v>97000000</v>
      </c>
      <c r="I160" s="21">
        <v>5000000</v>
      </c>
      <c r="J160" s="21">
        <f t="shared" si="13"/>
        <v>395000000</v>
      </c>
      <c r="K160" s="5" t="s">
        <v>27</v>
      </c>
      <c r="L160" s="5" t="s">
        <v>28</v>
      </c>
    </row>
    <row r="161" spans="1:12" ht="12" customHeight="1" x14ac:dyDescent="0.3">
      <c r="A161" s="5">
        <f t="shared" si="11"/>
        <v>160</v>
      </c>
      <c r="B161" s="6" t="s">
        <v>23</v>
      </c>
      <c r="C161" s="6" t="s">
        <v>288</v>
      </c>
      <c r="D161" s="5" t="s">
        <v>289</v>
      </c>
      <c r="E161" s="7" t="s">
        <v>290</v>
      </c>
      <c r="F161" s="8" t="s">
        <v>37</v>
      </c>
      <c r="G161" s="21">
        <v>114884987</v>
      </c>
      <c r="H161" s="21">
        <v>36409022</v>
      </c>
      <c r="I161" s="21">
        <v>1640152</v>
      </c>
      <c r="J161" s="21">
        <f t="shared" si="13"/>
        <v>152934161</v>
      </c>
      <c r="K161" s="5" t="s">
        <v>27</v>
      </c>
      <c r="L161" s="5" t="s">
        <v>44</v>
      </c>
    </row>
    <row r="162" spans="1:12" ht="12" customHeight="1" x14ac:dyDescent="0.3">
      <c r="A162" s="5">
        <f t="shared" si="11"/>
        <v>161</v>
      </c>
      <c r="B162" s="6" t="s">
        <v>23</v>
      </c>
      <c r="C162" s="6" t="s">
        <v>288</v>
      </c>
      <c r="D162" s="5" t="s">
        <v>289</v>
      </c>
      <c r="E162" s="7" t="s">
        <v>291</v>
      </c>
      <c r="F162" s="8" t="s">
        <v>37</v>
      </c>
      <c r="G162" s="21">
        <v>163424794</v>
      </c>
      <c r="H162" s="21">
        <v>51826829</v>
      </c>
      <c r="I162" s="21">
        <v>2699280</v>
      </c>
      <c r="J162" s="21">
        <f t="shared" si="13"/>
        <v>217950903</v>
      </c>
      <c r="K162" s="5" t="s">
        <v>27</v>
      </c>
      <c r="L162" s="5" t="s">
        <v>44</v>
      </c>
    </row>
    <row r="163" spans="1:12" ht="12" customHeight="1" x14ac:dyDescent="0.3">
      <c r="A163" s="5">
        <f t="shared" si="11"/>
        <v>162</v>
      </c>
      <c r="B163" s="6" t="s">
        <v>23</v>
      </c>
      <c r="C163" s="6" t="s">
        <v>292</v>
      </c>
      <c r="D163" s="5" t="s">
        <v>289</v>
      </c>
      <c r="E163" s="7" t="s">
        <v>293</v>
      </c>
      <c r="F163" s="8" t="s">
        <v>27</v>
      </c>
      <c r="G163" s="21">
        <v>400000000</v>
      </c>
      <c r="H163" s="21">
        <v>200000000</v>
      </c>
      <c r="I163" s="21">
        <v>0</v>
      </c>
      <c r="J163" s="21">
        <f t="shared" si="13"/>
        <v>600000000</v>
      </c>
      <c r="K163" s="5" t="s">
        <v>27</v>
      </c>
      <c r="L163" s="5" t="s">
        <v>28</v>
      </c>
    </row>
    <row r="164" spans="1:12" ht="12" customHeight="1" x14ac:dyDescent="0.3">
      <c r="A164" s="5">
        <f t="shared" si="11"/>
        <v>163</v>
      </c>
      <c r="B164" s="6" t="s">
        <v>23</v>
      </c>
      <c r="C164" s="6" t="s">
        <v>294</v>
      </c>
      <c r="D164" s="5" t="s">
        <v>289</v>
      </c>
      <c r="E164" s="7" t="s">
        <v>295</v>
      </c>
      <c r="F164" s="8" t="s">
        <v>37</v>
      </c>
      <c r="G164" s="21">
        <v>378864000</v>
      </c>
      <c r="H164" s="21">
        <v>344866000</v>
      </c>
      <c r="I164" s="21"/>
      <c r="J164" s="21">
        <f t="shared" si="13"/>
        <v>723730000</v>
      </c>
      <c r="K164" s="5" t="s">
        <v>27</v>
      </c>
      <c r="L164" s="5" t="s">
        <v>44</v>
      </c>
    </row>
    <row r="165" spans="1:12" ht="12" customHeight="1" x14ac:dyDescent="0.3">
      <c r="A165" s="5">
        <f t="shared" si="11"/>
        <v>164</v>
      </c>
      <c r="B165" s="6" t="s">
        <v>23</v>
      </c>
      <c r="C165" s="6" t="s">
        <v>296</v>
      </c>
      <c r="D165" s="5" t="s">
        <v>289</v>
      </c>
      <c r="E165" s="7" t="s">
        <v>297</v>
      </c>
      <c r="F165" s="8" t="s">
        <v>37</v>
      </c>
      <c r="G165" s="21">
        <v>238225520</v>
      </c>
      <c r="H165" s="21">
        <v>155286870</v>
      </c>
      <c r="I165" s="21">
        <v>1624945</v>
      </c>
      <c r="J165" s="21">
        <f t="shared" si="13"/>
        <v>395137335</v>
      </c>
      <c r="K165" s="5" t="s">
        <v>27</v>
      </c>
      <c r="L165" s="5" t="s">
        <v>44</v>
      </c>
    </row>
    <row r="166" spans="1:12" ht="12" customHeight="1" x14ac:dyDescent="0.3">
      <c r="A166" s="5">
        <f t="shared" si="11"/>
        <v>165</v>
      </c>
      <c r="B166" s="6" t="s">
        <v>23</v>
      </c>
      <c r="C166" s="6" t="s">
        <v>296</v>
      </c>
      <c r="D166" s="5" t="s">
        <v>289</v>
      </c>
      <c r="E166" s="7" t="s">
        <v>298</v>
      </c>
      <c r="F166" s="8" t="s">
        <v>37</v>
      </c>
      <c r="G166" s="21">
        <v>780000000</v>
      </c>
      <c r="H166" s="21"/>
      <c r="I166" s="21"/>
      <c r="J166" s="21">
        <f t="shared" si="13"/>
        <v>780000000</v>
      </c>
      <c r="K166" s="5" t="s">
        <v>27</v>
      </c>
      <c r="L166" s="5" t="s">
        <v>44</v>
      </c>
    </row>
    <row r="167" spans="1:12" ht="12" customHeight="1" x14ac:dyDescent="0.3">
      <c r="A167" s="5">
        <f t="shared" si="11"/>
        <v>166</v>
      </c>
      <c r="B167" s="6" t="s">
        <v>284</v>
      </c>
      <c r="C167" s="6" t="s">
        <v>299</v>
      </c>
      <c r="D167" s="5" t="s">
        <v>289</v>
      </c>
      <c r="E167" s="33" t="s">
        <v>300</v>
      </c>
      <c r="F167" s="8" t="s">
        <v>27</v>
      </c>
      <c r="G167" s="21">
        <v>100000000</v>
      </c>
      <c r="H167" s="10">
        <v>0</v>
      </c>
      <c r="I167" s="9">
        <v>0</v>
      </c>
      <c r="J167" s="21">
        <f t="shared" si="13"/>
        <v>100000000</v>
      </c>
      <c r="K167" s="5" t="s">
        <v>27</v>
      </c>
      <c r="L167" s="5" t="s">
        <v>28</v>
      </c>
    </row>
    <row r="168" spans="1:12" ht="12" customHeight="1" x14ac:dyDescent="0.3">
      <c r="A168" s="5">
        <f t="shared" si="11"/>
        <v>167</v>
      </c>
      <c r="B168" s="6" t="s">
        <v>23</v>
      </c>
      <c r="C168" s="6" t="s">
        <v>301</v>
      </c>
      <c r="D168" s="5" t="s">
        <v>289</v>
      </c>
      <c r="E168" s="7" t="s">
        <v>302</v>
      </c>
      <c r="F168" s="8" t="s">
        <v>37</v>
      </c>
      <c r="G168" s="21">
        <v>350942940</v>
      </c>
      <c r="H168" s="21">
        <v>145629918</v>
      </c>
      <c r="I168" s="21"/>
      <c r="J168" s="21">
        <f t="shared" si="13"/>
        <v>496572858</v>
      </c>
      <c r="K168" s="5" t="s">
        <v>27</v>
      </c>
      <c r="L168" s="5" t="s">
        <v>44</v>
      </c>
    </row>
    <row r="169" spans="1:12" ht="12" customHeight="1" x14ac:dyDescent="0.3">
      <c r="A169" s="5">
        <f t="shared" si="11"/>
        <v>168</v>
      </c>
      <c r="B169" s="6" t="s">
        <v>23</v>
      </c>
      <c r="C169" s="6" t="s">
        <v>301</v>
      </c>
      <c r="D169" s="5" t="s">
        <v>289</v>
      </c>
      <c r="E169" s="7" t="s">
        <v>303</v>
      </c>
      <c r="F169" s="8" t="s">
        <v>37</v>
      </c>
      <c r="G169" s="21">
        <v>300035640</v>
      </c>
      <c r="H169" s="21">
        <v>126762994</v>
      </c>
      <c r="I169" s="21"/>
      <c r="J169" s="21">
        <f t="shared" si="13"/>
        <v>426798634</v>
      </c>
      <c r="K169" s="5" t="s">
        <v>27</v>
      </c>
      <c r="L169" s="5" t="s">
        <v>44</v>
      </c>
    </row>
    <row r="170" spans="1:12" ht="12" customHeight="1" x14ac:dyDescent="0.3">
      <c r="A170" s="5">
        <f t="shared" si="11"/>
        <v>169</v>
      </c>
      <c r="B170" s="6" t="s">
        <v>23</v>
      </c>
      <c r="C170" s="6" t="s">
        <v>304</v>
      </c>
      <c r="D170" s="5" t="s">
        <v>289</v>
      </c>
      <c r="E170" s="7" t="s">
        <v>305</v>
      </c>
      <c r="F170" s="8" t="s">
        <v>37</v>
      </c>
      <c r="G170" s="21">
        <v>485099847</v>
      </c>
      <c r="H170" s="10">
        <v>0</v>
      </c>
      <c r="I170" s="9">
        <v>0</v>
      </c>
      <c r="J170" s="21">
        <f t="shared" si="13"/>
        <v>485099847</v>
      </c>
      <c r="K170" s="5" t="s">
        <v>27</v>
      </c>
      <c r="L170" s="5" t="s">
        <v>44</v>
      </c>
    </row>
    <row r="171" spans="1:12" ht="12" customHeight="1" x14ac:dyDescent="0.3">
      <c r="A171" s="5">
        <f t="shared" si="11"/>
        <v>170</v>
      </c>
      <c r="B171" s="6" t="s">
        <v>23</v>
      </c>
      <c r="C171" s="6" t="s">
        <v>306</v>
      </c>
      <c r="D171" s="5" t="s">
        <v>289</v>
      </c>
      <c r="E171" s="7" t="s">
        <v>307</v>
      </c>
      <c r="F171" s="8" t="s">
        <v>37</v>
      </c>
      <c r="G171" s="21">
        <v>250000000</v>
      </c>
      <c r="H171" s="10">
        <v>0</v>
      </c>
      <c r="I171" s="9">
        <v>0</v>
      </c>
      <c r="J171" s="21">
        <f t="shared" si="13"/>
        <v>250000000</v>
      </c>
      <c r="K171" s="5" t="s">
        <v>27</v>
      </c>
      <c r="L171" s="5" t="s">
        <v>44</v>
      </c>
    </row>
    <row r="172" spans="1:12" ht="12" customHeight="1" x14ac:dyDescent="0.3">
      <c r="A172" s="5">
        <f t="shared" si="11"/>
        <v>171</v>
      </c>
      <c r="B172" s="6" t="s">
        <v>23</v>
      </c>
      <c r="C172" s="6" t="s">
        <v>306</v>
      </c>
      <c r="D172" s="5" t="s">
        <v>289</v>
      </c>
      <c r="E172" s="7" t="s">
        <v>308</v>
      </c>
      <c r="F172" s="8" t="s">
        <v>37</v>
      </c>
      <c r="G172" s="21">
        <v>58000000</v>
      </c>
      <c r="H172" s="10">
        <v>0</v>
      </c>
      <c r="I172" s="9">
        <v>0</v>
      </c>
      <c r="J172" s="21">
        <f t="shared" si="13"/>
        <v>58000000</v>
      </c>
      <c r="K172" s="5" t="s">
        <v>27</v>
      </c>
      <c r="L172" s="5" t="s">
        <v>44</v>
      </c>
    </row>
    <row r="173" spans="1:12" ht="12" customHeight="1" x14ac:dyDescent="0.3">
      <c r="A173" s="5">
        <f t="shared" si="11"/>
        <v>172</v>
      </c>
      <c r="B173" s="6" t="s">
        <v>23</v>
      </c>
      <c r="C173" s="6" t="s">
        <v>309</v>
      </c>
      <c r="D173" s="5" t="s">
        <v>289</v>
      </c>
      <c r="E173" s="7" t="s">
        <v>310</v>
      </c>
      <c r="F173" s="8" t="s">
        <v>37</v>
      </c>
      <c r="G173" s="21">
        <v>214406178</v>
      </c>
      <c r="H173" s="21">
        <v>83427821</v>
      </c>
      <c r="I173" s="21">
        <v>55551289</v>
      </c>
      <c r="J173" s="21">
        <f t="shared" si="13"/>
        <v>353385288</v>
      </c>
      <c r="K173" s="5" t="s">
        <v>27</v>
      </c>
      <c r="L173" s="5" t="s">
        <v>44</v>
      </c>
    </row>
    <row r="174" spans="1:12" ht="12" customHeight="1" x14ac:dyDescent="0.3">
      <c r="A174" s="5">
        <f t="shared" si="11"/>
        <v>173</v>
      </c>
      <c r="B174" s="6" t="s">
        <v>23</v>
      </c>
      <c r="C174" s="6" t="s">
        <v>309</v>
      </c>
      <c r="D174" s="5" t="s">
        <v>21</v>
      </c>
      <c r="E174" s="7" t="s">
        <v>311</v>
      </c>
      <c r="F174" s="8" t="s">
        <v>37</v>
      </c>
      <c r="G174" s="21">
        <v>572250108</v>
      </c>
      <c r="H174" s="21">
        <v>236342394</v>
      </c>
      <c r="I174" s="21">
        <v>85147123</v>
      </c>
      <c r="J174" s="21">
        <f t="shared" si="13"/>
        <v>893739625</v>
      </c>
      <c r="K174" s="5" t="s">
        <v>27</v>
      </c>
      <c r="L174" s="5" t="s">
        <v>44</v>
      </c>
    </row>
    <row r="175" spans="1:12" ht="12" customHeight="1" x14ac:dyDescent="0.3">
      <c r="A175" s="5">
        <f t="shared" si="11"/>
        <v>174</v>
      </c>
      <c r="B175" s="6" t="s">
        <v>23</v>
      </c>
      <c r="C175" s="6" t="s">
        <v>24</v>
      </c>
      <c r="D175" s="5" t="s">
        <v>21</v>
      </c>
      <c r="E175" s="7" t="s">
        <v>312</v>
      </c>
      <c r="F175" s="8" t="s">
        <v>37</v>
      </c>
      <c r="G175" s="21">
        <v>205581444</v>
      </c>
      <c r="H175" s="21">
        <v>3902880</v>
      </c>
      <c r="I175" s="21">
        <v>14101874</v>
      </c>
      <c r="J175" s="21">
        <f t="shared" si="13"/>
        <v>223586198</v>
      </c>
      <c r="K175" s="5" t="s">
        <v>37</v>
      </c>
      <c r="L175" s="5" t="s">
        <v>44</v>
      </c>
    </row>
    <row r="176" spans="1:12" ht="12" customHeight="1" x14ac:dyDescent="0.3">
      <c r="A176" s="5">
        <f t="shared" si="11"/>
        <v>175</v>
      </c>
      <c r="B176" s="16" t="s">
        <v>23</v>
      </c>
      <c r="C176" s="16" t="s">
        <v>24</v>
      </c>
      <c r="D176" s="17" t="s">
        <v>21</v>
      </c>
      <c r="E176" s="18" t="s">
        <v>313</v>
      </c>
      <c r="F176" s="17" t="s">
        <v>27</v>
      </c>
      <c r="G176" s="19">
        <v>1495410000</v>
      </c>
      <c r="H176" s="19">
        <v>1030238000</v>
      </c>
      <c r="I176" s="20">
        <v>0</v>
      </c>
      <c r="J176" s="21">
        <f t="shared" si="13"/>
        <v>2525648000</v>
      </c>
      <c r="K176" s="5" t="s">
        <v>27</v>
      </c>
      <c r="L176" s="17" t="s">
        <v>33</v>
      </c>
    </row>
    <row r="177" spans="1:12" ht="12" customHeight="1" x14ac:dyDescent="0.3">
      <c r="A177" s="5">
        <f t="shared" si="11"/>
        <v>176</v>
      </c>
      <c r="B177" s="16" t="s">
        <v>23</v>
      </c>
      <c r="C177" s="16" t="s">
        <v>24</v>
      </c>
      <c r="D177" s="17" t="s">
        <v>21</v>
      </c>
      <c r="E177" s="18" t="s">
        <v>314</v>
      </c>
      <c r="F177" s="17" t="s">
        <v>27</v>
      </c>
      <c r="G177" s="19">
        <v>622418000</v>
      </c>
      <c r="H177" s="19">
        <v>1485765000</v>
      </c>
      <c r="I177" s="20">
        <v>0</v>
      </c>
      <c r="J177" s="21">
        <f t="shared" si="13"/>
        <v>2108183000</v>
      </c>
      <c r="K177" s="5" t="s">
        <v>27</v>
      </c>
      <c r="L177" s="17" t="s">
        <v>28</v>
      </c>
    </row>
    <row r="178" spans="1:12" ht="12" customHeight="1" x14ac:dyDescent="0.3">
      <c r="A178" s="5">
        <f t="shared" si="11"/>
        <v>177</v>
      </c>
      <c r="B178" s="16" t="s">
        <v>23</v>
      </c>
      <c r="C178" s="16" t="s">
        <v>24</v>
      </c>
      <c r="D178" s="17" t="s">
        <v>21</v>
      </c>
      <c r="E178" s="18" t="s">
        <v>315</v>
      </c>
      <c r="F178" s="17" t="s">
        <v>27</v>
      </c>
      <c r="G178" s="19">
        <v>124436000</v>
      </c>
      <c r="H178" s="10">
        <v>0</v>
      </c>
      <c r="I178" s="9">
        <v>0</v>
      </c>
      <c r="J178" s="21">
        <f t="shared" si="13"/>
        <v>124436000</v>
      </c>
      <c r="K178" s="5" t="s">
        <v>27</v>
      </c>
      <c r="L178" s="17" t="s">
        <v>28</v>
      </c>
    </row>
    <row r="179" spans="1:12" ht="12" customHeight="1" x14ac:dyDescent="0.3">
      <c r="A179" s="5">
        <f t="shared" si="11"/>
        <v>178</v>
      </c>
      <c r="B179" s="6" t="s">
        <v>23</v>
      </c>
      <c r="C179" s="6" t="s">
        <v>316</v>
      </c>
      <c r="D179" s="5" t="s">
        <v>289</v>
      </c>
      <c r="E179" s="7" t="s">
        <v>317</v>
      </c>
      <c r="F179" s="8" t="s">
        <v>37</v>
      </c>
      <c r="G179" s="21">
        <v>2647734278</v>
      </c>
      <c r="H179" s="21">
        <v>2244915975</v>
      </c>
      <c r="I179" s="21">
        <v>167446543</v>
      </c>
      <c r="J179" s="21">
        <f t="shared" si="13"/>
        <v>5060096796</v>
      </c>
      <c r="K179" s="5" t="s">
        <v>27</v>
      </c>
      <c r="L179" s="5" t="s">
        <v>44</v>
      </c>
    </row>
    <row r="180" spans="1:12" ht="12" customHeight="1" x14ac:dyDescent="0.3">
      <c r="A180" s="5">
        <f t="shared" si="11"/>
        <v>179</v>
      </c>
      <c r="B180" s="6" t="s">
        <v>23</v>
      </c>
      <c r="C180" s="6" t="s">
        <v>316</v>
      </c>
      <c r="D180" s="5" t="s">
        <v>289</v>
      </c>
      <c r="E180" s="7" t="s">
        <v>318</v>
      </c>
      <c r="F180" s="8" t="s">
        <v>37</v>
      </c>
      <c r="G180" s="21">
        <v>114000000</v>
      </c>
      <c r="H180" s="10">
        <v>0</v>
      </c>
      <c r="I180" s="9">
        <v>0</v>
      </c>
      <c r="J180" s="21">
        <f t="shared" si="13"/>
        <v>114000000</v>
      </c>
      <c r="K180" s="5" t="s">
        <v>27</v>
      </c>
      <c r="L180" s="5" t="s">
        <v>44</v>
      </c>
    </row>
    <row r="181" spans="1:12" ht="12" customHeight="1" x14ac:dyDescent="0.3">
      <c r="A181" s="5">
        <f t="shared" si="11"/>
        <v>180</v>
      </c>
      <c r="B181" s="6" t="s">
        <v>23</v>
      </c>
      <c r="C181" s="6" t="s">
        <v>319</v>
      </c>
      <c r="D181" s="5" t="s">
        <v>289</v>
      </c>
      <c r="E181" s="7" t="s">
        <v>320</v>
      </c>
      <c r="F181" s="8" t="s">
        <v>37</v>
      </c>
      <c r="G181" s="9">
        <v>295428067</v>
      </c>
      <c r="H181" s="9">
        <v>849062115</v>
      </c>
      <c r="I181" s="9">
        <v>5000000</v>
      </c>
      <c r="J181" s="9">
        <f t="shared" si="13"/>
        <v>1149490182</v>
      </c>
      <c r="K181" s="5" t="s">
        <v>27</v>
      </c>
      <c r="L181" s="5" t="s">
        <v>44</v>
      </c>
    </row>
    <row r="182" spans="1:12" ht="12" customHeight="1" x14ac:dyDescent="0.3">
      <c r="A182" s="5">
        <f t="shared" si="11"/>
        <v>181</v>
      </c>
      <c r="B182" s="6" t="s">
        <v>23</v>
      </c>
      <c r="C182" s="6" t="s">
        <v>321</v>
      </c>
      <c r="D182" s="5" t="s">
        <v>289</v>
      </c>
      <c r="E182" s="7" t="s">
        <v>322</v>
      </c>
      <c r="F182" s="8" t="s">
        <v>37</v>
      </c>
      <c r="G182" s="21">
        <v>247000000</v>
      </c>
      <c r="H182" s="10">
        <v>0</v>
      </c>
      <c r="I182" s="9">
        <v>0</v>
      </c>
      <c r="J182" s="21">
        <f t="shared" si="13"/>
        <v>247000000</v>
      </c>
      <c r="K182" s="5" t="s">
        <v>27</v>
      </c>
      <c r="L182" s="5" t="s">
        <v>44</v>
      </c>
    </row>
    <row r="183" spans="1:12" ht="12" customHeight="1" x14ac:dyDescent="0.3">
      <c r="A183" s="5">
        <f t="shared" si="11"/>
        <v>182</v>
      </c>
      <c r="B183" s="6" t="s">
        <v>23</v>
      </c>
      <c r="C183" s="6" t="s">
        <v>323</v>
      </c>
      <c r="D183" s="5" t="s">
        <v>82</v>
      </c>
      <c r="E183" s="7" t="s">
        <v>324</v>
      </c>
      <c r="F183" s="8" t="s">
        <v>37</v>
      </c>
      <c r="G183" s="21">
        <v>186000000</v>
      </c>
      <c r="H183" s="21">
        <v>299000000</v>
      </c>
      <c r="I183" s="21">
        <v>52000000</v>
      </c>
      <c r="J183" s="21">
        <f t="shared" si="13"/>
        <v>537000000</v>
      </c>
      <c r="K183" s="5" t="s">
        <v>27</v>
      </c>
      <c r="L183" s="5" t="s">
        <v>44</v>
      </c>
    </row>
    <row r="184" spans="1:12" ht="12" customHeight="1" x14ac:dyDescent="0.3">
      <c r="A184" s="5">
        <f t="shared" si="11"/>
        <v>183</v>
      </c>
      <c r="B184" s="6" t="s">
        <v>23</v>
      </c>
      <c r="C184" s="6" t="s">
        <v>323</v>
      </c>
      <c r="D184" s="5" t="s">
        <v>82</v>
      </c>
      <c r="E184" s="7" t="s">
        <v>325</v>
      </c>
      <c r="F184" s="8" t="s">
        <v>37</v>
      </c>
      <c r="G184" s="21">
        <v>70000000</v>
      </c>
      <c r="H184" s="10">
        <v>0</v>
      </c>
      <c r="I184" s="9">
        <v>0</v>
      </c>
      <c r="J184" s="21">
        <f t="shared" si="13"/>
        <v>70000000</v>
      </c>
      <c r="K184" s="5" t="s">
        <v>27</v>
      </c>
      <c r="L184" s="5" t="s">
        <v>44</v>
      </c>
    </row>
    <row r="185" spans="1:12" ht="12" customHeight="1" x14ac:dyDescent="0.3">
      <c r="A185" s="5">
        <f t="shared" si="11"/>
        <v>184</v>
      </c>
      <c r="B185" s="6" t="s">
        <v>284</v>
      </c>
      <c r="C185" s="6" t="s">
        <v>285</v>
      </c>
      <c r="D185" s="5" t="s">
        <v>82</v>
      </c>
      <c r="E185" s="7" t="s">
        <v>326</v>
      </c>
      <c r="F185" s="8" t="s">
        <v>27</v>
      </c>
      <c r="G185" s="21">
        <v>86160619</v>
      </c>
      <c r="H185" s="21">
        <v>10000000</v>
      </c>
      <c r="I185" s="21">
        <v>5000000</v>
      </c>
      <c r="J185" s="21">
        <f t="shared" si="13"/>
        <v>101160619</v>
      </c>
      <c r="K185" s="5" t="s">
        <v>27</v>
      </c>
      <c r="L185" s="5" t="s">
        <v>28</v>
      </c>
    </row>
    <row r="186" spans="1:12" ht="12" customHeight="1" x14ac:dyDescent="0.3">
      <c r="A186" s="5">
        <f t="shared" si="11"/>
        <v>185</v>
      </c>
      <c r="B186" s="6" t="s">
        <v>284</v>
      </c>
      <c r="C186" s="6" t="s">
        <v>285</v>
      </c>
      <c r="D186" s="5" t="s">
        <v>82</v>
      </c>
      <c r="E186" s="7" t="s">
        <v>327</v>
      </c>
      <c r="F186" s="8" t="s">
        <v>27</v>
      </c>
      <c r="G186" s="21">
        <v>100000000</v>
      </c>
      <c r="H186" s="21">
        <v>40000000</v>
      </c>
      <c r="I186" s="21">
        <v>10000000</v>
      </c>
      <c r="J186" s="21">
        <f t="shared" si="13"/>
        <v>150000000</v>
      </c>
      <c r="K186" s="5" t="s">
        <v>27</v>
      </c>
      <c r="L186" s="5" t="s">
        <v>28</v>
      </c>
    </row>
    <row r="187" spans="1:12" ht="12" customHeight="1" x14ac:dyDescent="0.3">
      <c r="A187" s="5">
        <f t="shared" si="11"/>
        <v>186</v>
      </c>
      <c r="B187" s="6" t="s">
        <v>284</v>
      </c>
      <c r="C187" s="6" t="s">
        <v>285</v>
      </c>
      <c r="D187" s="5" t="s">
        <v>82</v>
      </c>
      <c r="E187" s="7" t="s">
        <v>328</v>
      </c>
      <c r="F187" s="8" t="s">
        <v>27</v>
      </c>
      <c r="G187" s="21">
        <v>192935202</v>
      </c>
      <c r="H187" s="21">
        <v>20691944</v>
      </c>
      <c r="I187" s="21"/>
      <c r="J187" s="21">
        <f t="shared" si="13"/>
        <v>213627146</v>
      </c>
      <c r="K187" s="5" t="s">
        <v>27</v>
      </c>
      <c r="L187" s="5" t="s">
        <v>28</v>
      </c>
    </row>
    <row r="188" spans="1:12" ht="12" customHeight="1" x14ac:dyDescent="0.3">
      <c r="A188" s="5">
        <f t="shared" si="11"/>
        <v>187</v>
      </c>
      <c r="B188" s="6" t="s">
        <v>23</v>
      </c>
      <c r="C188" s="6" t="s">
        <v>288</v>
      </c>
      <c r="D188" s="5" t="s">
        <v>48</v>
      </c>
      <c r="E188" s="7" t="s">
        <v>329</v>
      </c>
      <c r="F188" s="8" t="s">
        <v>37</v>
      </c>
      <c r="G188" s="21">
        <v>303454959</v>
      </c>
      <c r="H188" s="21">
        <v>133043685</v>
      </c>
      <c r="I188" s="21">
        <v>6246965</v>
      </c>
      <c r="J188" s="21">
        <f t="shared" si="13"/>
        <v>442745609</v>
      </c>
      <c r="K188" s="5" t="s">
        <v>27</v>
      </c>
      <c r="L188" s="5" t="s">
        <v>44</v>
      </c>
    </row>
    <row r="189" spans="1:12" ht="12" customHeight="1" x14ac:dyDescent="0.3">
      <c r="A189" s="5">
        <f t="shared" si="11"/>
        <v>188</v>
      </c>
      <c r="B189" s="6" t="s">
        <v>23</v>
      </c>
      <c r="C189" s="6" t="s">
        <v>330</v>
      </c>
      <c r="D189" s="5" t="s">
        <v>48</v>
      </c>
      <c r="E189" s="7" t="s">
        <v>331</v>
      </c>
      <c r="F189" s="8" t="s">
        <v>37</v>
      </c>
      <c r="G189" s="21">
        <v>367000000</v>
      </c>
      <c r="H189" s="10">
        <v>0</v>
      </c>
      <c r="I189" s="9">
        <v>0</v>
      </c>
      <c r="J189" s="21">
        <f t="shared" si="13"/>
        <v>367000000</v>
      </c>
      <c r="K189" s="5" t="s">
        <v>27</v>
      </c>
      <c r="L189" s="5" t="s">
        <v>44</v>
      </c>
    </row>
    <row r="190" spans="1:12" ht="12" customHeight="1" x14ac:dyDescent="0.3">
      <c r="A190" s="5">
        <f t="shared" si="11"/>
        <v>189</v>
      </c>
      <c r="B190" s="6" t="s">
        <v>23</v>
      </c>
      <c r="C190" s="6" t="s">
        <v>292</v>
      </c>
      <c r="D190" s="5" t="s">
        <v>82</v>
      </c>
      <c r="E190" s="7" t="s">
        <v>332</v>
      </c>
      <c r="F190" s="8" t="s">
        <v>37</v>
      </c>
      <c r="G190" s="21">
        <v>182000000</v>
      </c>
      <c r="H190" s="21">
        <v>99500000</v>
      </c>
      <c r="I190" s="21">
        <v>0</v>
      </c>
      <c r="J190" s="21">
        <f t="shared" si="13"/>
        <v>281500000</v>
      </c>
      <c r="K190" s="5" t="s">
        <v>27</v>
      </c>
      <c r="L190" s="5" t="s">
        <v>44</v>
      </c>
    </row>
    <row r="191" spans="1:12" ht="12" customHeight="1" x14ac:dyDescent="0.3">
      <c r="A191" s="5">
        <f t="shared" si="11"/>
        <v>190</v>
      </c>
      <c r="B191" s="6" t="s">
        <v>23</v>
      </c>
      <c r="C191" s="6" t="s">
        <v>294</v>
      </c>
      <c r="D191" s="5" t="s">
        <v>48</v>
      </c>
      <c r="E191" s="7" t="s">
        <v>333</v>
      </c>
      <c r="F191" s="8" t="s">
        <v>37</v>
      </c>
      <c r="G191" s="21">
        <v>500000000</v>
      </c>
      <c r="H191" s="21"/>
      <c r="I191" s="21"/>
      <c r="J191" s="21">
        <f t="shared" si="13"/>
        <v>500000000</v>
      </c>
      <c r="K191" s="5" t="s">
        <v>27</v>
      </c>
      <c r="L191" s="5" t="s">
        <v>44</v>
      </c>
    </row>
    <row r="192" spans="1:12" ht="12" customHeight="1" x14ac:dyDescent="0.3">
      <c r="A192" s="5">
        <f t="shared" si="11"/>
        <v>191</v>
      </c>
      <c r="B192" s="6" t="s">
        <v>23</v>
      </c>
      <c r="C192" s="6" t="s">
        <v>294</v>
      </c>
      <c r="D192" s="5" t="s">
        <v>48</v>
      </c>
      <c r="E192" s="7" t="s">
        <v>334</v>
      </c>
      <c r="F192" s="8" t="s">
        <v>37</v>
      </c>
      <c r="G192" s="21">
        <v>40000000</v>
      </c>
      <c r="H192" s="21"/>
      <c r="I192" s="21"/>
      <c r="J192" s="21">
        <f t="shared" si="13"/>
        <v>40000000</v>
      </c>
      <c r="K192" s="5" t="s">
        <v>27</v>
      </c>
      <c r="L192" s="5" t="s">
        <v>44</v>
      </c>
    </row>
    <row r="193" spans="1:12" ht="12" customHeight="1" x14ac:dyDescent="0.3">
      <c r="A193" s="5">
        <f t="shared" si="11"/>
        <v>192</v>
      </c>
      <c r="B193" s="6" t="s">
        <v>23</v>
      </c>
      <c r="C193" s="6" t="s">
        <v>294</v>
      </c>
      <c r="D193" s="5" t="s">
        <v>48</v>
      </c>
      <c r="E193" s="7" t="s">
        <v>335</v>
      </c>
      <c r="F193" s="8" t="s">
        <v>37</v>
      </c>
      <c r="G193" s="21">
        <v>150000000</v>
      </c>
      <c r="H193" s="21"/>
      <c r="I193" s="21"/>
      <c r="J193" s="21">
        <f t="shared" si="13"/>
        <v>150000000</v>
      </c>
      <c r="K193" s="5" t="s">
        <v>27</v>
      </c>
      <c r="L193" s="5" t="s">
        <v>44</v>
      </c>
    </row>
    <row r="194" spans="1:12" ht="12" customHeight="1" x14ac:dyDescent="0.3">
      <c r="A194" s="5">
        <f t="shared" ref="A194:A257" si="14">ROW()-1</f>
        <v>193</v>
      </c>
      <c r="B194" s="6" t="s">
        <v>336</v>
      </c>
      <c r="C194" s="6" t="s">
        <v>337</v>
      </c>
      <c r="D194" s="5" t="s">
        <v>338</v>
      </c>
      <c r="E194" s="7" t="s">
        <v>339</v>
      </c>
      <c r="F194" s="8" t="s">
        <v>340</v>
      </c>
      <c r="G194" s="21">
        <v>50000000</v>
      </c>
      <c r="H194" s="21"/>
      <c r="I194" s="21"/>
      <c r="J194" s="21">
        <f t="shared" si="13"/>
        <v>50000000</v>
      </c>
      <c r="K194" s="5" t="s">
        <v>27</v>
      </c>
      <c r="L194" s="5" t="s">
        <v>341</v>
      </c>
    </row>
    <row r="195" spans="1:12" ht="12" customHeight="1" x14ac:dyDescent="0.3">
      <c r="A195" s="5">
        <f t="shared" si="14"/>
        <v>194</v>
      </c>
      <c r="B195" s="6" t="s">
        <v>336</v>
      </c>
      <c r="C195" s="6" t="s">
        <v>337</v>
      </c>
      <c r="D195" s="5" t="s">
        <v>82</v>
      </c>
      <c r="E195" s="7" t="s">
        <v>342</v>
      </c>
      <c r="F195" s="8" t="s">
        <v>340</v>
      </c>
      <c r="G195" s="21">
        <v>330000000</v>
      </c>
      <c r="H195" s="21">
        <v>730000000</v>
      </c>
      <c r="I195" s="21">
        <v>0</v>
      </c>
      <c r="J195" s="21">
        <f t="shared" si="13"/>
        <v>1060000000</v>
      </c>
      <c r="K195" s="5" t="s">
        <v>27</v>
      </c>
      <c r="L195" s="5" t="s">
        <v>341</v>
      </c>
    </row>
    <row r="196" spans="1:12" ht="12" customHeight="1" x14ac:dyDescent="0.3">
      <c r="A196" s="5">
        <f t="shared" si="14"/>
        <v>195</v>
      </c>
      <c r="B196" s="6" t="s">
        <v>336</v>
      </c>
      <c r="C196" s="6" t="s">
        <v>337</v>
      </c>
      <c r="D196" s="5" t="s">
        <v>338</v>
      </c>
      <c r="E196" s="29" t="s">
        <v>343</v>
      </c>
      <c r="F196" s="8" t="s">
        <v>340</v>
      </c>
      <c r="G196" s="21">
        <v>30000000</v>
      </c>
      <c r="H196" s="21"/>
      <c r="I196" s="21"/>
      <c r="J196" s="21">
        <f t="shared" si="13"/>
        <v>30000000</v>
      </c>
      <c r="K196" s="5" t="s">
        <v>27</v>
      </c>
      <c r="L196" s="5" t="s">
        <v>341</v>
      </c>
    </row>
    <row r="197" spans="1:12" ht="12" customHeight="1" x14ac:dyDescent="0.3">
      <c r="A197" s="5">
        <f t="shared" si="14"/>
        <v>196</v>
      </c>
      <c r="B197" s="6" t="s">
        <v>284</v>
      </c>
      <c r="C197" s="6" t="s">
        <v>299</v>
      </c>
      <c r="D197" s="5" t="s">
        <v>82</v>
      </c>
      <c r="E197" s="7" t="s">
        <v>344</v>
      </c>
      <c r="F197" s="8" t="s">
        <v>27</v>
      </c>
      <c r="G197" s="21">
        <v>500000000</v>
      </c>
      <c r="H197" s="21">
        <v>100000000</v>
      </c>
      <c r="I197" s="21">
        <v>5000000</v>
      </c>
      <c r="J197" s="21">
        <f t="shared" si="13"/>
        <v>605000000</v>
      </c>
      <c r="K197" s="5" t="s">
        <v>27</v>
      </c>
      <c r="L197" s="5" t="s">
        <v>28</v>
      </c>
    </row>
    <row r="198" spans="1:12" ht="12" customHeight="1" x14ac:dyDescent="0.3">
      <c r="A198" s="5">
        <f t="shared" si="14"/>
        <v>197</v>
      </c>
      <c r="B198" s="6" t="s">
        <v>336</v>
      </c>
      <c r="C198" s="6" t="s">
        <v>345</v>
      </c>
      <c r="D198" s="5" t="s">
        <v>82</v>
      </c>
      <c r="E198" s="7" t="s">
        <v>346</v>
      </c>
      <c r="F198" s="8" t="s">
        <v>340</v>
      </c>
      <c r="G198" s="21">
        <v>496000000</v>
      </c>
      <c r="H198" s="21">
        <v>489000000</v>
      </c>
      <c r="I198" s="21">
        <v>411000000</v>
      </c>
      <c r="J198" s="21">
        <f t="shared" si="13"/>
        <v>1396000000</v>
      </c>
      <c r="K198" s="5" t="s">
        <v>27</v>
      </c>
      <c r="L198" s="5" t="s">
        <v>341</v>
      </c>
    </row>
    <row r="199" spans="1:12" ht="12" customHeight="1" x14ac:dyDescent="0.3">
      <c r="A199" s="5">
        <f t="shared" si="14"/>
        <v>198</v>
      </c>
      <c r="B199" s="6" t="s">
        <v>336</v>
      </c>
      <c r="C199" s="6" t="s">
        <v>345</v>
      </c>
      <c r="D199" s="5" t="s">
        <v>82</v>
      </c>
      <c r="E199" s="7" t="s">
        <v>347</v>
      </c>
      <c r="F199" s="8" t="s">
        <v>340</v>
      </c>
      <c r="G199" s="21">
        <v>652000000</v>
      </c>
      <c r="H199" s="21">
        <v>1641000000</v>
      </c>
      <c r="I199" s="21">
        <v>158000000</v>
      </c>
      <c r="J199" s="21">
        <f t="shared" si="13"/>
        <v>2451000000</v>
      </c>
      <c r="K199" s="5" t="s">
        <v>27</v>
      </c>
      <c r="L199" s="5" t="s">
        <v>341</v>
      </c>
    </row>
    <row r="200" spans="1:12" ht="12" customHeight="1" x14ac:dyDescent="0.3">
      <c r="A200" s="5">
        <f t="shared" si="14"/>
        <v>199</v>
      </c>
      <c r="B200" s="6" t="s">
        <v>336</v>
      </c>
      <c r="C200" s="6" t="s">
        <v>345</v>
      </c>
      <c r="D200" s="5" t="s">
        <v>82</v>
      </c>
      <c r="E200" s="7" t="s">
        <v>348</v>
      </c>
      <c r="F200" s="8" t="s">
        <v>340</v>
      </c>
      <c r="G200" s="21">
        <v>138000000</v>
      </c>
      <c r="H200" s="21">
        <v>38000000</v>
      </c>
      <c r="I200" s="21">
        <v>38000000</v>
      </c>
      <c r="J200" s="21">
        <f t="shared" si="13"/>
        <v>214000000</v>
      </c>
      <c r="K200" s="5" t="s">
        <v>27</v>
      </c>
      <c r="L200" s="5" t="s">
        <v>341</v>
      </c>
    </row>
    <row r="201" spans="1:12" ht="12" customHeight="1" x14ac:dyDescent="0.3">
      <c r="A201" s="5">
        <f t="shared" si="14"/>
        <v>200</v>
      </c>
      <c r="B201" s="16" t="s">
        <v>336</v>
      </c>
      <c r="C201" s="16" t="s">
        <v>349</v>
      </c>
      <c r="D201" s="17" t="s">
        <v>338</v>
      </c>
      <c r="E201" s="18" t="s">
        <v>350</v>
      </c>
      <c r="F201" s="17" t="s">
        <v>27</v>
      </c>
      <c r="G201" s="19">
        <v>1481513025</v>
      </c>
      <c r="H201" s="20">
        <v>1750994626</v>
      </c>
      <c r="I201" s="20">
        <v>0</v>
      </c>
      <c r="J201" s="21">
        <f t="shared" si="13"/>
        <v>3232507651</v>
      </c>
      <c r="K201" s="5" t="s">
        <v>27</v>
      </c>
      <c r="L201" s="17" t="s">
        <v>28</v>
      </c>
    </row>
    <row r="202" spans="1:12" ht="12" customHeight="1" x14ac:dyDescent="0.3">
      <c r="A202" s="5">
        <f t="shared" si="14"/>
        <v>201</v>
      </c>
      <c r="B202" s="16" t="s">
        <v>336</v>
      </c>
      <c r="C202" s="6" t="s">
        <v>349</v>
      </c>
      <c r="D202" s="5" t="s">
        <v>338</v>
      </c>
      <c r="E202" s="7" t="s">
        <v>351</v>
      </c>
      <c r="F202" s="8" t="s">
        <v>340</v>
      </c>
      <c r="G202" s="21">
        <v>1395000000</v>
      </c>
      <c r="H202" s="21">
        <v>952000000</v>
      </c>
      <c r="I202" s="21">
        <v>0</v>
      </c>
      <c r="J202" s="21">
        <f t="shared" si="13"/>
        <v>2347000000</v>
      </c>
      <c r="K202" s="5" t="s">
        <v>340</v>
      </c>
      <c r="L202" s="5" t="s">
        <v>352</v>
      </c>
    </row>
    <row r="203" spans="1:12" ht="12" customHeight="1" x14ac:dyDescent="0.3">
      <c r="A203" s="5">
        <f t="shared" si="14"/>
        <v>202</v>
      </c>
      <c r="B203" s="16" t="s">
        <v>336</v>
      </c>
      <c r="C203" s="6" t="s">
        <v>349</v>
      </c>
      <c r="D203" s="5" t="s">
        <v>338</v>
      </c>
      <c r="E203" s="7" t="s">
        <v>353</v>
      </c>
      <c r="F203" s="8" t="s">
        <v>340</v>
      </c>
      <c r="G203" s="21">
        <v>797000000</v>
      </c>
      <c r="H203" s="21">
        <v>1784000000</v>
      </c>
      <c r="I203" s="21">
        <v>0</v>
      </c>
      <c r="J203" s="21">
        <f t="shared" si="13"/>
        <v>2581000000</v>
      </c>
      <c r="K203" s="5" t="s">
        <v>340</v>
      </c>
      <c r="L203" s="5" t="s">
        <v>341</v>
      </c>
    </row>
    <row r="204" spans="1:12" ht="12" customHeight="1" x14ac:dyDescent="0.3">
      <c r="A204" s="5">
        <f t="shared" si="14"/>
        <v>203</v>
      </c>
      <c r="B204" s="16" t="s">
        <v>336</v>
      </c>
      <c r="C204" s="6" t="s">
        <v>349</v>
      </c>
      <c r="D204" s="5" t="s">
        <v>338</v>
      </c>
      <c r="E204" s="7" t="s">
        <v>354</v>
      </c>
      <c r="F204" s="8" t="s">
        <v>340</v>
      </c>
      <c r="G204" s="21">
        <v>125000000</v>
      </c>
      <c r="H204" s="10">
        <v>0</v>
      </c>
      <c r="I204" s="9">
        <v>0</v>
      </c>
      <c r="J204" s="21">
        <f t="shared" si="13"/>
        <v>125000000</v>
      </c>
      <c r="K204" s="5" t="s">
        <v>340</v>
      </c>
      <c r="L204" s="5" t="s">
        <v>341</v>
      </c>
    </row>
    <row r="205" spans="1:12" ht="12" customHeight="1" x14ac:dyDescent="0.3">
      <c r="A205" s="5">
        <f t="shared" si="14"/>
        <v>204</v>
      </c>
      <c r="B205" s="16" t="s">
        <v>336</v>
      </c>
      <c r="C205" s="6" t="s">
        <v>349</v>
      </c>
      <c r="D205" s="5" t="s">
        <v>338</v>
      </c>
      <c r="E205" s="7" t="s">
        <v>355</v>
      </c>
      <c r="F205" s="8" t="s">
        <v>340</v>
      </c>
      <c r="G205" s="21">
        <v>1617000000</v>
      </c>
      <c r="H205" s="21">
        <v>756000000</v>
      </c>
      <c r="I205" s="21">
        <v>0</v>
      </c>
      <c r="J205" s="21">
        <f t="shared" si="13"/>
        <v>2373000000</v>
      </c>
      <c r="K205" s="5" t="s">
        <v>340</v>
      </c>
      <c r="L205" s="5" t="s">
        <v>341</v>
      </c>
    </row>
    <row r="206" spans="1:12" ht="12" customHeight="1" x14ac:dyDescent="0.3">
      <c r="A206" s="5">
        <f t="shared" si="14"/>
        <v>205</v>
      </c>
      <c r="B206" s="16" t="s">
        <v>336</v>
      </c>
      <c r="C206" s="6" t="s">
        <v>349</v>
      </c>
      <c r="D206" s="5" t="s">
        <v>338</v>
      </c>
      <c r="E206" s="7" t="s">
        <v>356</v>
      </c>
      <c r="F206" s="8" t="s">
        <v>340</v>
      </c>
      <c r="G206" s="21">
        <v>1032000000</v>
      </c>
      <c r="H206" s="10">
        <v>0</v>
      </c>
      <c r="I206" s="9">
        <v>0</v>
      </c>
      <c r="J206" s="21">
        <f t="shared" si="13"/>
        <v>1032000000</v>
      </c>
      <c r="K206" s="5" t="s">
        <v>340</v>
      </c>
      <c r="L206" s="5" t="s">
        <v>341</v>
      </c>
    </row>
    <row r="207" spans="1:12" ht="12" customHeight="1" x14ac:dyDescent="0.3">
      <c r="A207" s="5">
        <f t="shared" si="14"/>
        <v>206</v>
      </c>
      <c r="B207" s="6" t="s">
        <v>336</v>
      </c>
      <c r="C207" s="16" t="s">
        <v>349</v>
      </c>
      <c r="D207" s="5" t="s">
        <v>338</v>
      </c>
      <c r="E207" s="7" t="s">
        <v>357</v>
      </c>
      <c r="F207" s="8" t="s">
        <v>340</v>
      </c>
      <c r="G207" s="21">
        <v>100000000</v>
      </c>
      <c r="H207" s="21"/>
      <c r="I207" s="21"/>
      <c r="J207" s="21">
        <f t="shared" si="13"/>
        <v>100000000</v>
      </c>
      <c r="K207" s="5" t="s">
        <v>27</v>
      </c>
      <c r="L207" s="5" t="s">
        <v>341</v>
      </c>
    </row>
    <row r="208" spans="1:12" ht="12" customHeight="1" x14ac:dyDescent="0.3">
      <c r="A208" s="5">
        <f t="shared" si="14"/>
        <v>207</v>
      </c>
      <c r="B208" s="6" t="s">
        <v>336</v>
      </c>
      <c r="C208" s="16" t="s">
        <v>349</v>
      </c>
      <c r="D208" s="5" t="s">
        <v>338</v>
      </c>
      <c r="E208" s="7" t="s">
        <v>358</v>
      </c>
      <c r="F208" s="8" t="s">
        <v>340</v>
      </c>
      <c r="G208" s="21">
        <v>150000000</v>
      </c>
      <c r="H208" s="21"/>
      <c r="I208" s="21"/>
      <c r="J208" s="21">
        <f t="shared" si="13"/>
        <v>150000000</v>
      </c>
      <c r="K208" s="5" t="s">
        <v>27</v>
      </c>
      <c r="L208" s="5" t="s">
        <v>341</v>
      </c>
    </row>
    <row r="209" spans="1:12" ht="12" customHeight="1" x14ac:dyDescent="0.3">
      <c r="A209" s="5">
        <f t="shared" si="14"/>
        <v>208</v>
      </c>
      <c r="B209" s="6" t="s">
        <v>336</v>
      </c>
      <c r="C209" s="6" t="s">
        <v>359</v>
      </c>
      <c r="D209" s="5" t="s">
        <v>82</v>
      </c>
      <c r="E209" s="7" t="s">
        <v>360</v>
      </c>
      <c r="F209" s="8" t="s">
        <v>27</v>
      </c>
      <c r="G209" s="21">
        <v>225352404</v>
      </c>
      <c r="H209" s="21">
        <v>239312472</v>
      </c>
      <c r="I209" s="21">
        <v>20905822</v>
      </c>
      <c r="J209" s="21">
        <f t="shared" si="13"/>
        <v>485570698</v>
      </c>
      <c r="K209" s="5" t="s">
        <v>27</v>
      </c>
      <c r="L209" s="5" t="s">
        <v>28</v>
      </c>
    </row>
    <row r="210" spans="1:12" ht="12" customHeight="1" x14ac:dyDescent="0.3">
      <c r="A210" s="5">
        <f t="shared" si="14"/>
        <v>209</v>
      </c>
      <c r="B210" s="6" t="s">
        <v>336</v>
      </c>
      <c r="C210" s="6" t="s">
        <v>359</v>
      </c>
      <c r="D210" s="5" t="s">
        <v>338</v>
      </c>
      <c r="E210" s="7" t="s">
        <v>361</v>
      </c>
      <c r="F210" s="8" t="s">
        <v>340</v>
      </c>
      <c r="G210" s="21">
        <v>150000000</v>
      </c>
      <c r="H210" s="10">
        <v>0</v>
      </c>
      <c r="I210" s="9">
        <v>0</v>
      </c>
      <c r="J210" s="21">
        <f t="shared" si="13"/>
        <v>150000000</v>
      </c>
      <c r="K210" s="5" t="s">
        <v>27</v>
      </c>
      <c r="L210" s="5" t="s">
        <v>341</v>
      </c>
    </row>
    <row r="211" spans="1:12" ht="12" customHeight="1" x14ac:dyDescent="0.3">
      <c r="A211" s="5">
        <f t="shared" si="14"/>
        <v>210</v>
      </c>
      <c r="B211" s="6" t="s">
        <v>336</v>
      </c>
      <c r="C211" s="6" t="s">
        <v>359</v>
      </c>
      <c r="D211" s="5" t="s">
        <v>338</v>
      </c>
      <c r="E211" s="7" t="s">
        <v>362</v>
      </c>
      <c r="F211" s="8" t="s">
        <v>340</v>
      </c>
      <c r="G211" s="21">
        <v>350000000</v>
      </c>
      <c r="H211" s="10">
        <v>0</v>
      </c>
      <c r="I211" s="9">
        <v>0</v>
      </c>
      <c r="J211" s="21">
        <f t="shared" si="13"/>
        <v>350000000</v>
      </c>
      <c r="K211" s="5" t="s">
        <v>27</v>
      </c>
      <c r="L211" s="5" t="s">
        <v>341</v>
      </c>
    </row>
    <row r="212" spans="1:12" ht="12" customHeight="1" x14ac:dyDescent="0.3">
      <c r="A212" s="5">
        <f t="shared" si="14"/>
        <v>211</v>
      </c>
      <c r="B212" s="6" t="s">
        <v>336</v>
      </c>
      <c r="C212" s="6" t="s">
        <v>363</v>
      </c>
      <c r="D212" s="5" t="s">
        <v>82</v>
      </c>
      <c r="E212" s="7" t="s">
        <v>364</v>
      </c>
      <c r="F212" s="8" t="s">
        <v>340</v>
      </c>
      <c r="G212" s="21">
        <v>124000000</v>
      </c>
      <c r="H212" s="21">
        <v>72000000</v>
      </c>
      <c r="I212" s="21">
        <v>0</v>
      </c>
      <c r="J212" s="21">
        <f t="shared" si="13"/>
        <v>196000000</v>
      </c>
      <c r="K212" s="5" t="s">
        <v>27</v>
      </c>
      <c r="L212" s="5" t="s">
        <v>341</v>
      </c>
    </row>
    <row r="213" spans="1:12" ht="12" customHeight="1" x14ac:dyDescent="0.3">
      <c r="A213" s="5">
        <f t="shared" si="14"/>
        <v>212</v>
      </c>
      <c r="B213" s="6" t="s">
        <v>336</v>
      </c>
      <c r="C213" s="6" t="s">
        <v>365</v>
      </c>
      <c r="D213" s="5" t="s">
        <v>366</v>
      </c>
      <c r="E213" s="7" t="s">
        <v>367</v>
      </c>
      <c r="F213" s="8" t="s">
        <v>27</v>
      </c>
      <c r="G213" s="21">
        <v>12000000</v>
      </c>
      <c r="H213" s="10">
        <v>0</v>
      </c>
      <c r="I213" s="9">
        <v>0</v>
      </c>
      <c r="J213" s="21">
        <f t="shared" si="13"/>
        <v>12000000</v>
      </c>
      <c r="K213" s="5" t="s">
        <v>27</v>
      </c>
      <c r="L213" s="5" t="s">
        <v>28</v>
      </c>
    </row>
    <row r="214" spans="1:12" ht="12" customHeight="1" x14ac:dyDescent="0.3">
      <c r="A214" s="5">
        <f t="shared" si="14"/>
        <v>213</v>
      </c>
      <c r="B214" s="6" t="s">
        <v>284</v>
      </c>
      <c r="C214" s="6" t="s">
        <v>285</v>
      </c>
      <c r="D214" s="5" t="s">
        <v>25</v>
      </c>
      <c r="E214" s="7" t="s">
        <v>368</v>
      </c>
      <c r="F214" s="8" t="s">
        <v>27</v>
      </c>
      <c r="G214" s="21">
        <v>1180000000</v>
      </c>
      <c r="H214" s="21">
        <v>400000000</v>
      </c>
      <c r="I214" s="21">
        <v>20000000</v>
      </c>
      <c r="J214" s="21">
        <f t="shared" si="13"/>
        <v>1600000000</v>
      </c>
      <c r="K214" s="5" t="s">
        <v>27</v>
      </c>
      <c r="L214" s="5" t="s">
        <v>28</v>
      </c>
    </row>
    <row r="215" spans="1:12" ht="12" customHeight="1" x14ac:dyDescent="0.3">
      <c r="A215" s="5">
        <f t="shared" si="14"/>
        <v>214</v>
      </c>
      <c r="B215" s="6" t="s">
        <v>284</v>
      </c>
      <c r="C215" s="6" t="s">
        <v>285</v>
      </c>
      <c r="D215" s="5" t="s">
        <v>25</v>
      </c>
      <c r="E215" s="7" t="s">
        <v>369</v>
      </c>
      <c r="F215" s="8" t="s">
        <v>27</v>
      </c>
      <c r="G215" s="21">
        <v>107718738</v>
      </c>
      <c r="H215" s="21">
        <v>33865519</v>
      </c>
      <c r="I215" s="21">
        <v>3000000</v>
      </c>
      <c r="J215" s="21">
        <f t="shared" si="13"/>
        <v>144584257</v>
      </c>
      <c r="K215" s="5" t="s">
        <v>27</v>
      </c>
      <c r="L215" s="5" t="s">
        <v>28</v>
      </c>
    </row>
    <row r="216" spans="1:12" ht="12" customHeight="1" x14ac:dyDescent="0.3">
      <c r="A216" s="5">
        <f t="shared" si="14"/>
        <v>215</v>
      </c>
      <c r="B216" s="6" t="s">
        <v>336</v>
      </c>
      <c r="C216" s="6" t="s">
        <v>370</v>
      </c>
      <c r="D216" s="5" t="s">
        <v>25</v>
      </c>
      <c r="E216" s="7" t="s">
        <v>371</v>
      </c>
      <c r="F216" s="8" t="s">
        <v>340</v>
      </c>
      <c r="G216" s="21">
        <v>303454959</v>
      </c>
      <c r="H216" s="21">
        <v>133043685</v>
      </c>
      <c r="I216" s="21">
        <v>6246965</v>
      </c>
      <c r="J216" s="21">
        <f t="shared" si="13"/>
        <v>442745609</v>
      </c>
      <c r="K216" s="5" t="s">
        <v>27</v>
      </c>
      <c r="L216" s="5" t="s">
        <v>341</v>
      </c>
    </row>
    <row r="217" spans="1:12" ht="12" customHeight="1" x14ac:dyDescent="0.3">
      <c r="A217" s="5">
        <f t="shared" si="14"/>
        <v>216</v>
      </c>
      <c r="B217" s="6" t="s">
        <v>336</v>
      </c>
      <c r="C217" s="6" t="s">
        <v>372</v>
      </c>
      <c r="D217" s="5" t="s">
        <v>366</v>
      </c>
      <c r="E217" s="7" t="s">
        <v>373</v>
      </c>
      <c r="F217" s="8" t="s">
        <v>340</v>
      </c>
      <c r="G217" s="21">
        <v>700000000</v>
      </c>
      <c r="H217" s="21">
        <v>1000000000</v>
      </c>
      <c r="I217" s="21">
        <v>0</v>
      </c>
      <c r="J217" s="21">
        <f t="shared" ref="J217:J280" si="15">SUM(G217:I217)</f>
        <v>1700000000</v>
      </c>
      <c r="K217" s="5" t="s">
        <v>27</v>
      </c>
      <c r="L217" s="5" t="s">
        <v>341</v>
      </c>
    </row>
    <row r="218" spans="1:12" ht="12" customHeight="1" x14ac:dyDescent="0.3">
      <c r="A218" s="5">
        <f t="shared" si="14"/>
        <v>217</v>
      </c>
      <c r="B218" s="6" t="s">
        <v>336</v>
      </c>
      <c r="C218" s="6" t="s">
        <v>337</v>
      </c>
      <c r="D218" s="5" t="s">
        <v>366</v>
      </c>
      <c r="E218" s="7" t="s">
        <v>374</v>
      </c>
      <c r="F218" s="8" t="s">
        <v>27</v>
      </c>
      <c r="G218" s="21">
        <v>100000000</v>
      </c>
      <c r="H218" s="21"/>
      <c r="I218" s="21"/>
      <c r="J218" s="21">
        <f t="shared" si="15"/>
        <v>100000000</v>
      </c>
      <c r="K218" s="5" t="s">
        <v>27</v>
      </c>
      <c r="L218" s="5" t="s">
        <v>341</v>
      </c>
    </row>
    <row r="219" spans="1:12" ht="12" customHeight="1" x14ac:dyDescent="0.3">
      <c r="A219" s="5">
        <f t="shared" si="14"/>
        <v>218</v>
      </c>
      <c r="B219" s="6" t="s">
        <v>336</v>
      </c>
      <c r="C219" s="6" t="s">
        <v>375</v>
      </c>
      <c r="D219" s="5" t="s">
        <v>25</v>
      </c>
      <c r="E219" s="7" t="s">
        <v>376</v>
      </c>
      <c r="F219" s="8" t="s">
        <v>340</v>
      </c>
      <c r="G219" s="21">
        <v>412000000</v>
      </c>
      <c r="H219" s="21">
        <v>237000000</v>
      </c>
      <c r="I219" s="21"/>
      <c r="J219" s="21">
        <f t="shared" si="15"/>
        <v>649000000</v>
      </c>
      <c r="K219" s="5" t="s">
        <v>27</v>
      </c>
      <c r="L219" s="5" t="s">
        <v>341</v>
      </c>
    </row>
    <row r="220" spans="1:12" ht="12" customHeight="1" x14ac:dyDescent="0.3">
      <c r="A220" s="5">
        <f t="shared" si="14"/>
        <v>219</v>
      </c>
      <c r="B220" s="6" t="s">
        <v>336</v>
      </c>
      <c r="C220" s="6" t="s">
        <v>375</v>
      </c>
      <c r="D220" s="5" t="s">
        <v>25</v>
      </c>
      <c r="E220" s="7" t="s">
        <v>377</v>
      </c>
      <c r="F220" s="8" t="s">
        <v>340</v>
      </c>
      <c r="G220" s="21">
        <v>1713747000</v>
      </c>
      <c r="H220" s="21">
        <v>1255984000</v>
      </c>
      <c r="I220" s="21"/>
      <c r="J220" s="21">
        <f t="shared" si="15"/>
        <v>2969731000</v>
      </c>
      <c r="K220" s="5" t="s">
        <v>27</v>
      </c>
      <c r="L220" s="5" t="s">
        <v>341</v>
      </c>
    </row>
    <row r="221" spans="1:12" ht="12" customHeight="1" x14ac:dyDescent="0.3">
      <c r="A221" s="5">
        <f t="shared" si="14"/>
        <v>220</v>
      </c>
      <c r="B221" s="6" t="s">
        <v>336</v>
      </c>
      <c r="C221" s="6" t="s">
        <v>349</v>
      </c>
      <c r="D221" s="5" t="s">
        <v>366</v>
      </c>
      <c r="E221" s="7" t="s">
        <v>378</v>
      </c>
      <c r="F221" s="8" t="s">
        <v>27</v>
      </c>
      <c r="G221" s="21">
        <v>368000000</v>
      </c>
      <c r="H221" s="21">
        <v>100000000</v>
      </c>
      <c r="I221" s="21">
        <v>0</v>
      </c>
      <c r="J221" s="21">
        <f t="shared" si="15"/>
        <v>468000000</v>
      </c>
      <c r="K221" s="5" t="s">
        <v>27</v>
      </c>
      <c r="L221" s="5" t="s">
        <v>28</v>
      </c>
    </row>
    <row r="222" spans="1:12" ht="12" customHeight="1" x14ac:dyDescent="0.3">
      <c r="A222" s="5">
        <f t="shared" si="14"/>
        <v>221</v>
      </c>
      <c r="B222" s="6" t="s">
        <v>336</v>
      </c>
      <c r="C222" s="6" t="s">
        <v>349</v>
      </c>
      <c r="D222" s="5" t="s">
        <v>366</v>
      </c>
      <c r="E222" s="7" t="s">
        <v>379</v>
      </c>
      <c r="F222" s="8" t="s">
        <v>27</v>
      </c>
      <c r="G222" s="21">
        <v>48000000</v>
      </c>
      <c r="H222" s="10">
        <v>0</v>
      </c>
      <c r="I222" s="9">
        <v>0</v>
      </c>
      <c r="J222" s="21">
        <f t="shared" si="15"/>
        <v>48000000</v>
      </c>
      <c r="K222" s="5" t="s">
        <v>27</v>
      </c>
      <c r="L222" s="5" t="s">
        <v>28</v>
      </c>
    </row>
    <row r="223" spans="1:12" ht="12" customHeight="1" x14ac:dyDescent="0.3">
      <c r="A223" s="5">
        <f t="shared" si="14"/>
        <v>222</v>
      </c>
      <c r="B223" s="6" t="s">
        <v>336</v>
      </c>
      <c r="C223" s="6" t="s">
        <v>349</v>
      </c>
      <c r="D223" s="5" t="s">
        <v>366</v>
      </c>
      <c r="E223" s="7" t="s">
        <v>380</v>
      </c>
      <c r="F223" s="8" t="s">
        <v>340</v>
      </c>
      <c r="G223" s="21">
        <v>2400000000</v>
      </c>
      <c r="H223" s="10">
        <v>0</v>
      </c>
      <c r="I223" s="9">
        <v>0</v>
      </c>
      <c r="J223" s="21">
        <f t="shared" si="15"/>
        <v>2400000000</v>
      </c>
      <c r="K223" s="5" t="s">
        <v>27</v>
      </c>
      <c r="L223" s="5" t="s">
        <v>352</v>
      </c>
    </row>
    <row r="224" spans="1:12" ht="12" customHeight="1" x14ac:dyDescent="0.3">
      <c r="A224" s="5">
        <f t="shared" si="14"/>
        <v>223</v>
      </c>
      <c r="B224" s="6" t="s">
        <v>336</v>
      </c>
      <c r="C224" s="6" t="s">
        <v>349</v>
      </c>
      <c r="D224" s="5" t="s">
        <v>366</v>
      </c>
      <c r="E224" s="7" t="s">
        <v>381</v>
      </c>
      <c r="F224" s="8" t="s">
        <v>340</v>
      </c>
      <c r="G224" s="21">
        <v>500000000</v>
      </c>
      <c r="H224" s="10">
        <v>0</v>
      </c>
      <c r="I224" s="9">
        <v>0</v>
      </c>
      <c r="J224" s="21">
        <f t="shared" si="15"/>
        <v>500000000</v>
      </c>
      <c r="K224" s="5" t="s">
        <v>27</v>
      </c>
      <c r="L224" s="5" t="s">
        <v>352</v>
      </c>
    </row>
    <row r="225" spans="1:12" ht="12" customHeight="1" x14ac:dyDescent="0.3">
      <c r="A225" s="5">
        <f t="shared" si="14"/>
        <v>224</v>
      </c>
      <c r="B225" s="16" t="s">
        <v>336</v>
      </c>
      <c r="C225" s="16" t="s">
        <v>349</v>
      </c>
      <c r="D225" s="17" t="s">
        <v>25</v>
      </c>
      <c r="E225" s="18" t="s">
        <v>382</v>
      </c>
      <c r="F225" s="17" t="s">
        <v>27</v>
      </c>
      <c r="G225" s="19">
        <v>1860993000</v>
      </c>
      <c r="H225" s="19">
        <v>1960783000</v>
      </c>
      <c r="I225" s="20">
        <v>0</v>
      </c>
      <c r="J225" s="21">
        <f t="shared" si="15"/>
        <v>3821776000</v>
      </c>
      <c r="K225" s="5" t="s">
        <v>27</v>
      </c>
      <c r="L225" s="17" t="s">
        <v>28</v>
      </c>
    </row>
    <row r="226" spans="1:12" ht="12" customHeight="1" x14ac:dyDescent="0.3">
      <c r="A226" s="5">
        <f t="shared" si="14"/>
        <v>225</v>
      </c>
      <c r="B226" s="16" t="s">
        <v>336</v>
      </c>
      <c r="C226" s="16" t="s">
        <v>349</v>
      </c>
      <c r="D226" s="17" t="s">
        <v>25</v>
      </c>
      <c r="E226" s="18" t="s">
        <v>383</v>
      </c>
      <c r="F226" s="17" t="s">
        <v>27</v>
      </c>
      <c r="G226" s="20">
        <v>2858221504</v>
      </c>
      <c r="H226" s="20">
        <v>2258465236</v>
      </c>
      <c r="I226" s="20">
        <v>180485596</v>
      </c>
      <c r="J226" s="21">
        <f t="shared" si="15"/>
        <v>5297172336</v>
      </c>
      <c r="K226" s="5" t="s">
        <v>27</v>
      </c>
      <c r="L226" s="17" t="s">
        <v>28</v>
      </c>
    </row>
    <row r="227" spans="1:12" ht="12" customHeight="1" x14ac:dyDescent="0.3">
      <c r="A227" s="5">
        <f t="shared" si="14"/>
        <v>226</v>
      </c>
      <c r="B227" s="16" t="s">
        <v>336</v>
      </c>
      <c r="C227" s="16" t="s">
        <v>349</v>
      </c>
      <c r="D227" s="17" t="s">
        <v>25</v>
      </c>
      <c r="E227" s="18" t="s">
        <v>384</v>
      </c>
      <c r="F227" s="17" t="s">
        <v>27</v>
      </c>
      <c r="G227" s="20">
        <v>48153897</v>
      </c>
      <c r="H227" s="10">
        <v>0</v>
      </c>
      <c r="I227" s="9">
        <v>0</v>
      </c>
      <c r="J227" s="21">
        <f t="shared" si="15"/>
        <v>48153897</v>
      </c>
      <c r="K227" s="5" t="s">
        <v>27</v>
      </c>
      <c r="L227" s="17" t="s">
        <v>28</v>
      </c>
    </row>
    <row r="228" spans="1:12" ht="12" customHeight="1" x14ac:dyDescent="0.3">
      <c r="A228" s="5">
        <f t="shared" si="14"/>
        <v>227</v>
      </c>
      <c r="B228" s="16" t="s">
        <v>336</v>
      </c>
      <c r="C228" s="6" t="s">
        <v>349</v>
      </c>
      <c r="D228" s="5" t="s">
        <v>25</v>
      </c>
      <c r="E228" s="7" t="s">
        <v>385</v>
      </c>
      <c r="F228" s="8" t="s">
        <v>340</v>
      </c>
      <c r="G228" s="21">
        <v>1150000000</v>
      </c>
      <c r="H228" s="21">
        <v>550000000</v>
      </c>
      <c r="I228" s="21">
        <v>10000000</v>
      </c>
      <c r="J228" s="21">
        <f t="shared" si="15"/>
        <v>1710000000</v>
      </c>
      <c r="K228" s="5" t="s">
        <v>340</v>
      </c>
      <c r="L228" s="5" t="s">
        <v>33</v>
      </c>
    </row>
    <row r="229" spans="1:12" ht="12" customHeight="1" x14ac:dyDescent="0.3">
      <c r="A229" s="5">
        <f t="shared" si="14"/>
        <v>228</v>
      </c>
      <c r="B229" s="16" t="s">
        <v>336</v>
      </c>
      <c r="C229" s="6" t="s">
        <v>349</v>
      </c>
      <c r="D229" s="5" t="s">
        <v>25</v>
      </c>
      <c r="E229" s="7" t="s">
        <v>386</v>
      </c>
      <c r="F229" s="8" t="s">
        <v>27</v>
      </c>
      <c r="G229" s="21">
        <v>430000000</v>
      </c>
      <c r="H229" s="21">
        <v>1000000000</v>
      </c>
      <c r="I229" s="21">
        <v>10000000</v>
      </c>
      <c r="J229" s="21">
        <f t="shared" si="15"/>
        <v>1440000000</v>
      </c>
      <c r="K229" s="5" t="s">
        <v>340</v>
      </c>
      <c r="L229" s="5" t="s">
        <v>28</v>
      </c>
    </row>
    <row r="230" spans="1:12" ht="12" customHeight="1" x14ac:dyDescent="0.3">
      <c r="A230" s="5">
        <f t="shared" si="14"/>
        <v>229</v>
      </c>
      <c r="B230" s="16" t="s">
        <v>336</v>
      </c>
      <c r="C230" s="6" t="s">
        <v>349</v>
      </c>
      <c r="D230" s="5" t="s">
        <v>25</v>
      </c>
      <c r="E230" s="7" t="s">
        <v>387</v>
      </c>
      <c r="F230" s="8" t="s">
        <v>27</v>
      </c>
      <c r="G230" s="21">
        <v>57000000</v>
      </c>
      <c r="H230" s="10">
        <v>0</v>
      </c>
      <c r="I230" s="9">
        <v>0</v>
      </c>
      <c r="J230" s="21">
        <f t="shared" si="15"/>
        <v>57000000</v>
      </c>
      <c r="K230" s="5" t="s">
        <v>340</v>
      </c>
      <c r="L230" s="5" t="s">
        <v>28</v>
      </c>
    </row>
    <row r="231" spans="1:12" ht="12" customHeight="1" x14ac:dyDescent="0.3">
      <c r="A231" s="5">
        <f t="shared" si="14"/>
        <v>230</v>
      </c>
      <c r="B231" s="6" t="s">
        <v>336</v>
      </c>
      <c r="C231" s="16" t="s">
        <v>349</v>
      </c>
      <c r="D231" s="5" t="s">
        <v>366</v>
      </c>
      <c r="E231" s="7" t="s">
        <v>388</v>
      </c>
      <c r="F231" s="8" t="s">
        <v>340</v>
      </c>
      <c r="G231" s="21">
        <v>503000000</v>
      </c>
      <c r="H231" s="21">
        <v>235000000</v>
      </c>
      <c r="I231" s="21"/>
      <c r="J231" s="21">
        <f t="shared" si="15"/>
        <v>738000000</v>
      </c>
      <c r="K231" s="5" t="s">
        <v>27</v>
      </c>
      <c r="L231" s="5" t="s">
        <v>341</v>
      </c>
    </row>
    <row r="232" spans="1:12" ht="12" customHeight="1" x14ac:dyDescent="0.3">
      <c r="A232" s="5">
        <f t="shared" si="14"/>
        <v>231</v>
      </c>
      <c r="B232" s="6" t="s">
        <v>336</v>
      </c>
      <c r="C232" s="16" t="s">
        <v>349</v>
      </c>
      <c r="D232" s="5" t="s">
        <v>366</v>
      </c>
      <c r="E232" s="7" t="s">
        <v>389</v>
      </c>
      <c r="F232" s="8" t="s">
        <v>340</v>
      </c>
      <c r="G232" s="21">
        <v>354000000</v>
      </c>
      <c r="H232" s="21"/>
      <c r="I232" s="21"/>
      <c r="J232" s="21">
        <f t="shared" si="15"/>
        <v>354000000</v>
      </c>
      <c r="K232" s="5" t="s">
        <v>27</v>
      </c>
      <c r="L232" s="5" t="s">
        <v>341</v>
      </c>
    </row>
    <row r="233" spans="1:12" ht="12" customHeight="1" x14ac:dyDescent="0.3">
      <c r="A233" s="5">
        <f t="shared" si="14"/>
        <v>232</v>
      </c>
      <c r="B233" s="6" t="s">
        <v>336</v>
      </c>
      <c r="C233" s="6" t="s">
        <v>359</v>
      </c>
      <c r="D233" s="5" t="s">
        <v>25</v>
      </c>
      <c r="E233" s="7" t="s">
        <v>390</v>
      </c>
      <c r="F233" s="8" t="s">
        <v>27</v>
      </c>
      <c r="G233" s="21">
        <v>196000000</v>
      </c>
      <c r="H233" s="21">
        <v>73000000</v>
      </c>
      <c r="I233" s="21">
        <v>1000000</v>
      </c>
      <c r="J233" s="21">
        <f t="shared" si="15"/>
        <v>270000000</v>
      </c>
      <c r="K233" s="5" t="s">
        <v>27</v>
      </c>
      <c r="L233" s="5" t="s">
        <v>28</v>
      </c>
    </row>
    <row r="234" spans="1:12" ht="12" customHeight="1" x14ac:dyDescent="0.3">
      <c r="A234" s="5">
        <f t="shared" si="14"/>
        <v>233</v>
      </c>
      <c r="B234" s="34" t="s">
        <v>284</v>
      </c>
      <c r="C234" s="34" t="s">
        <v>391</v>
      </c>
      <c r="D234" s="35" t="s">
        <v>25</v>
      </c>
      <c r="E234" s="36" t="s">
        <v>392</v>
      </c>
      <c r="F234" s="37" t="s">
        <v>27</v>
      </c>
      <c r="G234" s="21">
        <v>199000000</v>
      </c>
      <c r="H234" s="21">
        <v>172000000</v>
      </c>
      <c r="I234" s="21">
        <v>70000000</v>
      </c>
      <c r="J234" s="21">
        <f t="shared" si="15"/>
        <v>441000000</v>
      </c>
      <c r="K234" s="35" t="s">
        <v>27</v>
      </c>
      <c r="L234" s="35" t="s">
        <v>28</v>
      </c>
    </row>
    <row r="235" spans="1:12" ht="12" customHeight="1" x14ac:dyDescent="0.3">
      <c r="A235" s="5">
        <f t="shared" si="14"/>
        <v>234</v>
      </c>
      <c r="B235" s="34" t="s">
        <v>284</v>
      </c>
      <c r="C235" s="34" t="s">
        <v>391</v>
      </c>
      <c r="D235" s="35" t="s">
        <v>25</v>
      </c>
      <c r="E235" s="36" t="s">
        <v>393</v>
      </c>
      <c r="F235" s="37" t="s">
        <v>27</v>
      </c>
      <c r="G235" s="21">
        <v>486000000</v>
      </c>
      <c r="H235" s="21">
        <v>42000000</v>
      </c>
      <c r="I235" s="21">
        <v>179000000</v>
      </c>
      <c r="J235" s="21">
        <f t="shared" si="15"/>
        <v>707000000</v>
      </c>
      <c r="K235" s="35" t="s">
        <v>27</v>
      </c>
      <c r="L235" s="35" t="s">
        <v>28</v>
      </c>
    </row>
    <row r="236" spans="1:12" ht="12" customHeight="1" x14ac:dyDescent="0.3">
      <c r="A236" s="5">
        <f t="shared" si="14"/>
        <v>235</v>
      </c>
      <c r="B236" s="6" t="s">
        <v>336</v>
      </c>
      <c r="C236" s="6" t="s">
        <v>363</v>
      </c>
      <c r="D236" s="5" t="s">
        <v>25</v>
      </c>
      <c r="E236" s="29" t="s">
        <v>394</v>
      </c>
      <c r="F236" s="8" t="s">
        <v>340</v>
      </c>
      <c r="G236" s="21">
        <v>691000000</v>
      </c>
      <c r="H236" s="21">
        <v>828000000</v>
      </c>
      <c r="I236" s="21">
        <v>314000000</v>
      </c>
      <c r="J236" s="21">
        <f t="shared" si="15"/>
        <v>1833000000</v>
      </c>
      <c r="K236" s="5" t="s">
        <v>27</v>
      </c>
      <c r="L236" s="5" t="s">
        <v>341</v>
      </c>
    </row>
    <row r="237" spans="1:12" ht="12" customHeight="1" x14ac:dyDescent="0.3">
      <c r="A237" s="5">
        <f t="shared" si="14"/>
        <v>236</v>
      </c>
      <c r="B237" s="6" t="s">
        <v>336</v>
      </c>
      <c r="C237" s="6" t="s">
        <v>372</v>
      </c>
      <c r="D237" s="5" t="s">
        <v>14</v>
      </c>
      <c r="E237" s="7" t="s">
        <v>395</v>
      </c>
      <c r="F237" s="8" t="s">
        <v>340</v>
      </c>
      <c r="G237" s="21">
        <v>45000000</v>
      </c>
      <c r="H237" s="10">
        <v>0</v>
      </c>
      <c r="I237" s="9">
        <v>0</v>
      </c>
      <c r="J237" s="21">
        <f t="shared" si="15"/>
        <v>45000000</v>
      </c>
      <c r="K237" s="5" t="s">
        <v>27</v>
      </c>
      <c r="L237" s="5" t="s">
        <v>341</v>
      </c>
    </row>
    <row r="238" spans="1:12" ht="12" customHeight="1" x14ac:dyDescent="0.3">
      <c r="A238" s="5">
        <f t="shared" si="14"/>
        <v>237</v>
      </c>
      <c r="B238" s="6" t="s">
        <v>336</v>
      </c>
      <c r="C238" s="6" t="s">
        <v>337</v>
      </c>
      <c r="D238" s="5" t="s">
        <v>86</v>
      </c>
      <c r="E238" s="7" t="s">
        <v>396</v>
      </c>
      <c r="F238" s="8" t="s">
        <v>27</v>
      </c>
      <c r="G238" s="21">
        <v>400000000</v>
      </c>
      <c r="H238" s="21">
        <v>1000000000</v>
      </c>
      <c r="I238" s="21">
        <v>0</v>
      </c>
      <c r="J238" s="21">
        <f t="shared" si="15"/>
        <v>1400000000</v>
      </c>
      <c r="K238" s="5" t="s">
        <v>27</v>
      </c>
      <c r="L238" s="5" t="s">
        <v>28</v>
      </c>
    </row>
    <row r="239" spans="1:12" ht="12" customHeight="1" x14ac:dyDescent="0.3">
      <c r="A239" s="5">
        <f t="shared" si="14"/>
        <v>238</v>
      </c>
      <c r="B239" s="6" t="s">
        <v>336</v>
      </c>
      <c r="C239" s="6" t="s">
        <v>397</v>
      </c>
      <c r="D239" s="5" t="s">
        <v>14</v>
      </c>
      <c r="E239" s="7" t="s">
        <v>398</v>
      </c>
      <c r="F239" s="8" t="s">
        <v>340</v>
      </c>
      <c r="G239" s="21">
        <v>517144000</v>
      </c>
      <c r="H239" s="21">
        <v>317930000</v>
      </c>
      <c r="I239" s="21">
        <v>0</v>
      </c>
      <c r="J239" s="21">
        <f t="shared" si="15"/>
        <v>835074000</v>
      </c>
      <c r="K239" s="5" t="s">
        <v>27</v>
      </c>
      <c r="L239" s="5" t="s">
        <v>341</v>
      </c>
    </row>
    <row r="240" spans="1:12" ht="12" customHeight="1" x14ac:dyDescent="0.3">
      <c r="A240" s="5">
        <f t="shared" si="14"/>
        <v>239</v>
      </c>
      <c r="B240" s="6" t="s">
        <v>336</v>
      </c>
      <c r="C240" s="6" t="s">
        <v>397</v>
      </c>
      <c r="D240" s="5" t="s">
        <v>14</v>
      </c>
      <c r="E240" s="7" t="s">
        <v>399</v>
      </c>
      <c r="F240" s="8" t="s">
        <v>340</v>
      </c>
      <c r="G240" s="21">
        <v>27000000</v>
      </c>
      <c r="H240" s="10">
        <v>0</v>
      </c>
      <c r="I240" s="9">
        <v>0</v>
      </c>
      <c r="J240" s="21">
        <f t="shared" si="15"/>
        <v>27000000</v>
      </c>
      <c r="K240" s="5" t="s">
        <v>27</v>
      </c>
      <c r="L240" s="5" t="s">
        <v>341</v>
      </c>
    </row>
    <row r="241" spans="1:12" ht="12" customHeight="1" x14ac:dyDescent="0.3">
      <c r="A241" s="5">
        <f t="shared" si="14"/>
        <v>240</v>
      </c>
      <c r="B241" s="16" t="s">
        <v>336</v>
      </c>
      <c r="C241" s="16" t="s">
        <v>349</v>
      </c>
      <c r="D241" s="17" t="s">
        <v>86</v>
      </c>
      <c r="E241" s="18" t="s">
        <v>400</v>
      </c>
      <c r="F241" s="17" t="s">
        <v>27</v>
      </c>
      <c r="G241" s="19">
        <v>1005788609</v>
      </c>
      <c r="H241" s="19">
        <v>2429770886</v>
      </c>
      <c r="I241" s="20">
        <v>0</v>
      </c>
      <c r="J241" s="21">
        <f t="shared" si="15"/>
        <v>3435559495</v>
      </c>
      <c r="K241" s="5" t="s">
        <v>27</v>
      </c>
      <c r="L241" s="17" t="s">
        <v>28</v>
      </c>
    </row>
    <row r="242" spans="1:12" ht="12" customHeight="1" x14ac:dyDescent="0.3">
      <c r="A242" s="5">
        <f t="shared" si="14"/>
        <v>241</v>
      </c>
      <c r="B242" s="16" t="s">
        <v>336</v>
      </c>
      <c r="C242" s="16" t="s">
        <v>349</v>
      </c>
      <c r="D242" s="17" t="s">
        <v>86</v>
      </c>
      <c r="E242" s="18" t="s">
        <v>401</v>
      </c>
      <c r="F242" s="17" t="s">
        <v>27</v>
      </c>
      <c r="G242" s="19">
        <v>1740830527</v>
      </c>
      <c r="H242" s="19">
        <v>1147566815</v>
      </c>
      <c r="I242" s="20">
        <v>0</v>
      </c>
      <c r="J242" s="21">
        <f t="shared" si="15"/>
        <v>2888397342</v>
      </c>
      <c r="K242" s="5" t="s">
        <v>27</v>
      </c>
      <c r="L242" s="17" t="s">
        <v>33</v>
      </c>
    </row>
    <row r="243" spans="1:12" ht="12" customHeight="1" x14ac:dyDescent="0.3">
      <c r="A243" s="5">
        <f t="shared" si="14"/>
        <v>242</v>
      </c>
      <c r="B243" s="16" t="s">
        <v>336</v>
      </c>
      <c r="C243" s="16" t="s">
        <v>349</v>
      </c>
      <c r="D243" s="17" t="s">
        <v>86</v>
      </c>
      <c r="E243" s="18" t="s">
        <v>402</v>
      </c>
      <c r="F243" s="17" t="s">
        <v>27</v>
      </c>
      <c r="G243" s="19">
        <v>174072135</v>
      </c>
      <c r="H243" s="10">
        <v>0</v>
      </c>
      <c r="I243" s="9">
        <v>0</v>
      </c>
      <c r="J243" s="21">
        <f t="shared" si="15"/>
        <v>174072135</v>
      </c>
      <c r="K243" s="5" t="s">
        <v>27</v>
      </c>
      <c r="L243" s="17" t="s">
        <v>28</v>
      </c>
    </row>
    <row r="244" spans="1:12" ht="12" customHeight="1" x14ac:dyDescent="0.3">
      <c r="A244" s="5">
        <f t="shared" si="14"/>
        <v>243</v>
      </c>
      <c r="B244" s="16" t="s">
        <v>336</v>
      </c>
      <c r="C244" s="16" t="s">
        <v>349</v>
      </c>
      <c r="D244" s="17" t="s">
        <v>86</v>
      </c>
      <c r="E244" s="18" t="s">
        <v>403</v>
      </c>
      <c r="F244" s="17" t="s">
        <v>27</v>
      </c>
      <c r="G244" s="19">
        <v>932092039</v>
      </c>
      <c r="H244" s="19">
        <v>2177184721</v>
      </c>
      <c r="I244" s="20">
        <v>0</v>
      </c>
      <c r="J244" s="21">
        <f t="shared" si="15"/>
        <v>3109276760</v>
      </c>
      <c r="K244" s="5" t="s">
        <v>27</v>
      </c>
      <c r="L244" s="17" t="s">
        <v>28</v>
      </c>
    </row>
    <row r="245" spans="1:12" ht="12" customHeight="1" x14ac:dyDescent="0.3">
      <c r="A245" s="5">
        <f t="shared" si="14"/>
        <v>244</v>
      </c>
      <c r="B245" s="16" t="s">
        <v>336</v>
      </c>
      <c r="C245" s="16" t="s">
        <v>349</v>
      </c>
      <c r="D245" s="17" t="s">
        <v>86</v>
      </c>
      <c r="E245" s="18" t="s">
        <v>404</v>
      </c>
      <c r="F245" s="17" t="s">
        <v>27</v>
      </c>
      <c r="G245" s="19">
        <v>1943484049</v>
      </c>
      <c r="H245" s="19">
        <v>1223408339</v>
      </c>
      <c r="I245" s="20">
        <v>0</v>
      </c>
      <c r="J245" s="21">
        <f t="shared" si="15"/>
        <v>3166892388</v>
      </c>
      <c r="K245" s="5" t="s">
        <v>27</v>
      </c>
      <c r="L245" s="17" t="s">
        <v>33</v>
      </c>
    </row>
    <row r="246" spans="1:12" ht="12" customHeight="1" x14ac:dyDescent="0.3">
      <c r="A246" s="5">
        <f t="shared" si="14"/>
        <v>245</v>
      </c>
      <c r="B246" s="16" t="s">
        <v>336</v>
      </c>
      <c r="C246" s="16" t="s">
        <v>349</v>
      </c>
      <c r="D246" s="17" t="s">
        <v>86</v>
      </c>
      <c r="E246" s="18" t="s">
        <v>405</v>
      </c>
      <c r="F246" s="17" t="s">
        <v>27</v>
      </c>
      <c r="G246" s="19">
        <v>194346445</v>
      </c>
      <c r="H246" s="10">
        <v>0</v>
      </c>
      <c r="I246" s="9">
        <v>0</v>
      </c>
      <c r="J246" s="21">
        <f t="shared" si="15"/>
        <v>194346445</v>
      </c>
      <c r="K246" s="5" t="s">
        <v>27</v>
      </c>
      <c r="L246" s="17" t="s">
        <v>28</v>
      </c>
    </row>
    <row r="247" spans="1:12" ht="12" customHeight="1" x14ac:dyDescent="0.3">
      <c r="A247" s="5">
        <f t="shared" si="14"/>
        <v>246</v>
      </c>
      <c r="B247" s="16" t="s">
        <v>336</v>
      </c>
      <c r="C247" s="6" t="s">
        <v>349</v>
      </c>
      <c r="D247" s="5" t="s">
        <v>14</v>
      </c>
      <c r="E247" s="7" t="s">
        <v>406</v>
      </c>
      <c r="F247" s="8" t="s">
        <v>340</v>
      </c>
      <c r="G247" s="21">
        <v>570000000</v>
      </c>
      <c r="H247" s="21">
        <v>511000000</v>
      </c>
      <c r="I247" s="21">
        <v>10000000</v>
      </c>
      <c r="J247" s="21">
        <f t="shared" si="15"/>
        <v>1091000000</v>
      </c>
      <c r="K247" s="5" t="s">
        <v>340</v>
      </c>
      <c r="L247" s="5" t="s">
        <v>341</v>
      </c>
    </row>
    <row r="248" spans="1:12" ht="12" customHeight="1" x14ac:dyDescent="0.3">
      <c r="A248" s="5">
        <f t="shared" si="14"/>
        <v>247</v>
      </c>
      <c r="B248" s="16" t="s">
        <v>336</v>
      </c>
      <c r="C248" s="6" t="s">
        <v>349</v>
      </c>
      <c r="D248" s="5" t="s">
        <v>14</v>
      </c>
      <c r="E248" s="7" t="s">
        <v>407</v>
      </c>
      <c r="F248" s="8" t="s">
        <v>340</v>
      </c>
      <c r="G248" s="21">
        <v>19900000</v>
      </c>
      <c r="H248" s="10">
        <v>0</v>
      </c>
      <c r="I248" s="9">
        <v>0</v>
      </c>
      <c r="J248" s="21">
        <f t="shared" si="15"/>
        <v>19900000</v>
      </c>
      <c r="K248" s="5" t="s">
        <v>340</v>
      </c>
      <c r="L248" s="5" t="s">
        <v>341</v>
      </c>
    </row>
    <row r="249" spans="1:12" ht="12" customHeight="1" x14ac:dyDescent="0.3">
      <c r="A249" s="5">
        <f t="shared" si="14"/>
        <v>248</v>
      </c>
      <c r="B249" s="16" t="s">
        <v>336</v>
      </c>
      <c r="C249" s="6" t="s">
        <v>349</v>
      </c>
      <c r="D249" s="5" t="s">
        <v>14</v>
      </c>
      <c r="E249" s="7" t="s">
        <v>408</v>
      </c>
      <c r="F249" s="8" t="s">
        <v>340</v>
      </c>
      <c r="G249" s="21">
        <v>90000000</v>
      </c>
      <c r="H249" s="10">
        <v>0</v>
      </c>
      <c r="I249" s="9">
        <v>0</v>
      </c>
      <c r="J249" s="21">
        <f t="shared" si="15"/>
        <v>90000000</v>
      </c>
      <c r="K249" s="5" t="s">
        <v>340</v>
      </c>
      <c r="L249" s="5" t="s">
        <v>341</v>
      </c>
    </row>
    <row r="250" spans="1:12" ht="12" customHeight="1" x14ac:dyDescent="0.3">
      <c r="A250" s="5">
        <f t="shared" si="14"/>
        <v>249</v>
      </c>
      <c r="B250" s="6" t="s">
        <v>336</v>
      </c>
      <c r="C250" s="6" t="s">
        <v>365</v>
      </c>
      <c r="D250" s="5" t="s">
        <v>409</v>
      </c>
      <c r="E250" s="7" t="s">
        <v>410</v>
      </c>
      <c r="F250" s="8" t="s">
        <v>27</v>
      </c>
      <c r="G250" s="21">
        <v>29000000</v>
      </c>
      <c r="H250" s="10">
        <v>0</v>
      </c>
      <c r="I250" s="9">
        <v>0</v>
      </c>
      <c r="J250" s="21">
        <f t="shared" si="15"/>
        <v>29000000</v>
      </c>
      <c r="K250" s="5" t="s">
        <v>27</v>
      </c>
      <c r="L250" s="5" t="s">
        <v>28</v>
      </c>
    </row>
    <row r="251" spans="1:12" ht="12" customHeight="1" x14ac:dyDescent="0.3">
      <c r="A251" s="5">
        <f t="shared" si="14"/>
        <v>250</v>
      </c>
      <c r="B251" s="6" t="s">
        <v>336</v>
      </c>
      <c r="C251" s="6" t="s">
        <v>365</v>
      </c>
      <c r="D251" s="5" t="s">
        <v>409</v>
      </c>
      <c r="E251" s="7" t="s">
        <v>411</v>
      </c>
      <c r="F251" s="8" t="s">
        <v>27</v>
      </c>
      <c r="G251" s="21">
        <v>20000000</v>
      </c>
      <c r="H251" s="10">
        <v>0</v>
      </c>
      <c r="I251" s="9">
        <v>0</v>
      </c>
      <c r="J251" s="21">
        <f t="shared" si="15"/>
        <v>20000000</v>
      </c>
      <c r="K251" s="5" t="s">
        <v>27</v>
      </c>
      <c r="L251" s="5" t="s">
        <v>28</v>
      </c>
    </row>
    <row r="252" spans="1:12" ht="12" customHeight="1" x14ac:dyDescent="0.3">
      <c r="A252" s="5">
        <f t="shared" si="14"/>
        <v>251</v>
      </c>
      <c r="B252" s="6" t="s">
        <v>336</v>
      </c>
      <c r="C252" s="5" t="s">
        <v>365</v>
      </c>
      <c r="D252" s="5" t="s">
        <v>89</v>
      </c>
      <c r="E252" s="7" t="s">
        <v>412</v>
      </c>
      <c r="F252" s="8" t="s">
        <v>27</v>
      </c>
      <c r="G252" s="20">
        <v>60000000</v>
      </c>
      <c r="H252" s="10">
        <v>0</v>
      </c>
      <c r="I252" s="9">
        <v>0</v>
      </c>
      <c r="J252" s="21">
        <f t="shared" si="15"/>
        <v>60000000</v>
      </c>
      <c r="K252" s="5" t="s">
        <v>27</v>
      </c>
      <c r="L252" s="5" t="s">
        <v>28</v>
      </c>
    </row>
    <row r="253" spans="1:12" ht="12" customHeight="1" x14ac:dyDescent="0.3">
      <c r="A253" s="5">
        <f t="shared" si="14"/>
        <v>252</v>
      </c>
      <c r="B253" s="6" t="s">
        <v>284</v>
      </c>
      <c r="C253" s="6" t="s">
        <v>413</v>
      </c>
      <c r="D253" s="5" t="s">
        <v>409</v>
      </c>
      <c r="E253" s="7" t="s">
        <v>414</v>
      </c>
      <c r="F253" s="8" t="s">
        <v>27</v>
      </c>
      <c r="G253" s="21">
        <v>1000000000</v>
      </c>
      <c r="H253" s="21">
        <v>1400000000</v>
      </c>
      <c r="I253" s="21">
        <v>0</v>
      </c>
      <c r="J253" s="21">
        <f t="shared" si="15"/>
        <v>2400000000</v>
      </c>
      <c r="K253" s="5" t="s">
        <v>27</v>
      </c>
      <c r="L253" s="5" t="s">
        <v>28</v>
      </c>
    </row>
    <row r="254" spans="1:12" ht="12" customHeight="1" x14ac:dyDescent="0.3">
      <c r="A254" s="5">
        <f t="shared" si="14"/>
        <v>253</v>
      </c>
      <c r="B254" s="5" t="s">
        <v>336</v>
      </c>
      <c r="C254" s="5" t="s">
        <v>375</v>
      </c>
      <c r="D254" s="5" t="s">
        <v>89</v>
      </c>
      <c r="E254" s="38" t="s">
        <v>415</v>
      </c>
      <c r="F254" s="8" t="s">
        <v>340</v>
      </c>
      <c r="G254" s="21">
        <v>163000000</v>
      </c>
      <c r="H254" s="10">
        <v>0</v>
      </c>
      <c r="I254" s="21"/>
      <c r="J254" s="21">
        <f t="shared" si="15"/>
        <v>163000000</v>
      </c>
      <c r="K254" s="5" t="s">
        <v>27</v>
      </c>
      <c r="L254" s="5" t="s">
        <v>341</v>
      </c>
    </row>
    <row r="255" spans="1:12" ht="12" customHeight="1" x14ac:dyDescent="0.3">
      <c r="A255" s="5">
        <f t="shared" si="14"/>
        <v>254</v>
      </c>
      <c r="B255" s="5" t="s">
        <v>336</v>
      </c>
      <c r="C255" s="5" t="s">
        <v>375</v>
      </c>
      <c r="D255" s="5" t="s">
        <v>89</v>
      </c>
      <c r="E255" s="38" t="s">
        <v>416</v>
      </c>
      <c r="F255" s="8" t="s">
        <v>340</v>
      </c>
      <c r="G255" s="21">
        <v>694430563</v>
      </c>
      <c r="H255" s="10">
        <v>0</v>
      </c>
      <c r="I255" s="9">
        <v>0</v>
      </c>
      <c r="J255" s="21">
        <f t="shared" si="15"/>
        <v>694430563</v>
      </c>
      <c r="K255" s="5" t="s">
        <v>27</v>
      </c>
      <c r="L255" s="5" t="s">
        <v>341</v>
      </c>
    </row>
    <row r="256" spans="1:12" ht="12" customHeight="1" x14ac:dyDescent="0.3">
      <c r="A256" s="5">
        <f t="shared" si="14"/>
        <v>255</v>
      </c>
      <c r="B256" s="16" t="s">
        <v>336</v>
      </c>
      <c r="C256" s="6" t="s">
        <v>349</v>
      </c>
      <c r="D256" s="5" t="s">
        <v>409</v>
      </c>
      <c r="E256" s="7" t="s">
        <v>417</v>
      </c>
      <c r="F256" s="8" t="s">
        <v>340</v>
      </c>
      <c r="G256" s="21">
        <v>550000000</v>
      </c>
      <c r="H256" s="21">
        <v>450000000</v>
      </c>
      <c r="I256" s="21">
        <v>10000000</v>
      </c>
      <c r="J256" s="21">
        <f t="shared" si="15"/>
        <v>1010000000</v>
      </c>
      <c r="K256" s="5" t="s">
        <v>340</v>
      </c>
      <c r="L256" s="5" t="s">
        <v>341</v>
      </c>
    </row>
    <row r="257" spans="1:12" ht="12" customHeight="1" x14ac:dyDescent="0.3">
      <c r="A257" s="5">
        <f t="shared" si="14"/>
        <v>256</v>
      </c>
      <c r="B257" s="16" t="s">
        <v>336</v>
      </c>
      <c r="C257" s="16" t="s">
        <v>349</v>
      </c>
      <c r="D257" s="17" t="s">
        <v>89</v>
      </c>
      <c r="E257" s="18" t="s">
        <v>418</v>
      </c>
      <c r="F257" s="17" t="s">
        <v>27</v>
      </c>
      <c r="G257" s="20">
        <v>1640283509</v>
      </c>
      <c r="H257" s="20">
        <v>1901233036</v>
      </c>
      <c r="I257" s="20">
        <v>0</v>
      </c>
      <c r="J257" s="21">
        <f t="shared" si="15"/>
        <v>3541516545</v>
      </c>
      <c r="K257" s="5" t="s">
        <v>27</v>
      </c>
      <c r="L257" s="17" t="s">
        <v>28</v>
      </c>
    </row>
    <row r="258" spans="1:12" ht="12" customHeight="1" x14ac:dyDescent="0.3">
      <c r="A258" s="5">
        <f t="shared" ref="A258:A321" si="16">ROW()-1</f>
        <v>257</v>
      </c>
      <c r="B258" s="6" t="s">
        <v>284</v>
      </c>
      <c r="C258" s="6" t="s">
        <v>285</v>
      </c>
      <c r="D258" s="5" t="s">
        <v>39</v>
      </c>
      <c r="E258" s="7" t="s">
        <v>419</v>
      </c>
      <c r="F258" s="8" t="s">
        <v>27</v>
      </c>
      <c r="G258" s="21">
        <v>143863530</v>
      </c>
      <c r="H258" s="21">
        <v>60386293</v>
      </c>
      <c r="I258" s="21">
        <v>5000000</v>
      </c>
      <c r="J258" s="21">
        <f t="shared" si="15"/>
        <v>209249823</v>
      </c>
      <c r="K258" s="5" t="s">
        <v>27</v>
      </c>
      <c r="L258" s="5" t="s">
        <v>28</v>
      </c>
    </row>
    <row r="259" spans="1:12" ht="12" customHeight="1" x14ac:dyDescent="0.3">
      <c r="A259" s="5">
        <f t="shared" si="16"/>
        <v>258</v>
      </c>
      <c r="B259" s="6" t="s">
        <v>420</v>
      </c>
      <c r="C259" s="6" t="s">
        <v>421</v>
      </c>
      <c r="D259" s="5" t="s">
        <v>422</v>
      </c>
      <c r="E259" s="7" t="s">
        <v>423</v>
      </c>
      <c r="F259" s="8" t="s">
        <v>424</v>
      </c>
      <c r="G259" s="21">
        <v>52877113</v>
      </c>
      <c r="H259" s="21">
        <v>74059675</v>
      </c>
      <c r="I259" s="21">
        <v>0</v>
      </c>
      <c r="J259" s="21">
        <f t="shared" si="15"/>
        <v>126936788</v>
      </c>
      <c r="K259" s="5" t="s">
        <v>27</v>
      </c>
      <c r="L259" s="5" t="s">
        <v>425</v>
      </c>
    </row>
    <row r="260" spans="1:12" ht="12" customHeight="1" x14ac:dyDescent="0.3">
      <c r="A260" s="5">
        <f t="shared" si="16"/>
        <v>259</v>
      </c>
      <c r="B260" s="6" t="s">
        <v>420</v>
      </c>
      <c r="C260" s="6" t="s">
        <v>421</v>
      </c>
      <c r="D260" s="5" t="s">
        <v>422</v>
      </c>
      <c r="E260" s="7" t="s">
        <v>426</v>
      </c>
      <c r="F260" s="8" t="s">
        <v>424</v>
      </c>
      <c r="G260" s="21">
        <v>30000000</v>
      </c>
      <c r="H260" s="10">
        <v>0</v>
      </c>
      <c r="I260" s="9">
        <v>0</v>
      </c>
      <c r="J260" s="21">
        <f t="shared" si="15"/>
        <v>30000000</v>
      </c>
      <c r="K260" s="5" t="s">
        <v>27</v>
      </c>
      <c r="L260" s="5" t="s">
        <v>425</v>
      </c>
    </row>
    <row r="261" spans="1:12" ht="12" customHeight="1" x14ac:dyDescent="0.3">
      <c r="A261" s="5">
        <f t="shared" si="16"/>
        <v>260</v>
      </c>
      <c r="B261" s="16" t="s">
        <v>420</v>
      </c>
      <c r="C261" s="16" t="s">
        <v>427</v>
      </c>
      <c r="D261" s="17" t="s">
        <v>39</v>
      </c>
      <c r="E261" s="18" t="s">
        <v>428</v>
      </c>
      <c r="F261" s="17" t="s">
        <v>27</v>
      </c>
      <c r="G261" s="19">
        <v>1991180000</v>
      </c>
      <c r="H261" s="19">
        <v>1216115000</v>
      </c>
      <c r="I261" s="20">
        <v>0</v>
      </c>
      <c r="J261" s="21">
        <f t="shared" si="15"/>
        <v>3207295000</v>
      </c>
      <c r="K261" s="5" t="s">
        <v>27</v>
      </c>
      <c r="L261" s="17" t="s">
        <v>33</v>
      </c>
    </row>
    <row r="262" spans="1:12" ht="12" customHeight="1" x14ac:dyDescent="0.3">
      <c r="A262" s="5">
        <f t="shared" si="16"/>
        <v>261</v>
      </c>
      <c r="B262" s="16" t="s">
        <v>420</v>
      </c>
      <c r="C262" s="16" t="s">
        <v>427</v>
      </c>
      <c r="D262" s="17" t="s">
        <v>39</v>
      </c>
      <c r="E262" s="18" t="s">
        <v>429</v>
      </c>
      <c r="F262" s="17" t="s">
        <v>27</v>
      </c>
      <c r="G262" s="19">
        <v>744869000</v>
      </c>
      <c r="H262" s="19">
        <v>2000327000</v>
      </c>
      <c r="I262" s="20">
        <v>0</v>
      </c>
      <c r="J262" s="21">
        <f t="shared" si="15"/>
        <v>2745196000</v>
      </c>
      <c r="K262" s="5" t="s">
        <v>27</v>
      </c>
      <c r="L262" s="17" t="s">
        <v>28</v>
      </c>
    </row>
    <row r="263" spans="1:12" ht="12" customHeight="1" x14ac:dyDescent="0.3">
      <c r="A263" s="5">
        <f t="shared" si="16"/>
        <v>262</v>
      </c>
      <c r="B263" s="16" t="s">
        <v>420</v>
      </c>
      <c r="C263" s="16" t="s">
        <v>427</v>
      </c>
      <c r="D263" s="17" t="s">
        <v>39</v>
      </c>
      <c r="E263" s="18" t="s">
        <v>430</v>
      </c>
      <c r="F263" s="17" t="s">
        <v>27</v>
      </c>
      <c r="G263" s="19">
        <v>139676000</v>
      </c>
      <c r="H263" s="10">
        <v>0</v>
      </c>
      <c r="I263" s="9">
        <v>0</v>
      </c>
      <c r="J263" s="21">
        <f t="shared" si="15"/>
        <v>139676000</v>
      </c>
      <c r="K263" s="5" t="s">
        <v>27</v>
      </c>
      <c r="L263" s="17" t="s">
        <v>28</v>
      </c>
    </row>
    <row r="264" spans="1:12" ht="12" customHeight="1" x14ac:dyDescent="0.3">
      <c r="A264" s="5">
        <f t="shared" si="16"/>
        <v>263</v>
      </c>
      <c r="B264" s="6" t="s">
        <v>420</v>
      </c>
      <c r="C264" s="16" t="s">
        <v>427</v>
      </c>
      <c r="D264" s="5" t="s">
        <v>422</v>
      </c>
      <c r="E264" s="7" t="s">
        <v>431</v>
      </c>
      <c r="F264" s="8" t="s">
        <v>424</v>
      </c>
      <c r="G264" s="21">
        <v>241694000</v>
      </c>
      <c r="H264" s="21">
        <v>256723000</v>
      </c>
      <c r="I264" s="21">
        <v>56850000</v>
      </c>
      <c r="J264" s="21">
        <f t="shared" si="15"/>
        <v>555267000</v>
      </c>
      <c r="K264" s="5" t="s">
        <v>27</v>
      </c>
      <c r="L264" s="5" t="s">
        <v>425</v>
      </c>
    </row>
    <row r="265" spans="1:12" ht="12" customHeight="1" x14ac:dyDescent="0.3">
      <c r="A265" s="5">
        <f t="shared" si="16"/>
        <v>264</v>
      </c>
      <c r="B265" s="16" t="s">
        <v>420</v>
      </c>
      <c r="C265" s="6" t="s">
        <v>427</v>
      </c>
      <c r="D265" s="5" t="s">
        <v>432</v>
      </c>
      <c r="E265" s="7" t="s">
        <v>433</v>
      </c>
      <c r="F265" s="8" t="s">
        <v>424</v>
      </c>
      <c r="G265" s="21">
        <v>823000000</v>
      </c>
      <c r="H265" s="21">
        <v>489000000</v>
      </c>
      <c r="I265" s="21">
        <v>5000000</v>
      </c>
      <c r="J265" s="21">
        <f t="shared" si="15"/>
        <v>1317000000</v>
      </c>
      <c r="K265" s="5" t="s">
        <v>424</v>
      </c>
      <c r="L265" s="5" t="s">
        <v>434</v>
      </c>
    </row>
    <row r="266" spans="1:12" ht="12" customHeight="1" x14ac:dyDescent="0.3">
      <c r="A266" s="5">
        <f t="shared" si="16"/>
        <v>265</v>
      </c>
      <c r="B266" s="16" t="s">
        <v>420</v>
      </c>
      <c r="C266" s="6" t="s">
        <v>427</v>
      </c>
      <c r="D266" s="5" t="s">
        <v>432</v>
      </c>
      <c r="E266" s="7" t="s">
        <v>435</v>
      </c>
      <c r="F266" s="8" t="s">
        <v>424</v>
      </c>
      <c r="G266" s="21">
        <v>368000000</v>
      </c>
      <c r="H266" s="21">
        <v>774000000</v>
      </c>
      <c r="I266" s="21">
        <v>5000000</v>
      </c>
      <c r="J266" s="21">
        <f t="shared" si="15"/>
        <v>1147000000</v>
      </c>
      <c r="K266" s="5" t="s">
        <v>424</v>
      </c>
      <c r="L266" s="5" t="s">
        <v>425</v>
      </c>
    </row>
    <row r="267" spans="1:12" ht="12" customHeight="1" x14ac:dyDescent="0.3">
      <c r="A267" s="5">
        <f t="shared" si="16"/>
        <v>266</v>
      </c>
      <c r="B267" s="16" t="s">
        <v>420</v>
      </c>
      <c r="C267" s="6" t="s">
        <v>427</v>
      </c>
      <c r="D267" s="5" t="s">
        <v>432</v>
      </c>
      <c r="E267" s="7" t="s">
        <v>436</v>
      </c>
      <c r="F267" s="8" t="s">
        <v>424</v>
      </c>
      <c r="G267" s="21">
        <v>882000000</v>
      </c>
      <c r="H267" s="21">
        <v>780000000</v>
      </c>
      <c r="I267" s="21">
        <v>5000000</v>
      </c>
      <c r="J267" s="21">
        <f t="shared" si="15"/>
        <v>1667000000</v>
      </c>
      <c r="K267" s="5" t="s">
        <v>424</v>
      </c>
      <c r="L267" s="5" t="s">
        <v>425</v>
      </c>
    </row>
    <row r="268" spans="1:12" ht="12" customHeight="1" x14ac:dyDescent="0.3">
      <c r="A268" s="5">
        <f t="shared" si="16"/>
        <v>267</v>
      </c>
      <c r="B268" s="16" t="s">
        <v>420</v>
      </c>
      <c r="C268" s="16" t="s">
        <v>427</v>
      </c>
      <c r="D268" s="17" t="s">
        <v>212</v>
      </c>
      <c r="E268" s="18" t="s">
        <v>437</v>
      </c>
      <c r="F268" s="17" t="s">
        <v>27</v>
      </c>
      <c r="G268" s="20">
        <v>1006367469</v>
      </c>
      <c r="H268" s="20">
        <v>2672747974</v>
      </c>
      <c r="I268" s="20">
        <v>0</v>
      </c>
      <c r="J268" s="21">
        <f t="shared" si="15"/>
        <v>3679115443</v>
      </c>
      <c r="K268" s="5" t="s">
        <v>27</v>
      </c>
      <c r="L268" s="17" t="s">
        <v>28</v>
      </c>
    </row>
    <row r="269" spans="1:12" ht="12" customHeight="1" x14ac:dyDescent="0.3">
      <c r="A269" s="5">
        <f t="shared" si="16"/>
        <v>268</v>
      </c>
      <c r="B269" s="16" t="s">
        <v>420</v>
      </c>
      <c r="C269" s="16" t="s">
        <v>427</v>
      </c>
      <c r="D269" s="17" t="s">
        <v>212</v>
      </c>
      <c r="E269" s="18" t="s">
        <v>438</v>
      </c>
      <c r="F269" s="17" t="s">
        <v>27</v>
      </c>
      <c r="G269" s="20">
        <v>1854913579</v>
      </c>
      <c r="H269" s="20">
        <v>1162323496</v>
      </c>
      <c r="I269" s="20">
        <v>0</v>
      </c>
      <c r="J269" s="21">
        <f t="shared" si="15"/>
        <v>3017237075</v>
      </c>
      <c r="K269" s="5" t="s">
        <v>27</v>
      </c>
      <c r="L269" s="17" t="s">
        <v>33</v>
      </c>
    </row>
    <row r="270" spans="1:12" ht="12" customHeight="1" x14ac:dyDescent="0.3">
      <c r="A270" s="5">
        <f t="shared" si="16"/>
        <v>269</v>
      </c>
      <c r="B270" s="16" t="s">
        <v>420</v>
      </c>
      <c r="C270" s="16" t="s">
        <v>427</v>
      </c>
      <c r="D270" s="17" t="s">
        <v>212</v>
      </c>
      <c r="E270" s="18" t="s">
        <v>439</v>
      </c>
      <c r="F270" s="17" t="s">
        <v>27</v>
      </c>
      <c r="G270" s="20">
        <v>191479348</v>
      </c>
      <c r="H270" s="10">
        <v>0</v>
      </c>
      <c r="I270" s="9">
        <v>0</v>
      </c>
      <c r="J270" s="21">
        <f t="shared" si="15"/>
        <v>191479348</v>
      </c>
      <c r="K270" s="5" t="s">
        <v>27</v>
      </c>
      <c r="L270" s="17" t="s">
        <v>28</v>
      </c>
    </row>
    <row r="271" spans="1:12" ht="12" customHeight="1" x14ac:dyDescent="0.3">
      <c r="A271" s="5">
        <f t="shared" si="16"/>
        <v>270</v>
      </c>
      <c r="B271" s="16" t="s">
        <v>420</v>
      </c>
      <c r="C271" s="16" t="s">
        <v>427</v>
      </c>
      <c r="D271" s="17" t="s">
        <v>212</v>
      </c>
      <c r="E271" s="18" t="s">
        <v>440</v>
      </c>
      <c r="F271" s="17" t="s">
        <v>27</v>
      </c>
      <c r="G271" s="19">
        <v>1185210420</v>
      </c>
      <c r="H271" s="20">
        <v>1400795701</v>
      </c>
      <c r="I271" s="20">
        <v>0</v>
      </c>
      <c r="J271" s="21">
        <f t="shared" si="15"/>
        <v>2586006121</v>
      </c>
      <c r="K271" s="5" t="s">
        <v>27</v>
      </c>
      <c r="L271" s="17" t="s">
        <v>28</v>
      </c>
    </row>
    <row r="272" spans="1:12" ht="12" customHeight="1" x14ac:dyDescent="0.3">
      <c r="A272" s="5">
        <f t="shared" si="16"/>
        <v>271</v>
      </c>
      <c r="B272" s="6" t="s">
        <v>441</v>
      </c>
      <c r="C272" s="6" t="s">
        <v>442</v>
      </c>
      <c r="D272" s="5" t="s">
        <v>21</v>
      </c>
      <c r="E272" s="7" t="s">
        <v>443</v>
      </c>
      <c r="F272" s="8" t="s">
        <v>27</v>
      </c>
      <c r="G272" s="9">
        <v>107421600</v>
      </c>
      <c r="H272" s="9">
        <v>168000000</v>
      </c>
      <c r="I272" s="9">
        <v>26878000</v>
      </c>
      <c r="J272" s="9">
        <f t="shared" si="15"/>
        <v>302299600</v>
      </c>
      <c r="K272" s="5" t="s">
        <v>27</v>
      </c>
      <c r="L272" s="5" t="s">
        <v>28</v>
      </c>
    </row>
    <row r="273" spans="1:12" ht="12" customHeight="1" x14ac:dyDescent="0.3">
      <c r="A273" s="5">
        <f t="shared" si="16"/>
        <v>272</v>
      </c>
      <c r="B273" s="6" t="s">
        <v>441</v>
      </c>
      <c r="C273" s="6" t="s">
        <v>442</v>
      </c>
      <c r="D273" s="5" t="s">
        <v>21</v>
      </c>
      <c r="E273" s="7" t="s">
        <v>444</v>
      </c>
      <c r="F273" s="8" t="s">
        <v>27</v>
      </c>
      <c r="G273" s="9">
        <v>125000000</v>
      </c>
      <c r="H273" s="10">
        <v>0</v>
      </c>
      <c r="I273" s="9">
        <v>0</v>
      </c>
      <c r="J273" s="9">
        <f t="shared" si="15"/>
        <v>125000000</v>
      </c>
      <c r="K273" s="5" t="s">
        <v>27</v>
      </c>
      <c r="L273" s="5" t="s">
        <v>28</v>
      </c>
    </row>
    <row r="274" spans="1:12" ht="12" customHeight="1" x14ac:dyDescent="0.3">
      <c r="A274" s="5">
        <f t="shared" si="16"/>
        <v>273</v>
      </c>
      <c r="B274" s="6" t="s">
        <v>441</v>
      </c>
      <c r="C274" s="6" t="s">
        <v>442</v>
      </c>
      <c r="D274" s="5" t="s">
        <v>21</v>
      </c>
      <c r="E274" s="7" t="s">
        <v>445</v>
      </c>
      <c r="F274" s="8" t="s">
        <v>27</v>
      </c>
      <c r="G274" s="9">
        <v>125000000</v>
      </c>
      <c r="H274" s="10">
        <v>0</v>
      </c>
      <c r="I274" s="9">
        <v>0</v>
      </c>
      <c r="J274" s="9">
        <f t="shared" si="15"/>
        <v>125000000</v>
      </c>
      <c r="K274" s="5" t="s">
        <v>27</v>
      </c>
      <c r="L274" s="5" t="s">
        <v>28</v>
      </c>
    </row>
    <row r="275" spans="1:12" ht="12" customHeight="1" x14ac:dyDescent="0.3">
      <c r="A275" s="5">
        <f t="shared" si="16"/>
        <v>274</v>
      </c>
      <c r="B275" s="6" t="s">
        <v>441</v>
      </c>
      <c r="C275" s="6" t="s">
        <v>446</v>
      </c>
      <c r="D275" s="5" t="s">
        <v>21</v>
      </c>
      <c r="E275" s="7" t="s">
        <v>447</v>
      </c>
      <c r="F275" s="8" t="s">
        <v>27</v>
      </c>
      <c r="G275" s="9">
        <v>397318000</v>
      </c>
      <c r="H275" s="9">
        <v>400948000</v>
      </c>
      <c r="I275" s="9">
        <v>30000000</v>
      </c>
      <c r="J275" s="9">
        <f t="shared" si="15"/>
        <v>828266000</v>
      </c>
      <c r="K275" s="5" t="s">
        <v>27</v>
      </c>
      <c r="L275" s="5" t="s">
        <v>28</v>
      </c>
    </row>
    <row r="276" spans="1:12" ht="12" customHeight="1" x14ac:dyDescent="0.3">
      <c r="A276" s="5">
        <f t="shared" si="16"/>
        <v>275</v>
      </c>
      <c r="B276" s="6" t="s">
        <v>441</v>
      </c>
      <c r="C276" s="6" t="s">
        <v>446</v>
      </c>
      <c r="D276" s="5" t="s">
        <v>21</v>
      </c>
      <c r="E276" s="7" t="s">
        <v>448</v>
      </c>
      <c r="F276" s="8" t="s">
        <v>27</v>
      </c>
      <c r="G276" s="9">
        <v>1405244000</v>
      </c>
      <c r="H276" s="9">
        <v>911263000</v>
      </c>
      <c r="I276" s="9">
        <v>100000000</v>
      </c>
      <c r="J276" s="9">
        <f t="shared" si="15"/>
        <v>2416507000</v>
      </c>
      <c r="K276" s="5" t="s">
        <v>27</v>
      </c>
      <c r="L276" s="5" t="s">
        <v>28</v>
      </c>
    </row>
    <row r="277" spans="1:12" ht="12" customHeight="1" x14ac:dyDescent="0.3">
      <c r="A277" s="5">
        <f t="shared" si="16"/>
        <v>276</v>
      </c>
      <c r="B277" s="6" t="s">
        <v>441</v>
      </c>
      <c r="C277" s="6" t="s">
        <v>449</v>
      </c>
      <c r="D277" s="5" t="s">
        <v>21</v>
      </c>
      <c r="E277" s="7" t="s">
        <v>450</v>
      </c>
      <c r="F277" s="8" t="s">
        <v>27</v>
      </c>
      <c r="G277" s="9">
        <v>104068803</v>
      </c>
      <c r="H277" s="9">
        <v>12408260</v>
      </c>
      <c r="I277" s="9">
        <v>730218</v>
      </c>
      <c r="J277" s="9">
        <f t="shared" si="15"/>
        <v>117207281</v>
      </c>
      <c r="K277" s="5" t="s">
        <v>27</v>
      </c>
      <c r="L277" s="5" t="s">
        <v>28</v>
      </c>
    </row>
    <row r="278" spans="1:12" ht="12" customHeight="1" x14ac:dyDescent="0.3">
      <c r="A278" s="5">
        <f t="shared" si="16"/>
        <v>277</v>
      </c>
      <c r="B278" s="6" t="s">
        <v>441</v>
      </c>
      <c r="C278" s="6" t="s">
        <v>451</v>
      </c>
      <c r="D278" s="5" t="s">
        <v>21</v>
      </c>
      <c r="E278" s="7" t="s">
        <v>452</v>
      </c>
      <c r="F278" s="8" t="s">
        <v>27</v>
      </c>
      <c r="G278" s="9">
        <v>1026000000</v>
      </c>
      <c r="H278" s="9">
        <v>861000000</v>
      </c>
      <c r="I278" s="9">
        <v>0</v>
      </c>
      <c r="J278" s="9">
        <f t="shared" si="15"/>
        <v>1887000000</v>
      </c>
      <c r="K278" s="5" t="s">
        <v>27</v>
      </c>
      <c r="L278" s="5" t="s">
        <v>28</v>
      </c>
    </row>
    <row r="279" spans="1:12" ht="12" customHeight="1" x14ac:dyDescent="0.3">
      <c r="A279" s="5">
        <f t="shared" si="16"/>
        <v>278</v>
      </c>
      <c r="B279" s="6" t="s">
        <v>441</v>
      </c>
      <c r="C279" s="6" t="s">
        <v>453</v>
      </c>
      <c r="D279" s="5" t="s">
        <v>454</v>
      </c>
      <c r="E279" s="7" t="s">
        <v>455</v>
      </c>
      <c r="F279" s="8" t="s">
        <v>424</v>
      </c>
      <c r="G279" s="9">
        <v>344000000</v>
      </c>
      <c r="H279" s="9">
        <v>112000000</v>
      </c>
      <c r="I279" s="9">
        <v>0</v>
      </c>
      <c r="J279" s="9">
        <f t="shared" si="15"/>
        <v>456000000</v>
      </c>
      <c r="K279" s="5" t="s">
        <v>27</v>
      </c>
      <c r="L279" s="5" t="s">
        <v>28</v>
      </c>
    </row>
    <row r="280" spans="1:12" ht="12" customHeight="1" x14ac:dyDescent="0.3">
      <c r="A280" s="5">
        <f t="shared" si="16"/>
        <v>279</v>
      </c>
      <c r="B280" s="6" t="s">
        <v>441</v>
      </c>
      <c r="C280" s="6" t="s">
        <v>456</v>
      </c>
      <c r="D280" s="5" t="s">
        <v>21</v>
      </c>
      <c r="E280" s="7" t="s">
        <v>457</v>
      </c>
      <c r="F280" s="8" t="s">
        <v>27</v>
      </c>
      <c r="G280" s="9">
        <v>150000000</v>
      </c>
      <c r="H280" s="10">
        <v>0</v>
      </c>
      <c r="I280" s="9">
        <v>0</v>
      </c>
      <c r="J280" s="9">
        <f t="shared" si="15"/>
        <v>150000000</v>
      </c>
      <c r="K280" s="5" t="s">
        <v>27</v>
      </c>
      <c r="L280" s="5" t="s">
        <v>28</v>
      </c>
    </row>
    <row r="281" spans="1:12" ht="12" customHeight="1" x14ac:dyDescent="0.3">
      <c r="A281" s="5">
        <f t="shared" si="16"/>
        <v>280</v>
      </c>
      <c r="B281" s="6" t="s">
        <v>441</v>
      </c>
      <c r="C281" s="6" t="s">
        <v>442</v>
      </c>
      <c r="D281" s="5" t="s">
        <v>82</v>
      </c>
      <c r="E281" s="7" t="s">
        <v>458</v>
      </c>
      <c r="F281" s="8" t="s">
        <v>27</v>
      </c>
      <c r="G281" s="9">
        <v>1400000000</v>
      </c>
      <c r="H281" s="10">
        <v>0</v>
      </c>
      <c r="I281" s="9">
        <v>0</v>
      </c>
      <c r="J281" s="9">
        <f t="shared" ref="J281:J344" si="17">SUM(G281:I281)</f>
        <v>1400000000</v>
      </c>
      <c r="K281" s="5" t="s">
        <v>27</v>
      </c>
      <c r="L281" s="5" t="s">
        <v>33</v>
      </c>
    </row>
    <row r="282" spans="1:12" ht="12" customHeight="1" x14ac:dyDescent="0.3">
      <c r="A282" s="5">
        <f t="shared" si="16"/>
        <v>281</v>
      </c>
      <c r="B282" s="6" t="s">
        <v>441</v>
      </c>
      <c r="C282" s="6" t="s">
        <v>442</v>
      </c>
      <c r="D282" s="5" t="s">
        <v>82</v>
      </c>
      <c r="E282" s="7" t="s">
        <v>459</v>
      </c>
      <c r="F282" s="8" t="s">
        <v>27</v>
      </c>
      <c r="G282" s="9">
        <v>102000000</v>
      </c>
      <c r="H282" s="10">
        <v>0</v>
      </c>
      <c r="I282" s="9">
        <v>0</v>
      </c>
      <c r="J282" s="9">
        <f t="shared" si="17"/>
        <v>102000000</v>
      </c>
      <c r="K282" s="5" t="s">
        <v>27</v>
      </c>
      <c r="L282" s="5" t="s">
        <v>33</v>
      </c>
    </row>
    <row r="283" spans="1:12" ht="12" customHeight="1" x14ac:dyDescent="0.3">
      <c r="A283" s="5">
        <f t="shared" si="16"/>
        <v>282</v>
      </c>
      <c r="B283" s="6" t="s">
        <v>441</v>
      </c>
      <c r="C283" s="6" t="s">
        <v>442</v>
      </c>
      <c r="D283" s="5" t="s">
        <v>82</v>
      </c>
      <c r="E283" s="7" t="s">
        <v>460</v>
      </c>
      <c r="F283" s="8" t="s">
        <v>27</v>
      </c>
      <c r="G283" s="9">
        <v>670000000</v>
      </c>
      <c r="H283" s="10">
        <v>0</v>
      </c>
      <c r="I283" s="9">
        <v>0</v>
      </c>
      <c r="J283" s="9">
        <f t="shared" si="17"/>
        <v>670000000</v>
      </c>
      <c r="K283" s="5" t="s">
        <v>27</v>
      </c>
      <c r="L283" s="5" t="s">
        <v>28</v>
      </c>
    </row>
    <row r="284" spans="1:12" ht="12" customHeight="1" x14ac:dyDescent="0.3">
      <c r="A284" s="5">
        <f t="shared" si="16"/>
        <v>283</v>
      </c>
      <c r="B284" s="6" t="s">
        <v>441</v>
      </c>
      <c r="C284" s="6" t="s">
        <v>442</v>
      </c>
      <c r="D284" s="5" t="s">
        <v>82</v>
      </c>
      <c r="E284" s="7" t="s">
        <v>461</v>
      </c>
      <c r="F284" s="8" t="s">
        <v>27</v>
      </c>
      <c r="G284" s="9">
        <v>26000000</v>
      </c>
      <c r="H284" s="9">
        <v>70000000</v>
      </c>
      <c r="I284" s="9">
        <v>25000000</v>
      </c>
      <c r="J284" s="9">
        <f t="shared" si="17"/>
        <v>121000000</v>
      </c>
      <c r="K284" s="5" t="s">
        <v>27</v>
      </c>
      <c r="L284" s="5" t="s">
        <v>28</v>
      </c>
    </row>
    <row r="285" spans="1:12" ht="12" customHeight="1" x14ac:dyDescent="0.3">
      <c r="A285" s="5">
        <f t="shared" si="16"/>
        <v>284</v>
      </c>
      <c r="B285" s="6" t="s">
        <v>441</v>
      </c>
      <c r="C285" s="6" t="s">
        <v>462</v>
      </c>
      <c r="D285" s="5" t="s">
        <v>463</v>
      </c>
      <c r="E285" s="7" t="s">
        <v>464</v>
      </c>
      <c r="F285" s="8" t="s">
        <v>424</v>
      </c>
      <c r="G285" s="9">
        <v>338785465</v>
      </c>
      <c r="H285" s="9">
        <v>254752517</v>
      </c>
      <c r="I285" s="9">
        <v>1728427</v>
      </c>
      <c r="J285" s="9">
        <f t="shared" si="17"/>
        <v>595266409</v>
      </c>
      <c r="K285" s="5" t="s">
        <v>27</v>
      </c>
      <c r="L285" s="5" t="s">
        <v>425</v>
      </c>
    </row>
    <row r="286" spans="1:12" ht="12" customHeight="1" x14ac:dyDescent="0.3">
      <c r="A286" s="5">
        <f t="shared" si="16"/>
        <v>285</v>
      </c>
      <c r="B286" s="6" t="s">
        <v>441</v>
      </c>
      <c r="C286" s="6" t="s">
        <v>453</v>
      </c>
      <c r="D286" s="5" t="s">
        <v>463</v>
      </c>
      <c r="E286" s="7" t="s">
        <v>465</v>
      </c>
      <c r="F286" s="8" t="s">
        <v>424</v>
      </c>
      <c r="G286" s="9">
        <v>386000000</v>
      </c>
      <c r="H286" s="9">
        <v>169000000</v>
      </c>
      <c r="I286" s="9">
        <v>0</v>
      </c>
      <c r="J286" s="9">
        <f t="shared" si="17"/>
        <v>555000000</v>
      </c>
      <c r="K286" s="5" t="s">
        <v>27</v>
      </c>
      <c r="L286" s="5" t="s">
        <v>28</v>
      </c>
    </row>
    <row r="287" spans="1:12" ht="12" customHeight="1" x14ac:dyDescent="0.3">
      <c r="A287" s="5">
        <f t="shared" si="16"/>
        <v>286</v>
      </c>
      <c r="B287" s="6" t="s">
        <v>441</v>
      </c>
      <c r="C287" s="6" t="s">
        <v>466</v>
      </c>
      <c r="D287" s="5" t="s">
        <v>463</v>
      </c>
      <c r="E287" s="7" t="s">
        <v>467</v>
      </c>
      <c r="F287" s="8" t="s">
        <v>424</v>
      </c>
      <c r="G287" s="9">
        <v>422000000</v>
      </c>
      <c r="H287" s="9">
        <v>253000000</v>
      </c>
      <c r="I287" s="9">
        <v>100000000</v>
      </c>
      <c r="J287" s="9">
        <f t="shared" si="17"/>
        <v>775000000</v>
      </c>
      <c r="K287" s="5" t="s">
        <v>27</v>
      </c>
      <c r="L287" s="5" t="s">
        <v>425</v>
      </c>
    </row>
    <row r="288" spans="1:12" ht="12" customHeight="1" x14ac:dyDescent="0.3">
      <c r="A288" s="5">
        <f t="shared" si="16"/>
        <v>287</v>
      </c>
      <c r="B288" s="6" t="s">
        <v>441</v>
      </c>
      <c r="C288" s="6" t="s">
        <v>466</v>
      </c>
      <c r="D288" s="5" t="s">
        <v>463</v>
      </c>
      <c r="E288" s="7" t="s">
        <v>468</v>
      </c>
      <c r="F288" s="8" t="s">
        <v>424</v>
      </c>
      <c r="G288" s="9">
        <v>91000000</v>
      </c>
      <c r="H288" s="9">
        <v>52000000</v>
      </c>
      <c r="I288" s="9">
        <v>1000000</v>
      </c>
      <c r="J288" s="9">
        <f t="shared" si="17"/>
        <v>144000000</v>
      </c>
      <c r="K288" s="5" t="s">
        <v>27</v>
      </c>
      <c r="L288" s="5" t="s">
        <v>425</v>
      </c>
    </row>
    <row r="289" spans="1:12" ht="12" customHeight="1" x14ac:dyDescent="0.3">
      <c r="A289" s="5">
        <f t="shared" si="16"/>
        <v>288</v>
      </c>
      <c r="B289" s="6" t="s">
        <v>441</v>
      </c>
      <c r="C289" s="6" t="s">
        <v>462</v>
      </c>
      <c r="D289" s="5" t="s">
        <v>469</v>
      </c>
      <c r="E289" s="7" t="s">
        <v>470</v>
      </c>
      <c r="F289" s="8" t="s">
        <v>424</v>
      </c>
      <c r="G289" s="9">
        <v>194301593</v>
      </c>
      <c r="H289" s="9">
        <v>222539564</v>
      </c>
      <c r="I289" s="9">
        <v>4751279</v>
      </c>
      <c r="J289" s="9">
        <f t="shared" si="17"/>
        <v>421592436</v>
      </c>
      <c r="K289" s="5" t="s">
        <v>27</v>
      </c>
      <c r="L289" s="5" t="s">
        <v>425</v>
      </c>
    </row>
    <row r="290" spans="1:12" ht="12" customHeight="1" x14ac:dyDescent="0.3">
      <c r="A290" s="5">
        <f t="shared" si="16"/>
        <v>289</v>
      </c>
      <c r="B290" s="6" t="s">
        <v>441</v>
      </c>
      <c r="C290" s="6" t="s">
        <v>471</v>
      </c>
      <c r="D290" s="5" t="s">
        <v>25</v>
      </c>
      <c r="E290" s="7" t="s">
        <v>472</v>
      </c>
      <c r="F290" s="8" t="s">
        <v>27</v>
      </c>
      <c r="G290" s="9">
        <v>2554000000</v>
      </c>
      <c r="H290" s="9">
        <v>1763000000</v>
      </c>
      <c r="I290" s="9">
        <v>50000000</v>
      </c>
      <c r="J290" s="9">
        <f t="shared" si="17"/>
        <v>4367000000</v>
      </c>
      <c r="K290" s="5" t="s">
        <v>27</v>
      </c>
      <c r="L290" s="5" t="s">
        <v>28</v>
      </c>
    </row>
    <row r="291" spans="1:12" ht="12" customHeight="1" x14ac:dyDescent="0.3">
      <c r="A291" s="5">
        <f t="shared" si="16"/>
        <v>290</v>
      </c>
      <c r="B291" s="6" t="s">
        <v>441</v>
      </c>
      <c r="C291" s="6" t="s">
        <v>471</v>
      </c>
      <c r="D291" s="5" t="s">
        <v>25</v>
      </c>
      <c r="E291" s="7" t="s">
        <v>473</v>
      </c>
      <c r="F291" s="8" t="s">
        <v>27</v>
      </c>
      <c r="G291" s="9">
        <v>2499130479</v>
      </c>
      <c r="H291" s="9">
        <v>1678659817</v>
      </c>
      <c r="I291" s="9">
        <v>50000000</v>
      </c>
      <c r="J291" s="9">
        <f t="shared" si="17"/>
        <v>4227790296</v>
      </c>
      <c r="K291" s="5" t="s">
        <v>27</v>
      </c>
      <c r="L291" s="5" t="s">
        <v>28</v>
      </c>
    </row>
    <row r="292" spans="1:12" ht="12" customHeight="1" x14ac:dyDescent="0.3">
      <c r="A292" s="5">
        <f t="shared" si="16"/>
        <v>291</v>
      </c>
      <c r="B292" s="6" t="s">
        <v>441</v>
      </c>
      <c r="C292" s="6" t="s">
        <v>446</v>
      </c>
      <c r="D292" s="5" t="s">
        <v>25</v>
      </c>
      <c r="E292" s="7" t="s">
        <v>474</v>
      </c>
      <c r="F292" s="8" t="s">
        <v>27</v>
      </c>
      <c r="G292" s="9">
        <v>1616000000</v>
      </c>
      <c r="H292" s="9">
        <v>1575000000</v>
      </c>
      <c r="I292" s="9">
        <v>260000000</v>
      </c>
      <c r="J292" s="9">
        <f t="shared" si="17"/>
        <v>3451000000</v>
      </c>
      <c r="K292" s="5" t="s">
        <v>27</v>
      </c>
      <c r="L292" s="5" t="s">
        <v>28</v>
      </c>
    </row>
    <row r="293" spans="1:12" ht="12" customHeight="1" x14ac:dyDescent="0.3">
      <c r="A293" s="5">
        <f t="shared" si="16"/>
        <v>292</v>
      </c>
      <c r="B293" s="6" t="s">
        <v>441</v>
      </c>
      <c r="C293" s="6" t="s">
        <v>446</v>
      </c>
      <c r="D293" s="5" t="s">
        <v>25</v>
      </c>
      <c r="E293" s="7" t="s">
        <v>475</v>
      </c>
      <c r="F293" s="8" t="s">
        <v>27</v>
      </c>
      <c r="G293" s="9">
        <v>101000000</v>
      </c>
      <c r="H293" s="9">
        <v>52000000</v>
      </c>
      <c r="I293" s="9">
        <v>28000000</v>
      </c>
      <c r="J293" s="9">
        <f t="shared" si="17"/>
        <v>181000000</v>
      </c>
      <c r="K293" s="5" t="s">
        <v>27</v>
      </c>
      <c r="L293" s="5" t="s">
        <v>28</v>
      </c>
    </row>
    <row r="294" spans="1:12" ht="12" customHeight="1" x14ac:dyDescent="0.3">
      <c r="A294" s="5">
        <f t="shared" si="16"/>
        <v>293</v>
      </c>
      <c r="B294" s="6" t="s">
        <v>441</v>
      </c>
      <c r="C294" s="6" t="s">
        <v>446</v>
      </c>
      <c r="D294" s="5" t="s">
        <v>25</v>
      </c>
      <c r="E294" s="7" t="s">
        <v>476</v>
      </c>
      <c r="F294" s="8" t="s">
        <v>27</v>
      </c>
      <c r="G294" s="9">
        <v>81000000</v>
      </c>
      <c r="H294" s="9">
        <v>42000000</v>
      </c>
      <c r="I294" s="9">
        <v>27000000</v>
      </c>
      <c r="J294" s="9">
        <f t="shared" si="17"/>
        <v>150000000</v>
      </c>
      <c r="K294" s="5" t="s">
        <v>27</v>
      </c>
      <c r="L294" s="5" t="s">
        <v>28</v>
      </c>
    </row>
    <row r="295" spans="1:12" ht="12" customHeight="1" x14ac:dyDescent="0.3">
      <c r="A295" s="5">
        <f t="shared" si="16"/>
        <v>294</v>
      </c>
      <c r="B295" s="6" t="s">
        <v>441</v>
      </c>
      <c r="C295" s="6" t="s">
        <v>451</v>
      </c>
      <c r="D295" s="5" t="s">
        <v>25</v>
      </c>
      <c r="E295" s="7" t="s">
        <v>477</v>
      </c>
      <c r="F295" s="8" t="s">
        <v>27</v>
      </c>
      <c r="G295" s="9">
        <v>160000000</v>
      </c>
      <c r="H295" s="9">
        <v>75000000</v>
      </c>
      <c r="I295" s="9">
        <v>0</v>
      </c>
      <c r="J295" s="9">
        <f t="shared" si="17"/>
        <v>235000000</v>
      </c>
      <c r="K295" s="5" t="s">
        <v>27</v>
      </c>
      <c r="L295" s="5" t="s">
        <v>28</v>
      </c>
    </row>
    <row r="296" spans="1:12" ht="12" customHeight="1" x14ac:dyDescent="0.3">
      <c r="A296" s="5">
        <f t="shared" si="16"/>
        <v>295</v>
      </c>
      <c r="B296" s="6" t="s">
        <v>441</v>
      </c>
      <c r="C296" s="6" t="s">
        <v>478</v>
      </c>
      <c r="D296" s="5" t="s">
        <v>25</v>
      </c>
      <c r="E296" s="7" t="s">
        <v>479</v>
      </c>
      <c r="F296" s="8" t="s">
        <v>424</v>
      </c>
      <c r="G296" s="9">
        <v>564246000</v>
      </c>
      <c r="H296" s="9">
        <v>372488000</v>
      </c>
      <c r="I296" s="9">
        <v>2000000</v>
      </c>
      <c r="J296" s="9">
        <f t="shared" si="17"/>
        <v>938734000</v>
      </c>
      <c r="K296" s="5" t="s">
        <v>27</v>
      </c>
      <c r="L296" s="5" t="s">
        <v>425</v>
      </c>
    </row>
    <row r="297" spans="1:12" ht="12" customHeight="1" x14ac:dyDescent="0.3">
      <c r="A297" s="5">
        <f t="shared" si="16"/>
        <v>296</v>
      </c>
      <c r="B297" s="6" t="s">
        <v>441</v>
      </c>
      <c r="C297" s="6" t="s">
        <v>456</v>
      </c>
      <c r="D297" s="5" t="s">
        <v>86</v>
      </c>
      <c r="E297" s="7" t="s">
        <v>480</v>
      </c>
      <c r="F297" s="8" t="s">
        <v>27</v>
      </c>
      <c r="G297" s="9">
        <v>28000000</v>
      </c>
      <c r="H297" s="10">
        <v>0</v>
      </c>
      <c r="I297" s="9">
        <v>0</v>
      </c>
      <c r="J297" s="9">
        <f t="shared" si="17"/>
        <v>28000000</v>
      </c>
      <c r="K297" s="5" t="s">
        <v>27</v>
      </c>
      <c r="L297" s="5" t="s">
        <v>28</v>
      </c>
    </row>
    <row r="298" spans="1:12" ht="12" customHeight="1" x14ac:dyDescent="0.3">
      <c r="A298" s="5">
        <f t="shared" si="16"/>
        <v>297</v>
      </c>
      <c r="B298" s="6" t="s">
        <v>441</v>
      </c>
      <c r="C298" s="6" t="s">
        <v>478</v>
      </c>
      <c r="D298" s="5" t="s">
        <v>86</v>
      </c>
      <c r="E298" s="7" t="s">
        <v>481</v>
      </c>
      <c r="F298" s="8" t="s">
        <v>424</v>
      </c>
      <c r="G298" s="9">
        <v>216464000</v>
      </c>
      <c r="H298" s="9">
        <v>155495000</v>
      </c>
      <c r="I298" s="9">
        <v>2000000</v>
      </c>
      <c r="J298" s="9">
        <f t="shared" si="17"/>
        <v>373959000</v>
      </c>
      <c r="K298" s="5" t="s">
        <v>27</v>
      </c>
      <c r="L298" s="5" t="s">
        <v>425</v>
      </c>
    </row>
    <row r="299" spans="1:12" ht="12" customHeight="1" x14ac:dyDescent="0.3">
      <c r="A299" s="5">
        <f t="shared" si="16"/>
        <v>298</v>
      </c>
      <c r="B299" s="6" t="s">
        <v>441</v>
      </c>
      <c r="C299" s="6" t="s">
        <v>462</v>
      </c>
      <c r="D299" s="5" t="s">
        <v>422</v>
      </c>
      <c r="E299" s="7" t="s">
        <v>482</v>
      </c>
      <c r="F299" s="8" t="s">
        <v>424</v>
      </c>
      <c r="G299" s="9">
        <v>1861684000</v>
      </c>
      <c r="H299" s="9">
        <v>1180367000</v>
      </c>
      <c r="I299" s="9">
        <v>164583000</v>
      </c>
      <c r="J299" s="9">
        <f t="shared" si="17"/>
        <v>3206634000</v>
      </c>
      <c r="K299" s="5" t="s">
        <v>27</v>
      </c>
      <c r="L299" s="5" t="s">
        <v>425</v>
      </c>
    </row>
    <row r="300" spans="1:12" ht="12" customHeight="1" x14ac:dyDescent="0.3">
      <c r="A300" s="5">
        <f t="shared" si="16"/>
        <v>299</v>
      </c>
      <c r="B300" s="6" t="s">
        <v>441</v>
      </c>
      <c r="C300" s="6" t="s">
        <v>442</v>
      </c>
      <c r="D300" s="5" t="s">
        <v>483</v>
      </c>
      <c r="E300" s="7" t="s">
        <v>484</v>
      </c>
      <c r="F300" s="8" t="s">
        <v>27</v>
      </c>
      <c r="G300" s="9">
        <v>440000000</v>
      </c>
      <c r="H300" s="10">
        <v>0</v>
      </c>
      <c r="I300" s="9">
        <v>0</v>
      </c>
      <c r="J300" s="9">
        <f t="shared" si="17"/>
        <v>440000000</v>
      </c>
      <c r="K300" s="5" t="s">
        <v>27</v>
      </c>
      <c r="L300" s="5" t="s">
        <v>28</v>
      </c>
    </row>
    <row r="301" spans="1:12" ht="12" customHeight="1" x14ac:dyDescent="0.3">
      <c r="A301" s="5">
        <f t="shared" si="16"/>
        <v>300</v>
      </c>
      <c r="B301" s="6" t="s">
        <v>441</v>
      </c>
      <c r="C301" s="6" t="s">
        <v>442</v>
      </c>
      <c r="D301" s="5" t="s">
        <v>483</v>
      </c>
      <c r="E301" s="7" t="s">
        <v>485</v>
      </c>
      <c r="F301" s="8" t="s">
        <v>27</v>
      </c>
      <c r="G301" s="9">
        <v>400000000</v>
      </c>
      <c r="H301" s="10">
        <v>0</v>
      </c>
      <c r="I301" s="9">
        <v>0</v>
      </c>
      <c r="J301" s="9">
        <f t="shared" si="17"/>
        <v>400000000</v>
      </c>
      <c r="K301" s="5" t="s">
        <v>27</v>
      </c>
      <c r="L301" s="5" t="s">
        <v>28</v>
      </c>
    </row>
    <row r="302" spans="1:12" ht="12" customHeight="1" x14ac:dyDescent="0.3">
      <c r="A302" s="5">
        <f t="shared" si="16"/>
        <v>301</v>
      </c>
      <c r="B302" s="6" t="s">
        <v>441</v>
      </c>
      <c r="C302" s="6" t="s">
        <v>442</v>
      </c>
      <c r="D302" s="5" t="s">
        <v>483</v>
      </c>
      <c r="E302" s="7" t="s">
        <v>486</v>
      </c>
      <c r="F302" s="8" t="s">
        <v>27</v>
      </c>
      <c r="G302" s="9">
        <v>470000000</v>
      </c>
      <c r="H302" s="10">
        <v>0</v>
      </c>
      <c r="I302" s="9">
        <v>0</v>
      </c>
      <c r="J302" s="9">
        <f t="shared" si="17"/>
        <v>470000000</v>
      </c>
      <c r="K302" s="5" t="s">
        <v>27</v>
      </c>
      <c r="L302" s="5" t="s">
        <v>28</v>
      </c>
    </row>
    <row r="303" spans="1:12" ht="12" customHeight="1" x14ac:dyDescent="0.3">
      <c r="A303" s="5">
        <f t="shared" si="16"/>
        <v>302</v>
      </c>
      <c r="B303" s="6" t="s">
        <v>487</v>
      </c>
      <c r="C303" s="6" t="s">
        <v>442</v>
      </c>
      <c r="D303" s="5" t="s">
        <v>21</v>
      </c>
      <c r="E303" s="7" t="s">
        <v>488</v>
      </c>
      <c r="F303" s="8" t="s">
        <v>27</v>
      </c>
      <c r="G303" s="9">
        <v>622544372.10000002</v>
      </c>
      <c r="H303" s="10">
        <v>0</v>
      </c>
      <c r="I303" s="9">
        <v>0</v>
      </c>
      <c r="J303" s="9">
        <f t="shared" si="17"/>
        <v>622544372.10000002</v>
      </c>
      <c r="K303" s="5" t="s">
        <v>27</v>
      </c>
      <c r="L303" s="5" t="s">
        <v>28</v>
      </c>
    </row>
    <row r="304" spans="1:12" ht="12" customHeight="1" x14ac:dyDescent="0.3">
      <c r="A304" s="5">
        <f t="shared" si="16"/>
        <v>303</v>
      </c>
      <c r="B304" s="6" t="s">
        <v>489</v>
      </c>
      <c r="C304" s="6" t="s">
        <v>490</v>
      </c>
      <c r="D304" s="5" t="s">
        <v>21</v>
      </c>
      <c r="E304" s="29" t="s">
        <v>491</v>
      </c>
      <c r="F304" s="8" t="s">
        <v>27</v>
      </c>
      <c r="G304" s="39">
        <v>26956767</v>
      </c>
      <c r="H304" s="10">
        <v>0</v>
      </c>
      <c r="I304" s="9">
        <v>0</v>
      </c>
      <c r="J304" s="9">
        <f t="shared" si="17"/>
        <v>26956767</v>
      </c>
      <c r="K304" s="5" t="s">
        <v>27</v>
      </c>
      <c r="L304" s="5" t="s">
        <v>28</v>
      </c>
    </row>
    <row r="305" spans="1:12" ht="12" customHeight="1" x14ac:dyDescent="0.3">
      <c r="A305" s="5">
        <f t="shared" si="16"/>
        <v>304</v>
      </c>
      <c r="B305" s="6" t="s">
        <v>487</v>
      </c>
      <c r="C305" s="6" t="s">
        <v>492</v>
      </c>
      <c r="D305" s="5" t="s">
        <v>21</v>
      </c>
      <c r="E305" s="7" t="s">
        <v>493</v>
      </c>
      <c r="F305" s="8" t="s">
        <v>27</v>
      </c>
      <c r="G305" s="9">
        <v>500000000</v>
      </c>
      <c r="H305" s="9">
        <v>20000000</v>
      </c>
      <c r="I305" s="9">
        <v>200000000</v>
      </c>
      <c r="J305" s="9">
        <f t="shared" si="17"/>
        <v>720000000</v>
      </c>
      <c r="K305" s="8" t="s">
        <v>27</v>
      </c>
      <c r="L305" s="5" t="s">
        <v>28</v>
      </c>
    </row>
    <row r="306" spans="1:12" ht="12" customHeight="1" x14ac:dyDescent="0.3">
      <c r="A306" s="5">
        <f t="shared" si="16"/>
        <v>305</v>
      </c>
      <c r="B306" s="6" t="s">
        <v>487</v>
      </c>
      <c r="C306" s="6" t="s">
        <v>442</v>
      </c>
      <c r="D306" s="5" t="s">
        <v>82</v>
      </c>
      <c r="E306" s="7" t="s">
        <v>494</v>
      </c>
      <c r="F306" s="8" t="s">
        <v>27</v>
      </c>
      <c r="G306" s="9">
        <v>550000000</v>
      </c>
      <c r="H306" s="10">
        <v>0</v>
      </c>
      <c r="I306" s="9">
        <v>20000000</v>
      </c>
      <c r="J306" s="9">
        <f t="shared" si="17"/>
        <v>570000000</v>
      </c>
      <c r="K306" s="5" t="s">
        <v>27</v>
      </c>
      <c r="L306" s="5" t="s">
        <v>28</v>
      </c>
    </row>
    <row r="307" spans="1:12" ht="12" customHeight="1" x14ac:dyDescent="0.3">
      <c r="A307" s="5">
        <f t="shared" si="16"/>
        <v>306</v>
      </c>
      <c r="B307" s="6" t="s">
        <v>487</v>
      </c>
      <c r="C307" s="6" t="s">
        <v>495</v>
      </c>
      <c r="D307" s="5" t="s">
        <v>82</v>
      </c>
      <c r="E307" s="7" t="s">
        <v>496</v>
      </c>
      <c r="F307" s="8" t="s">
        <v>27</v>
      </c>
      <c r="G307" s="9">
        <v>289523049</v>
      </c>
      <c r="H307" s="9">
        <v>265035518</v>
      </c>
      <c r="I307" s="9">
        <v>150000000</v>
      </c>
      <c r="J307" s="9">
        <f t="shared" si="17"/>
        <v>704558567</v>
      </c>
      <c r="K307" s="8" t="s">
        <v>27</v>
      </c>
      <c r="L307" s="5" t="s">
        <v>28</v>
      </c>
    </row>
    <row r="308" spans="1:12" ht="12" customHeight="1" x14ac:dyDescent="0.3">
      <c r="A308" s="5">
        <f t="shared" si="16"/>
        <v>307</v>
      </c>
      <c r="B308" s="6" t="s">
        <v>34</v>
      </c>
      <c r="C308" s="11" t="s">
        <v>38</v>
      </c>
      <c r="D308" s="12" t="s">
        <v>21</v>
      </c>
      <c r="E308" s="13" t="s">
        <v>497</v>
      </c>
      <c r="F308" s="14" t="s">
        <v>27</v>
      </c>
      <c r="G308" s="22">
        <v>155156000</v>
      </c>
      <c r="H308" s="22">
        <v>78828000</v>
      </c>
      <c r="I308" s="22">
        <v>0</v>
      </c>
      <c r="J308" s="9">
        <f t="shared" si="17"/>
        <v>233984000</v>
      </c>
      <c r="K308" s="5" t="s">
        <v>424</v>
      </c>
      <c r="L308" s="12" t="s">
        <v>28</v>
      </c>
    </row>
    <row r="309" spans="1:12" ht="12" customHeight="1" x14ac:dyDescent="0.3">
      <c r="A309" s="5">
        <f t="shared" si="16"/>
        <v>308</v>
      </c>
      <c r="B309" s="6" t="s">
        <v>34</v>
      </c>
      <c r="C309" s="11" t="s">
        <v>38</v>
      </c>
      <c r="D309" s="12" t="s">
        <v>21</v>
      </c>
      <c r="E309" s="13" t="s">
        <v>498</v>
      </c>
      <c r="F309" s="14" t="s">
        <v>27</v>
      </c>
      <c r="G309" s="22">
        <v>346805000</v>
      </c>
      <c r="H309" s="22">
        <v>248184000</v>
      </c>
      <c r="I309" s="22"/>
      <c r="J309" s="9">
        <f t="shared" si="17"/>
        <v>594989000</v>
      </c>
      <c r="K309" s="5" t="s">
        <v>424</v>
      </c>
      <c r="L309" s="12" t="s">
        <v>28</v>
      </c>
    </row>
    <row r="310" spans="1:12" ht="12" customHeight="1" x14ac:dyDescent="0.3">
      <c r="A310" s="5">
        <f t="shared" si="16"/>
        <v>309</v>
      </c>
      <c r="B310" s="6" t="s">
        <v>34</v>
      </c>
      <c r="C310" s="11" t="s">
        <v>38</v>
      </c>
      <c r="D310" s="12" t="s">
        <v>21</v>
      </c>
      <c r="E310" s="13" t="s">
        <v>499</v>
      </c>
      <c r="F310" s="14" t="s">
        <v>27</v>
      </c>
      <c r="G310" s="22">
        <v>1353794000</v>
      </c>
      <c r="H310" s="22">
        <v>1118522000</v>
      </c>
      <c r="I310" s="22">
        <v>5000000</v>
      </c>
      <c r="J310" s="9">
        <f t="shared" si="17"/>
        <v>2477316000</v>
      </c>
      <c r="K310" s="5" t="s">
        <v>424</v>
      </c>
      <c r="L310" s="12" t="s">
        <v>28</v>
      </c>
    </row>
    <row r="311" spans="1:12" ht="12" customHeight="1" x14ac:dyDescent="0.3">
      <c r="A311" s="5">
        <f t="shared" si="16"/>
        <v>310</v>
      </c>
      <c r="B311" s="6" t="s">
        <v>34</v>
      </c>
      <c r="C311" s="11" t="s">
        <v>38</v>
      </c>
      <c r="D311" s="12" t="s">
        <v>21</v>
      </c>
      <c r="E311" s="13" t="s">
        <v>500</v>
      </c>
      <c r="F311" s="14" t="s">
        <v>27</v>
      </c>
      <c r="G311" s="40">
        <v>540000000</v>
      </c>
      <c r="H311" s="40">
        <v>450000000</v>
      </c>
      <c r="I311" s="40">
        <v>120000000</v>
      </c>
      <c r="J311" s="9">
        <f t="shared" si="17"/>
        <v>1110000000</v>
      </c>
      <c r="K311" s="5" t="s">
        <v>424</v>
      </c>
      <c r="L311" s="12" t="s">
        <v>28</v>
      </c>
    </row>
    <row r="312" spans="1:12" ht="12" customHeight="1" x14ac:dyDescent="0.3">
      <c r="A312" s="5">
        <f t="shared" si="16"/>
        <v>311</v>
      </c>
      <c r="B312" s="6" t="s">
        <v>34</v>
      </c>
      <c r="C312" s="6" t="s">
        <v>501</v>
      </c>
      <c r="D312" s="5" t="s">
        <v>21</v>
      </c>
      <c r="E312" s="7" t="s">
        <v>502</v>
      </c>
      <c r="F312" s="8" t="s">
        <v>27</v>
      </c>
      <c r="G312" s="9">
        <v>229971000</v>
      </c>
      <c r="H312" s="9">
        <v>68174000</v>
      </c>
      <c r="I312" s="9">
        <v>0</v>
      </c>
      <c r="J312" s="9">
        <f t="shared" si="17"/>
        <v>298145000</v>
      </c>
      <c r="K312" s="8" t="s">
        <v>27</v>
      </c>
      <c r="L312" s="5" t="s">
        <v>28</v>
      </c>
    </row>
    <row r="313" spans="1:12" ht="12" customHeight="1" x14ac:dyDescent="0.3">
      <c r="A313" s="5">
        <f t="shared" si="16"/>
        <v>312</v>
      </c>
      <c r="B313" s="6" t="s">
        <v>34</v>
      </c>
      <c r="C313" s="6" t="s">
        <v>501</v>
      </c>
      <c r="D313" s="5" t="s">
        <v>21</v>
      </c>
      <c r="E313" s="29" t="s">
        <v>503</v>
      </c>
      <c r="F313" s="8" t="s">
        <v>27</v>
      </c>
      <c r="G313" s="9">
        <v>200000000</v>
      </c>
      <c r="H313" s="10">
        <v>0</v>
      </c>
      <c r="I313" s="9">
        <v>0</v>
      </c>
      <c r="J313" s="9">
        <f t="shared" si="17"/>
        <v>200000000</v>
      </c>
      <c r="K313" s="8" t="s">
        <v>27</v>
      </c>
      <c r="L313" s="5" t="s">
        <v>28</v>
      </c>
    </row>
    <row r="314" spans="1:12" ht="12" customHeight="1" x14ac:dyDescent="0.3">
      <c r="A314" s="5">
        <f t="shared" si="16"/>
        <v>313</v>
      </c>
      <c r="B314" s="6" t="s">
        <v>34</v>
      </c>
      <c r="C314" s="6" t="s">
        <v>504</v>
      </c>
      <c r="D314" s="5" t="s">
        <v>21</v>
      </c>
      <c r="E314" s="7" t="s">
        <v>505</v>
      </c>
      <c r="F314" s="8" t="s">
        <v>27</v>
      </c>
      <c r="G314" s="9">
        <v>289034000</v>
      </c>
      <c r="H314" s="9">
        <v>122746000</v>
      </c>
      <c r="I314" s="9">
        <v>63058000</v>
      </c>
      <c r="J314" s="9">
        <f t="shared" si="17"/>
        <v>474838000</v>
      </c>
      <c r="K314" s="8" t="s">
        <v>27</v>
      </c>
      <c r="L314" s="5" t="s">
        <v>28</v>
      </c>
    </row>
    <row r="315" spans="1:12" ht="12" customHeight="1" x14ac:dyDescent="0.3">
      <c r="A315" s="5">
        <f t="shared" si="16"/>
        <v>314</v>
      </c>
      <c r="B315" s="6" t="s">
        <v>34</v>
      </c>
      <c r="C315" s="6" t="s">
        <v>506</v>
      </c>
      <c r="D315" s="5" t="s">
        <v>21</v>
      </c>
      <c r="E315" s="24" t="s">
        <v>507</v>
      </c>
      <c r="F315" s="8" t="s">
        <v>27</v>
      </c>
      <c r="G315" s="9">
        <v>1510029000</v>
      </c>
      <c r="H315" s="9">
        <v>2092636000</v>
      </c>
      <c r="I315" s="9">
        <v>434929000</v>
      </c>
      <c r="J315" s="9">
        <f t="shared" si="17"/>
        <v>4037594000</v>
      </c>
      <c r="K315" s="5" t="s">
        <v>424</v>
      </c>
      <c r="L315" s="5" t="s">
        <v>28</v>
      </c>
    </row>
    <row r="316" spans="1:12" ht="12" customHeight="1" x14ac:dyDescent="0.3">
      <c r="A316" s="5">
        <f t="shared" si="16"/>
        <v>315</v>
      </c>
      <c r="B316" s="6" t="s">
        <v>34</v>
      </c>
      <c r="C316" s="6" t="s">
        <v>508</v>
      </c>
      <c r="D316" s="5" t="s">
        <v>21</v>
      </c>
      <c r="E316" s="7" t="s">
        <v>509</v>
      </c>
      <c r="F316" s="8" t="s">
        <v>27</v>
      </c>
      <c r="G316" s="9">
        <v>91970000</v>
      </c>
      <c r="H316" s="9">
        <v>24380000</v>
      </c>
      <c r="I316" s="9">
        <v>0</v>
      </c>
      <c r="J316" s="9">
        <f t="shared" si="17"/>
        <v>116350000</v>
      </c>
      <c r="K316" s="8" t="s">
        <v>27</v>
      </c>
      <c r="L316" s="5" t="s">
        <v>28</v>
      </c>
    </row>
    <row r="317" spans="1:12" ht="12" customHeight="1" x14ac:dyDescent="0.3">
      <c r="A317" s="5">
        <f t="shared" si="16"/>
        <v>316</v>
      </c>
      <c r="B317" s="6" t="s">
        <v>34</v>
      </c>
      <c r="C317" s="6" t="s">
        <v>510</v>
      </c>
      <c r="D317" s="5" t="s">
        <v>21</v>
      </c>
      <c r="E317" s="7" t="s">
        <v>511</v>
      </c>
      <c r="F317" s="8" t="s">
        <v>27</v>
      </c>
      <c r="G317" s="9">
        <v>350000000</v>
      </c>
      <c r="H317" s="9">
        <v>150000000</v>
      </c>
      <c r="I317" s="9">
        <v>100000000</v>
      </c>
      <c r="J317" s="9">
        <f t="shared" si="17"/>
        <v>600000000</v>
      </c>
      <c r="K317" s="8" t="s">
        <v>27</v>
      </c>
      <c r="L317" s="5" t="s">
        <v>28</v>
      </c>
    </row>
    <row r="318" spans="1:12" ht="12" customHeight="1" x14ac:dyDescent="0.3">
      <c r="A318" s="5">
        <f t="shared" si="16"/>
        <v>317</v>
      </c>
      <c r="B318" s="6" t="s">
        <v>34</v>
      </c>
      <c r="C318" s="6" t="s">
        <v>35</v>
      </c>
      <c r="D318" s="5" t="s">
        <v>82</v>
      </c>
      <c r="E318" s="7" t="s">
        <v>512</v>
      </c>
      <c r="F318" s="8" t="s">
        <v>27</v>
      </c>
      <c r="G318" s="9">
        <v>764543000</v>
      </c>
      <c r="H318" s="9">
        <v>356755000</v>
      </c>
      <c r="I318" s="9"/>
      <c r="J318" s="9">
        <f t="shared" si="17"/>
        <v>1121298000</v>
      </c>
      <c r="K318" s="5" t="s">
        <v>424</v>
      </c>
      <c r="L318" s="5" t="s">
        <v>28</v>
      </c>
    </row>
    <row r="319" spans="1:12" ht="12" customHeight="1" x14ac:dyDescent="0.3">
      <c r="A319" s="5">
        <f t="shared" si="16"/>
        <v>318</v>
      </c>
      <c r="B319" s="6" t="s">
        <v>34</v>
      </c>
      <c r="C319" s="11" t="s">
        <v>38</v>
      </c>
      <c r="D319" s="12" t="s">
        <v>82</v>
      </c>
      <c r="E319" s="13" t="s">
        <v>513</v>
      </c>
      <c r="F319" s="14" t="s">
        <v>27</v>
      </c>
      <c r="G319" s="40">
        <v>200000000</v>
      </c>
      <c r="H319" s="40">
        <v>200000000</v>
      </c>
      <c r="I319" s="40"/>
      <c r="J319" s="9">
        <f t="shared" si="17"/>
        <v>400000000</v>
      </c>
      <c r="K319" s="5" t="s">
        <v>424</v>
      </c>
      <c r="L319" s="12" t="s">
        <v>33</v>
      </c>
    </row>
    <row r="320" spans="1:12" ht="12" customHeight="1" x14ac:dyDescent="0.3">
      <c r="A320" s="5">
        <f t="shared" si="16"/>
        <v>319</v>
      </c>
      <c r="B320" s="6" t="s">
        <v>34</v>
      </c>
      <c r="C320" s="11" t="s">
        <v>38</v>
      </c>
      <c r="D320" s="12" t="s">
        <v>82</v>
      </c>
      <c r="E320" s="13" t="s">
        <v>514</v>
      </c>
      <c r="F320" s="14" t="s">
        <v>27</v>
      </c>
      <c r="G320" s="22">
        <v>5300000000</v>
      </c>
      <c r="H320" s="22">
        <v>600000000</v>
      </c>
      <c r="I320" s="22">
        <v>300000000</v>
      </c>
      <c r="J320" s="9">
        <f t="shared" si="17"/>
        <v>6200000000</v>
      </c>
      <c r="K320" s="5" t="s">
        <v>424</v>
      </c>
      <c r="L320" s="12" t="s">
        <v>28</v>
      </c>
    </row>
    <row r="321" spans="1:12" ht="12" customHeight="1" x14ac:dyDescent="0.3">
      <c r="A321" s="5">
        <f t="shared" si="16"/>
        <v>320</v>
      </c>
      <c r="B321" s="6" t="s">
        <v>34</v>
      </c>
      <c r="C321" s="6" t="s">
        <v>515</v>
      </c>
      <c r="D321" s="5" t="s">
        <v>82</v>
      </c>
      <c r="E321" s="7" t="s">
        <v>516</v>
      </c>
      <c r="F321" s="8" t="s">
        <v>27</v>
      </c>
      <c r="G321" s="9">
        <v>117082000</v>
      </c>
      <c r="H321" s="9">
        <v>73486000</v>
      </c>
      <c r="I321" s="9">
        <v>20000000</v>
      </c>
      <c r="J321" s="9">
        <f t="shared" si="17"/>
        <v>210568000</v>
      </c>
      <c r="K321" s="5" t="s">
        <v>27</v>
      </c>
      <c r="L321" s="5" t="s">
        <v>28</v>
      </c>
    </row>
    <row r="322" spans="1:12" ht="12" customHeight="1" x14ac:dyDescent="0.3">
      <c r="A322" s="5">
        <f t="shared" ref="A322:A385" si="18">ROW()-1</f>
        <v>321</v>
      </c>
      <c r="B322" s="6" t="s">
        <v>34</v>
      </c>
      <c r="C322" s="6" t="s">
        <v>501</v>
      </c>
      <c r="D322" s="5" t="s">
        <v>82</v>
      </c>
      <c r="E322" s="7" t="s">
        <v>517</v>
      </c>
      <c r="F322" s="8" t="s">
        <v>27</v>
      </c>
      <c r="G322" s="9">
        <v>1041719000</v>
      </c>
      <c r="H322" s="9">
        <v>2473055000</v>
      </c>
      <c r="I322" s="9">
        <v>0</v>
      </c>
      <c r="J322" s="9">
        <f t="shared" si="17"/>
        <v>3514774000</v>
      </c>
      <c r="K322" s="8" t="s">
        <v>27</v>
      </c>
      <c r="L322" s="5" t="s">
        <v>28</v>
      </c>
    </row>
    <row r="323" spans="1:12" ht="12" customHeight="1" x14ac:dyDescent="0.3">
      <c r="A323" s="5">
        <f t="shared" si="18"/>
        <v>322</v>
      </c>
      <c r="B323" s="6" t="s">
        <v>34</v>
      </c>
      <c r="C323" s="6" t="s">
        <v>508</v>
      </c>
      <c r="D323" s="5" t="s">
        <v>82</v>
      </c>
      <c r="E323" s="7" t="s">
        <v>518</v>
      </c>
      <c r="F323" s="8" t="s">
        <v>27</v>
      </c>
      <c r="G323" s="9">
        <v>566258000</v>
      </c>
      <c r="H323" s="9">
        <v>170000000</v>
      </c>
      <c r="I323" s="9">
        <v>9784000</v>
      </c>
      <c r="J323" s="9">
        <f t="shared" si="17"/>
        <v>746042000</v>
      </c>
      <c r="K323" s="8" t="s">
        <v>27</v>
      </c>
      <c r="L323" s="5" t="s">
        <v>28</v>
      </c>
    </row>
    <row r="324" spans="1:12" ht="12" customHeight="1" x14ac:dyDescent="0.3">
      <c r="A324" s="5">
        <f t="shared" si="18"/>
        <v>323</v>
      </c>
      <c r="B324" s="6" t="s">
        <v>34</v>
      </c>
      <c r="C324" s="6" t="s">
        <v>519</v>
      </c>
      <c r="D324" s="5" t="s">
        <v>82</v>
      </c>
      <c r="E324" s="7" t="s">
        <v>520</v>
      </c>
      <c r="F324" s="8" t="s">
        <v>27</v>
      </c>
      <c r="G324" s="9">
        <v>2662000000</v>
      </c>
      <c r="H324" s="9">
        <v>1800000000</v>
      </c>
      <c r="I324" s="9">
        <v>53000000</v>
      </c>
      <c r="J324" s="9">
        <f t="shared" si="17"/>
        <v>4515000000</v>
      </c>
      <c r="K324" s="5" t="s">
        <v>27</v>
      </c>
      <c r="L324" s="5" t="s">
        <v>28</v>
      </c>
    </row>
    <row r="325" spans="1:12" ht="12" customHeight="1" x14ac:dyDescent="0.3">
      <c r="A325" s="5">
        <f t="shared" si="18"/>
        <v>324</v>
      </c>
      <c r="B325" s="6" t="s">
        <v>34</v>
      </c>
      <c r="C325" s="6" t="s">
        <v>519</v>
      </c>
      <c r="D325" s="5" t="s">
        <v>82</v>
      </c>
      <c r="E325" s="7" t="s">
        <v>521</v>
      </c>
      <c r="F325" s="8" t="s">
        <v>27</v>
      </c>
      <c r="G325" s="9">
        <v>1321000000</v>
      </c>
      <c r="H325" s="9">
        <v>750000000</v>
      </c>
      <c r="I325" s="9">
        <v>57000000</v>
      </c>
      <c r="J325" s="9">
        <f t="shared" si="17"/>
        <v>2128000000</v>
      </c>
      <c r="K325" s="5" t="s">
        <v>27</v>
      </c>
      <c r="L325" s="5" t="s">
        <v>28</v>
      </c>
    </row>
    <row r="326" spans="1:12" ht="12" customHeight="1" x14ac:dyDescent="0.3">
      <c r="A326" s="5">
        <f t="shared" si="18"/>
        <v>325</v>
      </c>
      <c r="B326" s="6" t="s">
        <v>34</v>
      </c>
      <c r="C326" s="6" t="s">
        <v>519</v>
      </c>
      <c r="D326" s="5" t="s">
        <v>82</v>
      </c>
      <c r="E326" s="7" t="s">
        <v>522</v>
      </c>
      <c r="F326" s="8" t="s">
        <v>27</v>
      </c>
      <c r="G326" s="9">
        <v>1456368000</v>
      </c>
      <c r="H326" s="9">
        <v>2474385000</v>
      </c>
      <c r="I326" s="9">
        <v>753000</v>
      </c>
      <c r="J326" s="9">
        <f t="shared" si="17"/>
        <v>3931506000</v>
      </c>
      <c r="K326" s="5" t="s">
        <v>27</v>
      </c>
      <c r="L326" s="5" t="s">
        <v>28</v>
      </c>
    </row>
    <row r="327" spans="1:12" ht="12" customHeight="1" x14ac:dyDescent="0.3">
      <c r="A327" s="5">
        <f t="shared" si="18"/>
        <v>326</v>
      </c>
      <c r="B327" s="6" t="s">
        <v>34</v>
      </c>
      <c r="C327" s="6" t="s">
        <v>519</v>
      </c>
      <c r="D327" s="5" t="s">
        <v>82</v>
      </c>
      <c r="E327" s="7" t="s">
        <v>523</v>
      </c>
      <c r="F327" s="8" t="s">
        <v>27</v>
      </c>
      <c r="G327" s="9">
        <v>692080000</v>
      </c>
      <c r="H327" s="9">
        <v>1458000000</v>
      </c>
      <c r="I327" s="9">
        <v>776000</v>
      </c>
      <c r="J327" s="9">
        <f t="shared" si="17"/>
        <v>2150856000</v>
      </c>
      <c r="K327" s="5" t="s">
        <v>27</v>
      </c>
      <c r="L327" s="5" t="s">
        <v>28</v>
      </c>
    </row>
    <row r="328" spans="1:12" ht="12" customHeight="1" x14ac:dyDescent="0.3">
      <c r="A328" s="5">
        <f t="shared" si="18"/>
        <v>327</v>
      </c>
      <c r="B328" s="6" t="s">
        <v>34</v>
      </c>
      <c r="C328" s="6" t="s">
        <v>524</v>
      </c>
      <c r="D328" s="5" t="s">
        <v>82</v>
      </c>
      <c r="E328" s="7" t="s">
        <v>525</v>
      </c>
      <c r="F328" s="8" t="s">
        <v>27</v>
      </c>
      <c r="G328" s="9">
        <v>450000000</v>
      </c>
      <c r="H328" s="9">
        <v>350000000</v>
      </c>
      <c r="I328" s="9"/>
      <c r="J328" s="9">
        <f t="shared" si="17"/>
        <v>800000000</v>
      </c>
      <c r="K328" s="5" t="s">
        <v>113</v>
      </c>
      <c r="L328" s="5" t="s">
        <v>28</v>
      </c>
    </row>
    <row r="329" spans="1:12" ht="12" customHeight="1" x14ac:dyDescent="0.3">
      <c r="A329" s="5">
        <f t="shared" si="18"/>
        <v>328</v>
      </c>
      <c r="B329" s="6" t="s">
        <v>34</v>
      </c>
      <c r="C329" s="6" t="s">
        <v>526</v>
      </c>
      <c r="D329" s="5" t="s">
        <v>25</v>
      </c>
      <c r="E329" s="7" t="s">
        <v>527</v>
      </c>
      <c r="F329" s="8" t="s">
        <v>27</v>
      </c>
      <c r="G329" s="9">
        <v>755000</v>
      </c>
      <c r="H329" s="9">
        <v>406000</v>
      </c>
      <c r="I329" s="9">
        <v>82583000</v>
      </c>
      <c r="J329" s="9">
        <f t="shared" si="17"/>
        <v>83744000</v>
      </c>
      <c r="K329" s="8" t="s">
        <v>27</v>
      </c>
      <c r="L329" s="5" t="s">
        <v>28</v>
      </c>
    </row>
    <row r="330" spans="1:12" ht="12" customHeight="1" x14ac:dyDescent="0.3">
      <c r="A330" s="5">
        <f t="shared" si="18"/>
        <v>329</v>
      </c>
      <c r="B330" s="6" t="s">
        <v>34</v>
      </c>
      <c r="C330" s="6" t="s">
        <v>526</v>
      </c>
      <c r="D330" s="5" t="s">
        <v>25</v>
      </c>
      <c r="E330" s="7" t="s">
        <v>528</v>
      </c>
      <c r="F330" s="8" t="s">
        <v>27</v>
      </c>
      <c r="G330" s="41">
        <v>690000000</v>
      </c>
      <c r="H330" s="41">
        <v>220000000</v>
      </c>
      <c r="I330" s="41">
        <v>235000000</v>
      </c>
      <c r="J330" s="9">
        <f t="shared" si="17"/>
        <v>1145000000</v>
      </c>
      <c r="K330" s="8" t="s">
        <v>27</v>
      </c>
      <c r="L330" s="5" t="s">
        <v>28</v>
      </c>
    </row>
    <row r="331" spans="1:12" ht="12" customHeight="1" x14ac:dyDescent="0.3">
      <c r="A331" s="5">
        <f t="shared" si="18"/>
        <v>330</v>
      </c>
      <c r="B331" s="6" t="s">
        <v>34</v>
      </c>
      <c r="C331" s="6" t="s">
        <v>529</v>
      </c>
      <c r="D331" s="5" t="s">
        <v>25</v>
      </c>
      <c r="E331" s="7" t="s">
        <v>530</v>
      </c>
      <c r="F331" s="8" t="s">
        <v>27</v>
      </c>
      <c r="G331" s="9">
        <v>900000000</v>
      </c>
      <c r="H331" s="9">
        <v>550000000</v>
      </c>
      <c r="I331" s="9">
        <v>50000000</v>
      </c>
      <c r="J331" s="9">
        <f t="shared" si="17"/>
        <v>1500000000</v>
      </c>
      <c r="K331" s="8" t="s">
        <v>27</v>
      </c>
      <c r="L331" s="5" t="s">
        <v>28</v>
      </c>
    </row>
    <row r="332" spans="1:12" ht="12" customHeight="1" x14ac:dyDescent="0.3">
      <c r="A332" s="5">
        <f t="shared" si="18"/>
        <v>331</v>
      </c>
      <c r="B332" s="6" t="s">
        <v>34</v>
      </c>
      <c r="C332" s="6" t="s">
        <v>531</v>
      </c>
      <c r="D332" s="5" t="s">
        <v>25</v>
      </c>
      <c r="E332" s="7" t="s">
        <v>532</v>
      </c>
      <c r="F332" s="8" t="s">
        <v>27</v>
      </c>
      <c r="G332" s="9">
        <v>55733000</v>
      </c>
      <c r="H332" s="9">
        <v>4260000</v>
      </c>
      <c r="I332" s="9">
        <v>0</v>
      </c>
      <c r="J332" s="9">
        <f t="shared" si="17"/>
        <v>59993000</v>
      </c>
      <c r="K332" s="8" t="s">
        <v>27</v>
      </c>
      <c r="L332" s="5" t="s">
        <v>28</v>
      </c>
    </row>
    <row r="333" spans="1:12" ht="12" customHeight="1" x14ac:dyDescent="0.3">
      <c r="A333" s="5">
        <f t="shared" si="18"/>
        <v>332</v>
      </c>
      <c r="B333" s="6" t="s">
        <v>34</v>
      </c>
      <c r="C333" s="6" t="s">
        <v>531</v>
      </c>
      <c r="D333" s="5" t="s">
        <v>25</v>
      </c>
      <c r="E333" s="7" t="s">
        <v>533</v>
      </c>
      <c r="F333" s="8" t="s">
        <v>27</v>
      </c>
      <c r="G333" s="9">
        <v>1271823000</v>
      </c>
      <c r="H333" s="9">
        <v>835314000</v>
      </c>
      <c r="I333" s="9">
        <v>0</v>
      </c>
      <c r="J333" s="9">
        <f t="shared" si="17"/>
        <v>2107137000</v>
      </c>
      <c r="K333" s="8" t="s">
        <v>27</v>
      </c>
      <c r="L333" s="5" t="s">
        <v>28</v>
      </c>
    </row>
    <row r="334" spans="1:12" ht="12" customHeight="1" x14ac:dyDescent="0.3">
      <c r="A334" s="5">
        <f t="shared" si="18"/>
        <v>333</v>
      </c>
      <c r="B334" s="6" t="s">
        <v>34</v>
      </c>
      <c r="C334" s="6" t="s">
        <v>531</v>
      </c>
      <c r="D334" s="5" t="s">
        <v>25</v>
      </c>
      <c r="E334" s="7" t="s">
        <v>534</v>
      </c>
      <c r="F334" s="8" t="s">
        <v>27</v>
      </c>
      <c r="G334" s="9">
        <v>372217000</v>
      </c>
      <c r="H334" s="9">
        <v>248340000</v>
      </c>
      <c r="I334" s="9">
        <v>0</v>
      </c>
      <c r="J334" s="9">
        <f t="shared" si="17"/>
        <v>620557000</v>
      </c>
      <c r="K334" s="8" t="s">
        <v>27</v>
      </c>
      <c r="L334" s="5" t="s">
        <v>28</v>
      </c>
    </row>
    <row r="335" spans="1:12" ht="12" customHeight="1" x14ac:dyDescent="0.3">
      <c r="A335" s="5">
        <f t="shared" si="18"/>
        <v>334</v>
      </c>
      <c r="B335" s="6" t="s">
        <v>34</v>
      </c>
      <c r="C335" s="6" t="s">
        <v>531</v>
      </c>
      <c r="D335" s="5" t="s">
        <v>25</v>
      </c>
      <c r="E335" s="7" t="s">
        <v>535</v>
      </c>
      <c r="F335" s="8" t="s">
        <v>27</v>
      </c>
      <c r="G335" s="9">
        <v>72879000</v>
      </c>
      <c r="H335" s="9"/>
      <c r="I335" s="9">
        <v>0</v>
      </c>
      <c r="J335" s="9">
        <f t="shared" si="17"/>
        <v>72879000</v>
      </c>
      <c r="K335" s="8" t="s">
        <v>27</v>
      </c>
      <c r="L335" s="5" t="s">
        <v>28</v>
      </c>
    </row>
    <row r="336" spans="1:12" ht="12" customHeight="1" x14ac:dyDescent="0.3">
      <c r="A336" s="5">
        <f t="shared" si="18"/>
        <v>335</v>
      </c>
      <c r="B336" s="6" t="s">
        <v>34</v>
      </c>
      <c r="C336" s="6" t="s">
        <v>531</v>
      </c>
      <c r="D336" s="5" t="s">
        <v>25</v>
      </c>
      <c r="E336" s="7" t="s">
        <v>536</v>
      </c>
      <c r="F336" s="8" t="s">
        <v>27</v>
      </c>
      <c r="G336" s="9">
        <v>229712000</v>
      </c>
      <c r="H336" s="9"/>
      <c r="I336" s="9">
        <v>0</v>
      </c>
      <c r="J336" s="9">
        <f t="shared" si="17"/>
        <v>229712000</v>
      </c>
      <c r="K336" s="8" t="s">
        <v>27</v>
      </c>
      <c r="L336" s="5" t="s">
        <v>28</v>
      </c>
    </row>
    <row r="337" spans="1:12" ht="12" customHeight="1" x14ac:dyDescent="0.3">
      <c r="A337" s="5">
        <f t="shared" si="18"/>
        <v>336</v>
      </c>
      <c r="B337" s="6" t="s">
        <v>34</v>
      </c>
      <c r="C337" s="6" t="s">
        <v>531</v>
      </c>
      <c r="D337" s="5" t="s">
        <v>25</v>
      </c>
      <c r="E337" s="7" t="s">
        <v>537</v>
      </c>
      <c r="F337" s="8" t="s">
        <v>27</v>
      </c>
      <c r="G337" s="9">
        <v>111467000</v>
      </c>
      <c r="H337" s="9">
        <v>8520000</v>
      </c>
      <c r="I337" s="9">
        <v>0</v>
      </c>
      <c r="J337" s="9">
        <f t="shared" si="17"/>
        <v>119987000</v>
      </c>
      <c r="K337" s="8" t="s">
        <v>27</v>
      </c>
      <c r="L337" s="5" t="s">
        <v>28</v>
      </c>
    </row>
    <row r="338" spans="1:12" ht="12" customHeight="1" x14ac:dyDescent="0.3">
      <c r="A338" s="5">
        <f t="shared" si="18"/>
        <v>337</v>
      </c>
      <c r="B338" s="6" t="s">
        <v>34</v>
      </c>
      <c r="C338" s="6" t="s">
        <v>35</v>
      </c>
      <c r="D338" s="5" t="s">
        <v>25</v>
      </c>
      <c r="E338" s="7" t="s">
        <v>538</v>
      </c>
      <c r="F338" s="8" t="s">
        <v>27</v>
      </c>
      <c r="G338" s="9">
        <v>100000000</v>
      </c>
      <c r="H338" s="9">
        <v>50000000</v>
      </c>
      <c r="I338" s="9">
        <v>10000000</v>
      </c>
      <c r="J338" s="9">
        <f t="shared" si="17"/>
        <v>160000000</v>
      </c>
      <c r="K338" s="5" t="s">
        <v>113</v>
      </c>
      <c r="L338" s="5" t="s">
        <v>28</v>
      </c>
    </row>
    <row r="339" spans="1:12" ht="12" customHeight="1" x14ac:dyDescent="0.3">
      <c r="A339" s="5">
        <f t="shared" si="18"/>
        <v>338</v>
      </c>
      <c r="B339" s="6" t="s">
        <v>34</v>
      </c>
      <c r="C339" s="6" t="s">
        <v>35</v>
      </c>
      <c r="D339" s="5" t="s">
        <v>25</v>
      </c>
      <c r="E339" s="7" t="s">
        <v>539</v>
      </c>
      <c r="F339" s="8" t="s">
        <v>27</v>
      </c>
      <c r="G339" s="9">
        <v>40000000</v>
      </c>
      <c r="H339" s="9">
        <v>60000000</v>
      </c>
      <c r="I339" s="9"/>
      <c r="J339" s="9">
        <f t="shared" si="17"/>
        <v>100000000</v>
      </c>
      <c r="K339" s="5" t="s">
        <v>113</v>
      </c>
      <c r="L339" s="5" t="s">
        <v>28</v>
      </c>
    </row>
    <row r="340" spans="1:12" ht="12" customHeight="1" x14ac:dyDescent="0.3">
      <c r="A340" s="5">
        <f t="shared" si="18"/>
        <v>339</v>
      </c>
      <c r="B340" s="6" t="s">
        <v>34</v>
      </c>
      <c r="C340" s="6" t="s">
        <v>35</v>
      </c>
      <c r="D340" s="5" t="s">
        <v>25</v>
      </c>
      <c r="E340" s="7" t="s">
        <v>540</v>
      </c>
      <c r="F340" s="8" t="s">
        <v>27</v>
      </c>
      <c r="G340" s="9">
        <v>802636000</v>
      </c>
      <c r="H340" s="9">
        <v>648514000</v>
      </c>
      <c r="I340" s="9">
        <v>0</v>
      </c>
      <c r="J340" s="9">
        <f t="shared" si="17"/>
        <v>1451150000</v>
      </c>
      <c r="K340" s="5" t="s">
        <v>113</v>
      </c>
      <c r="L340" s="5" t="s">
        <v>28</v>
      </c>
    </row>
    <row r="341" spans="1:12" ht="12" customHeight="1" x14ac:dyDescent="0.3">
      <c r="A341" s="5">
        <f t="shared" si="18"/>
        <v>340</v>
      </c>
      <c r="B341" s="6" t="s">
        <v>34</v>
      </c>
      <c r="C341" s="11" t="s">
        <v>38</v>
      </c>
      <c r="D341" s="12" t="s">
        <v>25</v>
      </c>
      <c r="E341" s="13" t="s">
        <v>541</v>
      </c>
      <c r="F341" s="14" t="s">
        <v>27</v>
      </c>
      <c r="G341" s="40">
        <v>897707000</v>
      </c>
      <c r="H341" s="40">
        <v>1928866000</v>
      </c>
      <c r="I341" s="40">
        <v>200921000</v>
      </c>
      <c r="J341" s="9">
        <f t="shared" si="17"/>
        <v>3027494000</v>
      </c>
      <c r="K341" s="5" t="s">
        <v>113</v>
      </c>
      <c r="L341" s="12" t="s">
        <v>28</v>
      </c>
    </row>
    <row r="342" spans="1:12" ht="12" customHeight="1" x14ac:dyDescent="0.3">
      <c r="A342" s="5">
        <f t="shared" si="18"/>
        <v>341</v>
      </c>
      <c r="B342" s="6" t="s">
        <v>34</v>
      </c>
      <c r="C342" s="11" t="s">
        <v>38</v>
      </c>
      <c r="D342" s="12" t="s">
        <v>25</v>
      </c>
      <c r="E342" s="13" t="s">
        <v>542</v>
      </c>
      <c r="F342" s="14" t="s">
        <v>27</v>
      </c>
      <c r="G342" s="40">
        <v>701937000</v>
      </c>
      <c r="H342" s="40">
        <v>406251000</v>
      </c>
      <c r="I342" s="40">
        <v>321995000</v>
      </c>
      <c r="J342" s="9">
        <f t="shared" si="17"/>
        <v>1430183000</v>
      </c>
      <c r="K342" s="5" t="s">
        <v>113</v>
      </c>
      <c r="L342" s="12" t="s">
        <v>28</v>
      </c>
    </row>
    <row r="343" spans="1:12" ht="12" customHeight="1" x14ac:dyDescent="0.3">
      <c r="A343" s="5">
        <f t="shared" si="18"/>
        <v>342</v>
      </c>
      <c r="B343" s="6" t="s">
        <v>34</v>
      </c>
      <c r="C343" s="11" t="s">
        <v>38</v>
      </c>
      <c r="D343" s="12" t="s">
        <v>25</v>
      </c>
      <c r="E343" s="13" t="s">
        <v>543</v>
      </c>
      <c r="F343" s="14" t="s">
        <v>27</v>
      </c>
      <c r="G343" s="22">
        <v>1172313000</v>
      </c>
      <c r="H343" s="22">
        <v>732813000</v>
      </c>
      <c r="I343" s="22">
        <v>5000000</v>
      </c>
      <c r="J343" s="9">
        <f t="shared" si="17"/>
        <v>1910126000</v>
      </c>
      <c r="K343" s="5" t="s">
        <v>113</v>
      </c>
      <c r="L343" s="12" t="s">
        <v>28</v>
      </c>
    </row>
    <row r="344" spans="1:12" ht="12" customHeight="1" x14ac:dyDescent="0.3">
      <c r="A344" s="5">
        <f t="shared" si="18"/>
        <v>343</v>
      </c>
      <c r="B344" s="6" t="s">
        <v>34</v>
      </c>
      <c r="C344" s="11" t="s">
        <v>38</v>
      </c>
      <c r="D344" s="12" t="s">
        <v>25</v>
      </c>
      <c r="E344" s="13" t="s">
        <v>544</v>
      </c>
      <c r="F344" s="14" t="s">
        <v>27</v>
      </c>
      <c r="G344" s="22">
        <v>1151263000</v>
      </c>
      <c r="H344" s="22">
        <v>1205315000</v>
      </c>
      <c r="I344" s="22">
        <v>108200000</v>
      </c>
      <c r="J344" s="9">
        <f t="shared" si="17"/>
        <v>2464778000</v>
      </c>
      <c r="K344" s="5" t="s">
        <v>113</v>
      </c>
      <c r="L344" s="12" t="s">
        <v>28</v>
      </c>
    </row>
    <row r="345" spans="1:12" ht="12" customHeight="1" x14ac:dyDescent="0.3">
      <c r="A345" s="5">
        <f t="shared" si="18"/>
        <v>344</v>
      </c>
      <c r="B345" s="6" t="s">
        <v>34</v>
      </c>
      <c r="C345" s="11" t="s">
        <v>38</v>
      </c>
      <c r="D345" s="12" t="s">
        <v>25</v>
      </c>
      <c r="E345" s="13" t="s">
        <v>545</v>
      </c>
      <c r="F345" s="14" t="s">
        <v>27</v>
      </c>
      <c r="G345" s="22">
        <v>137674000</v>
      </c>
      <c r="H345" s="22">
        <v>481914000</v>
      </c>
      <c r="I345" s="22">
        <v>5000000</v>
      </c>
      <c r="J345" s="9">
        <f t="shared" ref="J345:J374" si="19">SUM(G345:I345)</f>
        <v>624588000</v>
      </c>
      <c r="K345" s="5" t="s">
        <v>113</v>
      </c>
      <c r="L345" s="12" t="s">
        <v>28</v>
      </c>
    </row>
    <row r="346" spans="1:12" ht="12" customHeight="1" x14ac:dyDescent="0.3">
      <c r="A346" s="5">
        <f t="shared" si="18"/>
        <v>345</v>
      </c>
      <c r="B346" s="6" t="s">
        <v>34</v>
      </c>
      <c r="C346" s="11" t="s">
        <v>38</v>
      </c>
      <c r="D346" s="12" t="s">
        <v>25</v>
      </c>
      <c r="E346" s="13" t="s">
        <v>546</v>
      </c>
      <c r="F346" s="14" t="s">
        <v>27</v>
      </c>
      <c r="G346" s="22">
        <v>244000000</v>
      </c>
      <c r="H346" s="22">
        <v>184000000</v>
      </c>
      <c r="I346" s="22">
        <v>0</v>
      </c>
      <c r="J346" s="9">
        <f t="shared" si="19"/>
        <v>428000000</v>
      </c>
      <c r="K346" s="5" t="s">
        <v>113</v>
      </c>
      <c r="L346" s="12" t="s">
        <v>28</v>
      </c>
    </row>
    <row r="347" spans="1:12" ht="12" customHeight="1" x14ac:dyDescent="0.3">
      <c r="A347" s="5">
        <f t="shared" si="18"/>
        <v>346</v>
      </c>
      <c r="B347" s="6" t="s">
        <v>34</v>
      </c>
      <c r="C347" s="11" t="s">
        <v>38</v>
      </c>
      <c r="D347" s="12" t="s">
        <v>25</v>
      </c>
      <c r="E347" s="42" t="s">
        <v>547</v>
      </c>
      <c r="F347" s="14" t="s">
        <v>27</v>
      </c>
      <c r="G347" s="22">
        <v>621452000</v>
      </c>
      <c r="H347" s="22">
        <v>594665000</v>
      </c>
      <c r="I347" s="22">
        <v>5000000</v>
      </c>
      <c r="J347" s="9">
        <f t="shared" si="19"/>
        <v>1221117000</v>
      </c>
      <c r="K347" s="5" t="s">
        <v>113</v>
      </c>
      <c r="L347" s="12" t="s">
        <v>28</v>
      </c>
    </row>
    <row r="348" spans="1:12" ht="12" customHeight="1" x14ac:dyDescent="0.3">
      <c r="A348" s="5">
        <f t="shared" si="18"/>
        <v>347</v>
      </c>
      <c r="B348" s="6" t="s">
        <v>34</v>
      </c>
      <c r="C348" s="11" t="s">
        <v>38</v>
      </c>
      <c r="D348" s="12" t="s">
        <v>25</v>
      </c>
      <c r="E348" s="42" t="s">
        <v>548</v>
      </c>
      <c r="F348" s="14" t="s">
        <v>27</v>
      </c>
      <c r="G348" s="22">
        <v>598742000</v>
      </c>
      <c r="H348" s="22">
        <v>543665000</v>
      </c>
      <c r="I348" s="22">
        <v>5000000</v>
      </c>
      <c r="J348" s="9">
        <f t="shared" si="19"/>
        <v>1147407000</v>
      </c>
      <c r="K348" s="5" t="s">
        <v>113</v>
      </c>
      <c r="L348" s="12" t="s">
        <v>28</v>
      </c>
    </row>
    <row r="349" spans="1:12" ht="12" customHeight="1" x14ac:dyDescent="0.3">
      <c r="A349" s="5">
        <f t="shared" si="18"/>
        <v>348</v>
      </c>
      <c r="B349" s="6" t="s">
        <v>34</v>
      </c>
      <c r="C349" s="11" t="s">
        <v>38</v>
      </c>
      <c r="D349" s="12" t="s">
        <v>25</v>
      </c>
      <c r="E349" s="13" t="s">
        <v>549</v>
      </c>
      <c r="F349" s="14" t="s">
        <v>27</v>
      </c>
      <c r="G349" s="22">
        <v>2400000000</v>
      </c>
      <c r="H349" s="22">
        <v>4800000000</v>
      </c>
      <c r="I349" s="22">
        <v>30000000</v>
      </c>
      <c r="J349" s="9">
        <f t="shared" si="19"/>
        <v>7230000000</v>
      </c>
      <c r="K349" s="5" t="s">
        <v>113</v>
      </c>
      <c r="L349" s="12" t="s">
        <v>28</v>
      </c>
    </row>
    <row r="350" spans="1:12" ht="12" customHeight="1" x14ac:dyDescent="0.3">
      <c r="A350" s="5">
        <f t="shared" si="18"/>
        <v>349</v>
      </c>
      <c r="B350" s="6" t="s">
        <v>34</v>
      </c>
      <c r="C350" s="11" t="s">
        <v>38</v>
      </c>
      <c r="D350" s="12" t="s">
        <v>25</v>
      </c>
      <c r="E350" s="13" t="s">
        <v>550</v>
      </c>
      <c r="F350" s="14" t="s">
        <v>27</v>
      </c>
      <c r="G350" s="22">
        <v>500000000</v>
      </c>
      <c r="H350" s="22">
        <v>600000000</v>
      </c>
      <c r="I350" s="22">
        <v>200000000</v>
      </c>
      <c r="J350" s="9">
        <f t="shared" si="19"/>
        <v>1300000000</v>
      </c>
      <c r="K350" s="5" t="s">
        <v>113</v>
      </c>
      <c r="L350" s="12" t="s">
        <v>28</v>
      </c>
    </row>
    <row r="351" spans="1:12" ht="12" customHeight="1" x14ac:dyDescent="0.3">
      <c r="A351" s="5">
        <f t="shared" si="18"/>
        <v>350</v>
      </c>
      <c r="B351" s="6" t="s">
        <v>34</v>
      </c>
      <c r="C351" s="6" t="s">
        <v>515</v>
      </c>
      <c r="D351" s="5" t="s">
        <v>25</v>
      </c>
      <c r="E351" s="7" t="s">
        <v>551</v>
      </c>
      <c r="F351" s="8" t="s">
        <v>27</v>
      </c>
      <c r="G351" s="9">
        <v>982000000</v>
      </c>
      <c r="H351" s="9">
        <v>629000000</v>
      </c>
      <c r="I351" s="9">
        <v>376000000</v>
      </c>
      <c r="J351" s="9">
        <f t="shared" si="19"/>
        <v>1987000000</v>
      </c>
      <c r="K351" s="5" t="s">
        <v>27</v>
      </c>
      <c r="L351" s="5" t="s">
        <v>28</v>
      </c>
    </row>
    <row r="352" spans="1:12" ht="12" customHeight="1" x14ac:dyDescent="0.3">
      <c r="A352" s="5">
        <f t="shared" si="18"/>
        <v>351</v>
      </c>
      <c r="B352" s="6" t="s">
        <v>34</v>
      </c>
      <c r="C352" s="6" t="s">
        <v>504</v>
      </c>
      <c r="D352" s="5" t="s">
        <v>25</v>
      </c>
      <c r="E352" s="7" t="s">
        <v>552</v>
      </c>
      <c r="F352" s="8" t="s">
        <v>27</v>
      </c>
      <c r="G352" s="9">
        <v>398223000</v>
      </c>
      <c r="H352" s="9">
        <v>125104000</v>
      </c>
      <c r="I352" s="9">
        <v>79573000</v>
      </c>
      <c r="J352" s="9">
        <f t="shared" si="19"/>
        <v>602900000</v>
      </c>
      <c r="K352" s="8" t="s">
        <v>27</v>
      </c>
      <c r="L352" s="5" t="s">
        <v>28</v>
      </c>
    </row>
    <row r="353" spans="1:12" ht="12" customHeight="1" x14ac:dyDescent="0.3">
      <c r="A353" s="5">
        <f t="shared" si="18"/>
        <v>352</v>
      </c>
      <c r="B353" s="6" t="s">
        <v>34</v>
      </c>
      <c r="C353" s="6" t="s">
        <v>553</v>
      </c>
      <c r="D353" s="5" t="s">
        <v>25</v>
      </c>
      <c r="E353" s="7" t="s">
        <v>554</v>
      </c>
      <c r="F353" s="8" t="s">
        <v>27</v>
      </c>
      <c r="G353" s="9">
        <v>787195000</v>
      </c>
      <c r="H353" s="9">
        <v>378264000</v>
      </c>
      <c r="I353" s="9">
        <v>13000000</v>
      </c>
      <c r="J353" s="9">
        <f t="shared" si="19"/>
        <v>1178459000</v>
      </c>
      <c r="K353" s="5" t="s">
        <v>113</v>
      </c>
      <c r="L353" s="5" t="s">
        <v>28</v>
      </c>
    </row>
    <row r="354" spans="1:12" ht="12" customHeight="1" x14ac:dyDescent="0.3">
      <c r="A354" s="5">
        <f t="shared" si="18"/>
        <v>353</v>
      </c>
      <c r="B354" s="6" t="s">
        <v>34</v>
      </c>
      <c r="C354" s="6" t="s">
        <v>555</v>
      </c>
      <c r="D354" s="5" t="s">
        <v>25</v>
      </c>
      <c r="E354" s="7" t="s">
        <v>556</v>
      </c>
      <c r="F354" s="8" t="s">
        <v>27</v>
      </c>
      <c r="G354" s="9">
        <v>99000000</v>
      </c>
      <c r="H354" s="9">
        <v>50000000</v>
      </c>
      <c r="I354" s="9">
        <v>34000000</v>
      </c>
      <c r="J354" s="9">
        <f t="shared" si="19"/>
        <v>183000000</v>
      </c>
      <c r="K354" s="5" t="s">
        <v>27</v>
      </c>
      <c r="L354" s="5" t="s">
        <v>28</v>
      </c>
    </row>
    <row r="355" spans="1:12" ht="12" customHeight="1" x14ac:dyDescent="0.3">
      <c r="A355" s="5">
        <f t="shared" si="18"/>
        <v>354</v>
      </c>
      <c r="B355" s="6" t="s">
        <v>34</v>
      </c>
      <c r="C355" s="6" t="s">
        <v>508</v>
      </c>
      <c r="D355" s="5" t="s">
        <v>25</v>
      </c>
      <c r="E355" s="7" t="s">
        <v>557</v>
      </c>
      <c r="F355" s="8" t="s">
        <v>27</v>
      </c>
      <c r="G355" s="9">
        <v>1000000000</v>
      </c>
      <c r="H355" s="10">
        <v>0</v>
      </c>
      <c r="I355" s="9"/>
      <c r="J355" s="9">
        <f t="shared" si="19"/>
        <v>1000000000</v>
      </c>
      <c r="K355" s="8" t="s">
        <v>27</v>
      </c>
      <c r="L355" s="5" t="s">
        <v>28</v>
      </c>
    </row>
    <row r="356" spans="1:12" ht="12" customHeight="1" x14ac:dyDescent="0.3">
      <c r="A356" s="5">
        <f t="shared" si="18"/>
        <v>355</v>
      </c>
      <c r="B356" s="6" t="s">
        <v>34</v>
      </c>
      <c r="C356" s="6" t="s">
        <v>508</v>
      </c>
      <c r="D356" s="5" t="s">
        <v>25</v>
      </c>
      <c r="E356" s="7" t="s">
        <v>558</v>
      </c>
      <c r="F356" s="8" t="s">
        <v>27</v>
      </c>
      <c r="G356" s="9">
        <v>924530000</v>
      </c>
      <c r="H356" s="9">
        <v>354342000</v>
      </c>
      <c r="I356" s="9">
        <v>0</v>
      </c>
      <c r="J356" s="9">
        <f t="shared" si="19"/>
        <v>1278872000</v>
      </c>
      <c r="K356" s="8" t="s">
        <v>27</v>
      </c>
      <c r="L356" s="5" t="s">
        <v>28</v>
      </c>
    </row>
    <row r="357" spans="1:12" ht="12" customHeight="1" x14ac:dyDescent="0.3">
      <c r="A357" s="5">
        <f t="shared" si="18"/>
        <v>356</v>
      </c>
      <c r="B357" s="6" t="s">
        <v>34</v>
      </c>
      <c r="C357" s="6" t="s">
        <v>524</v>
      </c>
      <c r="D357" s="5" t="s">
        <v>25</v>
      </c>
      <c r="E357" s="7" t="s">
        <v>559</v>
      </c>
      <c r="F357" s="8" t="s">
        <v>27</v>
      </c>
      <c r="G357" s="9">
        <v>130000000</v>
      </c>
      <c r="H357" s="9">
        <v>50000000</v>
      </c>
      <c r="I357" s="9">
        <v>50000000</v>
      </c>
      <c r="J357" s="9">
        <f t="shared" si="19"/>
        <v>230000000</v>
      </c>
      <c r="K357" s="5" t="s">
        <v>113</v>
      </c>
      <c r="L357" s="5" t="s">
        <v>28</v>
      </c>
    </row>
    <row r="358" spans="1:12" ht="12" customHeight="1" x14ac:dyDescent="0.3">
      <c r="A358" s="5">
        <f t="shared" si="18"/>
        <v>357</v>
      </c>
      <c r="B358" s="6" t="s">
        <v>34</v>
      </c>
      <c r="C358" s="6" t="s">
        <v>529</v>
      </c>
      <c r="D358" s="5" t="s">
        <v>89</v>
      </c>
      <c r="E358" s="7" t="s">
        <v>560</v>
      </c>
      <c r="F358" s="8" t="s">
        <v>27</v>
      </c>
      <c r="G358" s="9">
        <v>700000000</v>
      </c>
      <c r="H358" s="9">
        <v>400000000</v>
      </c>
      <c r="I358" s="9">
        <v>10000000</v>
      </c>
      <c r="J358" s="9">
        <f t="shared" si="19"/>
        <v>1110000000</v>
      </c>
      <c r="K358" s="8" t="s">
        <v>27</v>
      </c>
      <c r="L358" s="5" t="s">
        <v>28</v>
      </c>
    </row>
    <row r="359" spans="1:12" ht="12" customHeight="1" x14ac:dyDescent="0.3">
      <c r="A359" s="5">
        <f t="shared" si="18"/>
        <v>358</v>
      </c>
      <c r="B359" s="6" t="s">
        <v>34</v>
      </c>
      <c r="C359" s="6" t="s">
        <v>529</v>
      </c>
      <c r="D359" s="5" t="s">
        <v>89</v>
      </c>
      <c r="E359" s="7" t="s">
        <v>561</v>
      </c>
      <c r="F359" s="8" t="s">
        <v>27</v>
      </c>
      <c r="G359" s="9">
        <v>700000000</v>
      </c>
      <c r="H359" s="9">
        <v>420000000</v>
      </c>
      <c r="I359" s="9">
        <v>10000000</v>
      </c>
      <c r="J359" s="9">
        <f t="shared" si="19"/>
        <v>1130000000</v>
      </c>
      <c r="K359" s="8" t="s">
        <v>27</v>
      </c>
      <c r="L359" s="5" t="s">
        <v>28</v>
      </c>
    </row>
    <row r="360" spans="1:12" ht="12" customHeight="1" x14ac:dyDescent="0.3">
      <c r="A360" s="5">
        <f t="shared" si="18"/>
        <v>359</v>
      </c>
      <c r="B360" s="6" t="s">
        <v>34</v>
      </c>
      <c r="C360" s="11" t="s">
        <v>38</v>
      </c>
      <c r="D360" s="12" t="s">
        <v>89</v>
      </c>
      <c r="E360" s="13" t="s">
        <v>562</v>
      </c>
      <c r="F360" s="14" t="s">
        <v>27</v>
      </c>
      <c r="G360" s="22">
        <v>1200000000</v>
      </c>
      <c r="H360" s="22">
        <v>550000000</v>
      </c>
      <c r="I360" s="22">
        <v>0</v>
      </c>
      <c r="J360" s="9">
        <f t="shared" si="19"/>
        <v>1750000000</v>
      </c>
      <c r="K360" s="5" t="s">
        <v>113</v>
      </c>
      <c r="L360" s="12" t="s">
        <v>28</v>
      </c>
    </row>
    <row r="361" spans="1:12" ht="12" customHeight="1" x14ac:dyDescent="0.3">
      <c r="A361" s="5">
        <f t="shared" si="18"/>
        <v>360</v>
      </c>
      <c r="B361" s="6" t="s">
        <v>34</v>
      </c>
      <c r="C361" s="11" t="s">
        <v>38</v>
      </c>
      <c r="D361" s="12" t="s">
        <v>89</v>
      </c>
      <c r="E361" s="13" t="s">
        <v>563</v>
      </c>
      <c r="F361" s="14" t="s">
        <v>27</v>
      </c>
      <c r="G361" s="22">
        <v>880000000</v>
      </c>
      <c r="H361" s="22">
        <v>760000000</v>
      </c>
      <c r="I361" s="22">
        <v>0</v>
      </c>
      <c r="J361" s="9">
        <f t="shared" si="19"/>
        <v>1640000000</v>
      </c>
      <c r="K361" s="5" t="s">
        <v>113</v>
      </c>
      <c r="L361" s="12" t="s">
        <v>28</v>
      </c>
    </row>
    <row r="362" spans="1:12" ht="12" customHeight="1" x14ac:dyDescent="0.3">
      <c r="A362" s="5">
        <f t="shared" si="18"/>
        <v>361</v>
      </c>
      <c r="B362" s="6" t="s">
        <v>34</v>
      </c>
      <c r="C362" s="11" t="s">
        <v>38</v>
      </c>
      <c r="D362" s="12" t="s">
        <v>89</v>
      </c>
      <c r="E362" s="13" t="s">
        <v>564</v>
      </c>
      <c r="F362" s="14" t="s">
        <v>27</v>
      </c>
      <c r="G362" s="40">
        <v>773867000</v>
      </c>
      <c r="H362" s="40">
        <v>1778684000</v>
      </c>
      <c r="I362" s="40">
        <v>198617000</v>
      </c>
      <c r="J362" s="9">
        <f t="shared" si="19"/>
        <v>2751168000</v>
      </c>
      <c r="K362" s="5" t="s">
        <v>113</v>
      </c>
      <c r="L362" s="12" t="s">
        <v>28</v>
      </c>
    </row>
    <row r="363" spans="1:12" ht="12" customHeight="1" x14ac:dyDescent="0.3">
      <c r="A363" s="5">
        <f t="shared" si="18"/>
        <v>362</v>
      </c>
      <c r="B363" s="6" t="s">
        <v>34</v>
      </c>
      <c r="C363" s="11" t="s">
        <v>38</v>
      </c>
      <c r="D363" s="12" t="s">
        <v>89</v>
      </c>
      <c r="E363" s="13" t="s">
        <v>565</v>
      </c>
      <c r="F363" s="14" t="s">
        <v>27</v>
      </c>
      <c r="G363" s="22">
        <v>500000000</v>
      </c>
      <c r="H363" s="22">
        <v>500000000</v>
      </c>
      <c r="I363" s="22">
        <v>100000000</v>
      </c>
      <c r="J363" s="9">
        <f t="shared" si="19"/>
        <v>1100000000</v>
      </c>
      <c r="K363" s="5" t="s">
        <v>113</v>
      </c>
      <c r="L363" s="12" t="s">
        <v>28</v>
      </c>
    </row>
    <row r="364" spans="1:12" ht="12" customHeight="1" x14ac:dyDescent="0.3">
      <c r="A364" s="5">
        <f t="shared" si="18"/>
        <v>363</v>
      </c>
      <c r="B364" s="6" t="s">
        <v>34</v>
      </c>
      <c r="C364" s="6" t="s">
        <v>529</v>
      </c>
      <c r="D364" s="5" t="s">
        <v>39</v>
      </c>
      <c r="E364" s="7" t="s">
        <v>566</v>
      </c>
      <c r="F364" s="8" t="s">
        <v>27</v>
      </c>
      <c r="G364" s="9">
        <v>1000000000</v>
      </c>
      <c r="H364" s="9">
        <v>650000000</v>
      </c>
      <c r="I364" s="9">
        <v>70000000</v>
      </c>
      <c r="J364" s="9">
        <f t="shared" si="19"/>
        <v>1720000000</v>
      </c>
      <c r="K364" s="8" t="s">
        <v>27</v>
      </c>
      <c r="L364" s="5" t="s">
        <v>28</v>
      </c>
    </row>
    <row r="365" spans="1:12" ht="12" customHeight="1" x14ac:dyDescent="0.3">
      <c r="A365" s="5">
        <f t="shared" si="18"/>
        <v>364</v>
      </c>
      <c r="B365" s="6" t="s">
        <v>34</v>
      </c>
      <c r="C365" s="11" t="s">
        <v>38</v>
      </c>
      <c r="D365" s="12" t="s">
        <v>39</v>
      </c>
      <c r="E365" s="13" t="s">
        <v>567</v>
      </c>
      <c r="F365" s="14" t="s">
        <v>27</v>
      </c>
      <c r="G365" s="40">
        <v>371414000</v>
      </c>
      <c r="H365" s="40">
        <v>946957000</v>
      </c>
      <c r="I365" s="40">
        <v>275926000</v>
      </c>
      <c r="J365" s="9">
        <f t="shared" si="19"/>
        <v>1594297000</v>
      </c>
      <c r="K365" s="5" t="s">
        <v>113</v>
      </c>
      <c r="L365" s="12" t="s">
        <v>28</v>
      </c>
    </row>
    <row r="366" spans="1:12" ht="12" customHeight="1" x14ac:dyDescent="0.3">
      <c r="A366" s="5">
        <f t="shared" si="18"/>
        <v>365</v>
      </c>
      <c r="B366" s="6" t="s">
        <v>34</v>
      </c>
      <c r="C366" s="11" t="s">
        <v>38</v>
      </c>
      <c r="D366" s="12" t="s">
        <v>39</v>
      </c>
      <c r="E366" s="13" t="s">
        <v>568</v>
      </c>
      <c r="F366" s="14" t="s">
        <v>27</v>
      </c>
      <c r="G366" s="22">
        <v>1646000000</v>
      </c>
      <c r="H366" s="22">
        <v>922000000</v>
      </c>
      <c r="I366" s="22">
        <v>0</v>
      </c>
      <c r="J366" s="9">
        <f t="shared" si="19"/>
        <v>2568000000</v>
      </c>
      <c r="K366" s="5" t="s">
        <v>113</v>
      </c>
      <c r="L366" s="12" t="s">
        <v>33</v>
      </c>
    </row>
    <row r="367" spans="1:12" ht="12" customHeight="1" x14ac:dyDescent="0.3">
      <c r="A367" s="5">
        <f t="shared" si="18"/>
        <v>366</v>
      </c>
      <c r="B367" s="6" t="s">
        <v>34</v>
      </c>
      <c r="C367" s="11" t="s">
        <v>38</v>
      </c>
      <c r="D367" s="12" t="s">
        <v>39</v>
      </c>
      <c r="E367" s="13" t="s">
        <v>569</v>
      </c>
      <c r="F367" s="14" t="s">
        <v>27</v>
      </c>
      <c r="G367" s="22">
        <v>900000000</v>
      </c>
      <c r="H367" s="22">
        <v>700000000</v>
      </c>
      <c r="I367" s="22">
        <v>10000000</v>
      </c>
      <c r="J367" s="9">
        <f t="shared" si="19"/>
        <v>1610000000</v>
      </c>
      <c r="K367" s="5" t="s">
        <v>113</v>
      </c>
      <c r="L367" s="12" t="s">
        <v>28</v>
      </c>
    </row>
    <row r="368" spans="1:12" ht="12" customHeight="1" x14ac:dyDescent="0.3">
      <c r="A368" s="5">
        <f t="shared" si="18"/>
        <v>367</v>
      </c>
      <c r="B368" s="6" t="s">
        <v>34</v>
      </c>
      <c r="C368" s="6" t="s">
        <v>35</v>
      </c>
      <c r="D368" s="5" t="s">
        <v>91</v>
      </c>
      <c r="E368" s="7" t="s">
        <v>570</v>
      </c>
      <c r="F368" s="8" t="s">
        <v>27</v>
      </c>
      <c r="G368" s="9">
        <v>80000000</v>
      </c>
      <c r="H368" s="9"/>
      <c r="I368" s="9"/>
      <c r="J368" s="9">
        <f t="shared" si="19"/>
        <v>80000000</v>
      </c>
      <c r="K368" s="5" t="s">
        <v>113</v>
      </c>
      <c r="L368" s="5" t="s">
        <v>28</v>
      </c>
    </row>
    <row r="369" spans="1:12" ht="12" customHeight="1" x14ac:dyDescent="0.3">
      <c r="A369" s="5">
        <f t="shared" si="18"/>
        <v>368</v>
      </c>
      <c r="B369" s="6" t="s">
        <v>34</v>
      </c>
      <c r="C369" s="11" t="s">
        <v>38</v>
      </c>
      <c r="D369" s="12" t="s">
        <v>91</v>
      </c>
      <c r="E369" s="13" t="s">
        <v>571</v>
      </c>
      <c r="F369" s="14" t="s">
        <v>27</v>
      </c>
      <c r="G369" s="22">
        <v>458777000</v>
      </c>
      <c r="H369" s="22">
        <v>1032366000</v>
      </c>
      <c r="I369" s="22">
        <v>28905000</v>
      </c>
      <c r="J369" s="9">
        <f t="shared" si="19"/>
        <v>1520048000</v>
      </c>
      <c r="K369" s="5" t="s">
        <v>113</v>
      </c>
      <c r="L369" s="12" t="s">
        <v>28</v>
      </c>
    </row>
    <row r="370" spans="1:12" ht="12" customHeight="1" x14ac:dyDescent="0.3">
      <c r="A370" s="5">
        <f t="shared" si="18"/>
        <v>369</v>
      </c>
      <c r="B370" s="6" t="s">
        <v>34</v>
      </c>
      <c r="C370" s="11" t="s">
        <v>38</v>
      </c>
      <c r="D370" s="12" t="s">
        <v>91</v>
      </c>
      <c r="E370" s="13" t="s">
        <v>572</v>
      </c>
      <c r="F370" s="14" t="s">
        <v>27</v>
      </c>
      <c r="G370" s="22">
        <v>4000000000</v>
      </c>
      <c r="H370" s="22">
        <v>3000000000</v>
      </c>
      <c r="I370" s="22">
        <v>300000000</v>
      </c>
      <c r="J370" s="9">
        <f t="shared" si="19"/>
        <v>7300000000</v>
      </c>
      <c r="K370" s="5" t="s">
        <v>113</v>
      </c>
      <c r="L370" s="12" t="s">
        <v>28</v>
      </c>
    </row>
    <row r="371" spans="1:12" ht="12" customHeight="1" x14ac:dyDescent="0.3">
      <c r="A371" s="5">
        <f t="shared" si="18"/>
        <v>370</v>
      </c>
      <c r="B371" s="6" t="s">
        <v>34</v>
      </c>
      <c r="C371" s="11" t="s">
        <v>38</v>
      </c>
      <c r="D371" s="12" t="s">
        <v>91</v>
      </c>
      <c r="E371" s="13" t="s">
        <v>573</v>
      </c>
      <c r="F371" s="14" t="s">
        <v>27</v>
      </c>
      <c r="G371" s="22">
        <v>1200000000</v>
      </c>
      <c r="H371" s="22">
        <v>600000000</v>
      </c>
      <c r="I371" s="22">
        <v>20000000</v>
      </c>
      <c r="J371" s="9">
        <f t="shared" si="19"/>
        <v>1820000000</v>
      </c>
      <c r="K371" s="5" t="s">
        <v>113</v>
      </c>
      <c r="L371" s="12" t="s">
        <v>33</v>
      </c>
    </row>
    <row r="372" spans="1:12" ht="12" customHeight="1" x14ac:dyDescent="0.3">
      <c r="A372" s="5">
        <f t="shared" si="18"/>
        <v>371</v>
      </c>
      <c r="B372" s="6" t="s">
        <v>34</v>
      </c>
      <c r="C372" s="11" t="s">
        <v>38</v>
      </c>
      <c r="D372" s="12" t="s">
        <v>275</v>
      </c>
      <c r="E372" s="13" t="s">
        <v>574</v>
      </c>
      <c r="F372" s="14" t="s">
        <v>27</v>
      </c>
      <c r="G372" s="22">
        <v>500000000</v>
      </c>
      <c r="H372" s="22">
        <v>1000000000</v>
      </c>
      <c r="I372" s="22">
        <v>40000000</v>
      </c>
      <c r="J372" s="9">
        <f t="shared" si="19"/>
        <v>1540000000</v>
      </c>
      <c r="K372" s="5" t="s">
        <v>113</v>
      </c>
      <c r="L372" s="12" t="s">
        <v>28</v>
      </c>
    </row>
    <row r="373" spans="1:12" ht="12" customHeight="1" x14ac:dyDescent="0.3">
      <c r="A373" s="5">
        <f t="shared" si="18"/>
        <v>372</v>
      </c>
      <c r="B373" s="6" t="s">
        <v>575</v>
      </c>
      <c r="C373" s="6" t="s">
        <v>576</v>
      </c>
      <c r="D373" s="5" t="s">
        <v>70</v>
      </c>
      <c r="E373" s="7" t="s">
        <v>577</v>
      </c>
      <c r="F373" s="8" t="s">
        <v>113</v>
      </c>
      <c r="G373" s="22">
        <v>116289011</v>
      </c>
      <c r="H373" s="22">
        <v>59687838</v>
      </c>
      <c r="I373" s="22">
        <v>1026552</v>
      </c>
      <c r="J373" s="22">
        <f t="shared" si="19"/>
        <v>177003401</v>
      </c>
      <c r="K373" s="5" t="s">
        <v>113</v>
      </c>
      <c r="L373" s="5" t="s">
        <v>18</v>
      </c>
    </row>
    <row r="374" spans="1:12" ht="12" customHeight="1" x14ac:dyDescent="0.3">
      <c r="A374" s="5">
        <f t="shared" si="18"/>
        <v>373</v>
      </c>
      <c r="B374" s="6" t="s">
        <v>575</v>
      </c>
      <c r="C374" s="6" t="s">
        <v>576</v>
      </c>
      <c r="D374" s="5" t="s">
        <v>21</v>
      </c>
      <c r="E374" s="7" t="s">
        <v>578</v>
      </c>
      <c r="F374" s="8" t="s">
        <v>27</v>
      </c>
      <c r="G374" s="22">
        <v>97409874</v>
      </c>
      <c r="H374" s="22">
        <v>29216981</v>
      </c>
      <c r="I374" s="22">
        <v>755243</v>
      </c>
      <c r="J374" s="22">
        <f t="shared" si="19"/>
        <v>127382098</v>
      </c>
      <c r="K374" s="5" t="s">
        <v>113</v>
      </c>
      <c r="L374" s="5" t="s">
        <v>28</v>
      </c>
    </row>
    <row r="375" spans="1:12" ht="12" customHeight="1" x14ac:dyDescent="0.3">
      <c r="A375" s="5">
        <f t="shared" si="18"/>
        <v>374</v>
      </c>
      <c r="B375" s="6" t="s">
        <v>575</v>
      </c>
      <c r="C375" s="6" t="s">
        <v>576</v>
      </c>
      <c r="D375" s="5" t="s">
        <v>21</v>
      </c>
      <c r="E375" s="7" t="s">
        <v>579</v>
      </c>
      <c r="F375" s="8" t="s">
        <v>27</v>
      </c>
      <c r="G375" s="22">
        <v>378545401</v>
      </c>
      <c r="H375" s="22">
        <v>274862122</v>
      </c>
      <c r="I375" s="22">
        <v>1753254</v>
      </c>
      <c r="J375" s="22">
        <v>655160777</v>
      </c>
      <c r="K375" s="5" t="s">
        <v>113</v>
      </c>
      <c r="L375" s="5" t="s">
        <v>28</v>
      </c>
    </row>
    <row r="376" spans="1:12" ht="12" customHeight="1" x14ac:dyDescent="0.3">
      <c r="A376" s="5">
        <f t="shared" si="18"/>
        <v>375</v>
      </c>
      <c r="B376" s="6" t="s">
        <v>575</v>
      </c>
      <c r="C376" s="6" t="s">
        <v>580</v>
      </c>
      <c r="D376" s="5" t="s">
        <v>70</v>
      </c>
      <c r="E376" s="7" t="s">
        <v>581</v>
      </c>
      <c r="F376" s="8" t="s">
        <v>113</v>
      </c>
      <c r="G376" s="9">
        <v>146034232</v>
      </c>
      <c r="H376" s="9">
        <v>24209331</v>
      </c>
      <c r="I376" s="9">
        <v>1117297</v>
      </c>
      <c r="J376" s="9">
        <f>SUM(G376:I376)</f>
        <v>171360860</v>
      </c>
      <c r="K376" s="5" t="s">
        <v>113</v>
      </c>
      <c r="L376" s="5" t="s">
        <v>18</v>
      </c>
    </row>
    <row r="377" spans="1:12" ht="12" customHeight="1" x14ac:dyDescent="0.3">
      <c r="A377" s="5">
        <f t="shared" si="18"/>
        <v>376</v>
      </c>
      <c r="B377" s="6" t="s">
        <v>575</v>
      </c>
      <c r="C377" s="6" t="s">
        <v>582</v>
      </c>
      <c r="D377" s="5" t="s">
        <v>70</v>
      </c>
      <c r="E377" s="7" t="s">
        <v>583</v>
      </c>
      <c r="F377" s="8" t="s">
        <v>113</v>
      </c>
      <c r="G377" s="22">
        <v>174270359</v>
      </c>
      <c r="H377" s="22">
        <v>84931691</v>
      </c>
      <c r="I377" s="22">
        <v>2412036</v>
      </c>
      <c r="J377" s="22">
        <f t="shared" ref="J377:J387" si="20">G377+H377+I377</f>
        <v>261614086</v>
      </c>
      <c r="K377" s="5" t="s">
        <v>113</v>
      </c>
      <c r="L377" s="5" t="s">
        <v>18</v>
      </c>
    </row>
    <row r="378" spans="1:12" ht="12" customHeight="1" x14ac:dyDescent="0.3">
      <c r="A378" s="5">
        <f t="shared" si="18"/>
        <v>377</v>
      </c>
      <c r="B378" s="6" t="s">
        <v>575</v>
      </c>
      <c r="C378" s="6" t="s">
        <v>582</v>
      </c>
      <c r="D378" s="5" t="s">
        <v>70</v>
      </c>
      <c r="E378" s="7" t="s">
        <v>584</v>
      </c>
      <c r="F378" s="8" t="s">
        <v>113</v>
      </c>
      <c r="G378" s="22">
        <v>993283527</v>
      </c>
      <c r="H378" s="22">
        <v>857312325</v>
      </c>
      <c r="I378" s="22">
        <v>7702013</v>
      </c>
      <c r="J378" s="22">
        <f t="shared" si="20"/>
        <v>1858297865</v>
      </c>
      <c r="K378" s="5" t="s">
        <v>113</v>
      </c>
      <c r="L378" s="5" t="s">
        <v>18</v>
      </c>
    </row>
    <row r="379" spans="1:12" ht="12" customHeight="1" x14ac:dyDescent="0.3">
      <c r="A379" s="5">
        <f t="shared" si="18"/>
        <v>378</v>
      </c>
      <c r="B379" s="6" t="s">
        <v>575</v>
      </c>
      <c r="C379" s="6" t="s">
        <v>582</v>
      </c>
      <c r="D379" s="5" t="s">
        <v>70</v>
      </c>
      <c r="E379" s="7" t="s">
        <v>585</v>
      </c>
      <c r="F379" s="8" t="s">
        <v>113</v>
      </c>
      <c r="G379" s="22">
        <v>215440648</v>
      </c>
      <c r="H379" s="22">
        <v>159160824</v>
      </c>
      <c r="I379" s="22">
        <v>1229896</v>
      </c>
      <c r="J379" s="22">
        <f t="shared" si="20"/>
        <v>375831368</v>
      </c>
      <c r="K379" s="5" t="s">
        <v>113</v>
      </c>
      <c r="L379" s="5" t="s">
        <v>18</v>
      </c>
    </row>
    <row r="380" spans="1:12" ht="12" customHeight="1" x14ac:dyDescent="0.3">
      <c r="A380" s="5">
        <f t="shared" si="18"/>
        <v>379</v>
      </c>
      <c r="B380" s="6" t="s">
        <v>575</v>
      </c>
      <c r="C380" s="6" t="s">
        <v>582</v>
      </c>
      <c r="D380" s="5" t="s">
        <v>70</v>
      </c>
      <c r="E380" s="7" t="s">
        <v>586</v>
      </c>
      <c r="F380" s="8" t="s">
        <v>113</v>
      </c>
      <c r="G380" s="22">
        <v>909918339</v>
      </c>
      <c r="H380" s="22">
        <v>546046192</v>
      </c>
      <c r="I380" s="22">
        <v>7429325</v>
      </c>
      <c r="J380" s="22">
        <f t="shared" si="20"/>
        <v>1463393856</v>
      </c>
      <c r="K380" s="5" t="s">
        <v>113</v>
      </c>
      <c r="L380" s="5" t="s">
        <v>18</v>
      </c>
    </row>
    <row r="381" spans="1:12" ht="12" customHeight="1" x14ac:dyDescent="0.3">
      <c r="A381" s="5">
        <f t="shared" si="18"/>
        <v>380</v>
      </c>
      <c r="B381" s="6" t="s">
        <v>575</v>
      </c>
      <c r="C381" s="6" t="s">
        <v>582</v>
      </c>
      <c r="D381" s="5" t="s">
        <v>70</v>
      </c>
      <c r="E381" s="7" t="s">
        <v>587</v>
      </c>
      <c r="F381" s="8" t="s">
        <v>113</v>
      </c>
      <c r="G381" s="22">
        <v>190458835</v>
      </c>
      <c r="H381" s="22">
        <v>26992112</v>
      </c>
      <c r="I381" s="22">
        <v>1197996</v>
      </c>
      <c r="J381" s="22">
        <f t="shared" si="20"/>
        <v>218648943</v>
      </c>
      <c r="K381" s="5" t="s">
        <v>113</v>
      </c>
      <c r="L381" s="5" t="s">
        <v>18</v>
      </c>
    </row>
    <row r="382" spans="1:12" ht="12" customHeight="1" x14ac:dyDescent="0.3">
      <c r="A382" s="5">
        <f t="shared" si="18"/>
        <v>381</v>
      </c>
      <c r="B382" s="6" t="s">
        <v>575</v>
      </c>
      <c r="C382" s="6" t="s">
        <v>582</v>
      </c>
      <c r="D382" s="5" t="s">
        <v>70</v>
      </c>
      <c r="E382" s="7" t="s">
        <v>588</v>
      </c>
      <c r="F382" s="8" t="s">
        <v>113</v>
      </c>
      <c r="G382" s="22">
        <v>152949256</v>
      </c>
      <c r="H382" s="22">
        <v>27886444</v>
      </c>
      <c r="I382" s="22">
        <v>1434032</v>
      </c>
      <c r="J382" s="22">
        <f t="shared" si="20"/>
        <v>182269732</v>
      </c>
      <c r="K382" s="5" t="s">
        <v>113</v>
      </c>
      <c r="L382" s="5" t="s">
        <v>18</v>
      </c>
    </row>
    <row r="383" spans="1:12" ht="12" customHeight="1" x14ac:dyDescent="0.3">
      <c r="A383" s="5">
        <f t="shared" si="18"/>
        <v>382</v>
      </c>
      <c r="B383" s="6" t="s">
        <v>575</v>
      </c>
      <c r="C383" s="6" t="s">
        <v>589</v>
      </c>
      <c r="D383" s="5" t="s">
        <v>70</v>
      </c>
      <c r="E383" s="7" t="s">
        <v>590</v>
      </c>
      <c r="F383" s="8" t="s">
        <v>113</v>
      </c>
      <c r="G383" s="9">
        <v>529000000</v>
      </c>
      <c r="H383" s="9">
        <v>395000000</v>
      </c>
      <c r="I383" s="9">
        <v>103000000</v>
      </c>
      <c r="J383" s="9">
        <f t="shared" si="20"/>
        <v>1027000000</v>
      </c>
      <c r="K383" s="5" t="s">
        <v>113</v>
      </c>
      <c r="L383" s="5" t="s">
        <v>18</v>
      </c>
    </row>
    <row r="384" spans="1:12" ht="12" customHeight="1" x14ac:dyDescent="0.3">
      <c r="A384" s="5">
        <f t="shared" si="18"/>
        <v>383</v>
      </c>
      <c r="B384" s="6" t="s">
        <v>575</v>
      </c>
      <c r="C384" s="6" t="s">
        <v>589</v>
      </c>
      <c r="D384" s="5" t="s">
        <v>70</v>
      </c>
      <c r="E384" s="7" t="s">
        <v>591</v>
      </c>
      <c r="F384" s="8" t="s">
        <v>113</v>
      </c>
      <c r="G384" s="9">
        <v>530000000</v>
      </c>
      <c r="H384" s="9">
        <v>469000000</v>
      </c>
      <c r="I384" s="9"/>
      <c r="J384" s="9">
        <f t="shared" si="20"/>
        <v>999000000</v>
      </c>
      <c r="K384" s="5" t="s">
        <v>113</v>
      </c>
      <c r="L384" s="5" t="s">
        <v>18</v>
      </c>
    </row>
    <row r="385" spans="1:12" ht="12" customHeight="1" x14ac:dyDescent="0.3">
      <c r="A385" s="5">
        <f t="shared" si="18"/>
        <v>384</v>
      </c>
      <c r="B385" s="6" t="s">
        <v>575</v>
      </c>
      <c r="C385" s="6" t="s">
        <v>589</v>
      </c>
      <c r="D385" s="5" t="s">
        <v>70</v>
      </c>
      <c r="E385" s="7" t="s">
        <v>592</v>
      </c>
      <c r="F385" s="8" t="s">
        <v>113</v>
      </c>
      <c r="G385" s="9">
        <v>859000000</v>
      </c>
      <c r="H385" s="9">
        <v>1026000000</v>
      </c>
      <c r="I385" s="9"/>
      <c r="J385" s="9">
        <f t="shared" si="20"/>
        <v>1885000000</v>
      </c>
      <c r="K385" s="5" t="s">
        <v>113</v>
      </c>
      <c r="L385" s="5" t="s">
        <v>18</v>
      </c>
    </row>
    <row r="386" spans="1:12" ht="12" customHeight="1" x14ac:dyDescent="0.3">
      <c r="A386" s="5">
        <f t="shared" ref="A386:A449" si="21">ROW()-1</f>
        <v>385</v>
      </c>
      <c r="B386" s="6" t="s">
        <v>593</v>
      </c>
      <c r="C386" s="6" t="s">
        <v>594</v>
      </c>
      <c r="D386" s="5" t="s">
        <v>289</v>
      </c>
      <c r="E386" s="7" t="s">
        <v>595</v>
      </c>
      <c r="F386" s="8" t="s">
        <v>37</v>
      </c>
      <c r="G386" s="9">
        <v>979000000</v>
      </c>
      <c r="H386" s="9">
        <v>697000000</v>
      </c>
      <c r="I386" s="9">
        <v>170000000</v>
      </c>
      <c r="J386" s="9">
        <f t="shared" si="20"/>
        <v>1846000000</v>
      </c>
      <c r="K386" s="5" t="s">
        <v>37</v>
      </c>
      <c r="L386" s="5" t="s">
        <v>44</v>
      </c>
    </row>
    <row r="387" spans="1:12" ht="12" customHeight="1" x14ac:dyDescent="0.3">
      <c r="A387" s="5">
        <f t="shared" si="21"/>
        <v>386</v>
      </c>
      <c r="B387" s="6" t="s">
        <v>593</v>
      </c>
      <c r="C387" s="6" t="s">
        <v>594</v>
      </c>
      <c r="D387" s="5" t="s">
        <v>289</v>
      </c>
      <c r="E387" s="7" t="s">
        <v>596</v>
      </c>
      <c r="F387" s="8" t="s">
        <v>37</v>
      </c>
      <c r="G387" s="9">
        <v>727000000</v>
      </c>
      <c r="H387" s="9">
        <v>520000000</v>
      </c>
      <c r="I387" s="9"/>
      <c r="J387" s="9">
        <f t="shared" si="20"/>
        <v>1247000000</v>
      </c>
      <c r="K387" s="5" t="s">
        <v>37</v>
      </c>
      <c r="L387" s="5" t="s">
        <v>44</v>
      </c>
    </row>
    <row r="388" spans="1:12" ht="12" customHeight="1" x14ac:dyDescent="0.3">
      <c r="A388" s="5">
        <f t="shared" si="21"/>
        <v>387</v>
      </c>
      <c r="B388" s="6" t="s">
        <v>593</v>
      </c>
      <c r="C388" s="6" t="s">
        <v>597</v>
      </c>
      <c r="D388" s="5" t="s">
        <v>21</v>
      </c>
      <c r="E388" s="7" t="s">
        <v>598</v>
      </c>
      <c r="F388" s="8" t="s">
        <v>37</v>
      </c>
      <c r="G388" s="9">
        <v>374506431</v>
      </c>
      <c r="H388" s="9">
        <v>228397380</v>
      </c>
      <c r="I388" s="43">
        <v>0</v>
      </c>
      <c r="J388" s="9">
        <f t="shared" ref="J388:J419" si="22">SUM(G388:I388)</f>
        <v>602903811</v>
      </c>
      <c r="K388" s="5" t="s">
        <v>37</v>
      </c>
      <c r="L388" s="5" t="s">
        <v>33</v>
      </c>
    </row>
    <row r="389" spans="1:12" ht="12" customHeight="1" x14ac:dyDescent="0.3">
      <c r="A389" s="5">
        <f t="shared" si="21"/>
        <v>388</v>
      </c>
      <c r="B389" s="6" t="s">
        <v>593</v>
      </c>
      <c r="C389" s="6" t="s">
        <v>597</v>
      </c>
      <c r="D389" s="5" t="s">
        <v>21</v>
      </c>
      <c r="E389" s="7" t="s">
        <v>599</v>
      </c>
      <c r="F389" s="8" t="s">
        <v>37</v>
      </c>
      <c r="G389" s="9">
        <v>140149059</v>
      </c>
      <c r="H389" s="9">
        <v>276470397</v>
      </c>
      <c r="I389" s="43">
        <v>0</v>
      </c>
      <c r="J389" s="9">
        <f t="shared" si="22"/>
        <v>416619456</v>
      </c>
      <c r="K389" s="5" t="s">
        <v>37</v>
      </c>
      <c r="L389" s="5" t="s">
        <v>28</v>
      </c>
    </row>
    <row r="390" spans="1:12" ht="12" customHeight="1" x14ac:dyDescent="0.3">
      <c r="A390" s="5">
        <f t="shared" si="21"/>
        <v>389</v>
      </c>
      <c r="B390" s="6" t="s">
        <v>593</v>
      </c>
      <c r="C390" s="6" t="s">
        <v>597</v>
      </c>
      <c r="D390" s="5" t="s">
        <v>21</v>
      </c>
      <c r="E390" s="7" t="s">
        <v>600</v>
      </c>
      <c r="F390" s="8" t="s">
        <v>27</v>
      </c>
      <c r="G390" s="9">
        <v>85000000</v>
      </c>
      <c r="H390" s="9">
        <v>145000000</v>
      </c>
      <c r="I390" s="44">
        <v>0</v>
      </c>
      <c r="J390" s="9">
        <f t="shared" si="22"/>
        <v>230000000</v>
      </c>
      <c r="K390" s="5" t="s">
        <v>37</v>
      </c>
      <c r="L390" s="5" t="s">
        <v>28</v>
      </c>
    </row>
    <row r="391" spans="1:12" ht="12" customHeight="1" x14ac:dyDescent="0.3">
      <c r="A391" s="5">
        <f t="shared" si="21"/>
        <v>390</v>
      </c>
      <c r="B391" s="6" t="s">
        <v>593</v>
      </c>
      <c r="C391" s="6" t="s">
        <v>597</v>
      </c>
      <c r="D391" s="5" t="s">
        <v>21</v>
      </c>
      <c r="E391" s="7" t="s">
        <v>601</v>
      </c>
      <c r="F391" s="8" t="s">
        <v>27</v>
      </c>
      <c r="G391" s="9">
        <v>85000000</v>
      </c>
      <c r="H391" s="9">
        <v>100000000</v>
      </c>
      <c r="I391" s="9">
        <v>5000000</v>
      </c>
      <c r="J391" s="9">
        <f t="shared" si="22"/>
        <v>190000000</v>
      </c>
      <c r="K391" s="5" t="s">
        <v>37</v>
      </c>
      <c r="L391" s="5" t="s">
        <v>28</v>
      </c>
    </row>
    <row r="392" spans="1:12" ht="12" customHeight="1" x14ac:dyDescent="0.3">
      <c r="A392" s="5">
        <f t="shared" si="21"/>
        <v>391</v>
      </c>
      <c r="B392" s="6" t="s">
        <v>593</v>
      </c>
      <c r="C392" s="6" t="s">
        <v>602</v>
      </c>
      <c r="D392" s="5" t="s">
        <v>289</v>
      </c>
      <c r="E392" s="45" t="s">
        <v>603</v>
      </c>
      <c r="F392" s="8" t="s">
        <v>27</v>
      </c>
      <c r="G392" s="22">
        <v>1525278635</v>
      </c>
      <c r="H392" s="22">
        <v>1392290492</v>
      </c>
      <c r="I392" s="22">
        <v>347459618</v>
      </c>
      <c r="J392" s="22">
        <f t="shared" si="22"/>
        <v>3265028745</v>
      </c>
      <c r="K392" s="5" t="s">
        <v>37</v>
      </c>
      <c r="L392" s="5" t="s">
        <v>44</v>
      </c>
    </row>
    <row r="393" spans="1:12" ht="12" customHeight="1" x14ac:dyDescent="0.3">
      <c r="A393" s="5">
        <f t="shared" si="21"/>
        <v>392</v>
      </c>
      <c r="B393" s="6" t="s">
        <v>593</v>
      </c>
      <c r="C393" s="6" t="s">
        <v>602</v>
      </c>
      <c r="D393" s="5" t="s">
        <v>289</v>
      </c>
      <c r="E393" s="45" t="s">
        <v>604</v>
      </c>
      <c r="F393" s="8" t="s">
        <v>27</v>
      </c>
      <c r="G393" s="22">
        <v>1067545019</v>
      </c>
      <c r="H393" s="22">
        <v>1000343578</v>
      </c>
      <c r="I393" s="22">
        <v>265549150</v>
      </c>
      <c r="J393" s="22">
        <f t="shared" si="22"/>
        <v>2333437747</v>
      </c>
      <c r="K393" s="5" t="s">
        <v>37</v>
      </c>
      <c r="L393" s="5" t="s">
        <v>28</v>
      </c>
    </row>
    <row r="394" spans="1:12" ht="12" customHeight="1" x14ac:dyDescent="0.3">
      <c r="A394" s="5">
        <f t="shared" si="21"/>
        <v>393</v>
      </c>
      <c r="B394" s="6" t="s">
        <v>593</v>
      </c>
      <c r="C394" s="6" t="s">
        <v>602</v>
      </c>
      <c r="D394" s="5" t="s">
        <v>289</v>
      </c>
      <c r="E394" s="13" t="s">
        <v>605</v>
      </c>
      <c r="F394" s="8" t="s">
        <v>27</v>
      </c>
      <c r="G394" s="22">
        <v>1227022257</v>
      </c>
      <c r="H394" s="22">
        <v>990053113</v>
      </c>
      <c r="I394" s="22">
        <v>276350185</v>
      </c>
      <c r="J394" s="22">
        <f t="shared" si="22"/>
        <v>2493425555</v>
      </c>
      <c r="K394" s="5" t="s">
        <v>37</v>
      </c>
      <c r="L394" s="5" t="s">
        <v>28</v>
      </c>
    </row>
    <row r="395" spans="1:12" ht="12" customHeight="1" x14ac:dyDescent="0.3">
      <c r="A395" s="5">
        <f t="shared" si="21"/>
        <v>394</v>
      </c>
      <c r="B395" s="6" t="s">
        <v>593</v>
      </c>
      <c r="C395" s="6" t="s">
        <v>602</v>
      </c>
      <c r="D395" s="5" t="s">
        <v>289</v>
      </c>
      <c r="E395" s="13" t="s">
        <v>606</v>
      </c>
      <c r="F395" s="8" t="s">
        <v>27</v>
      </c>
      <c r="G395" s="22">
        <v>980996081</v>
      </c>
      <c r="H395" s="22">
        <v>699583461</v>
      </c>
      <c r="I395" s="22">
        <v>225893316</v>
      </c>
      <c r="J395" s="22">
        <f t="shared" si="22"/>
        <v>1906472858</v>
      </c>
      <c r="K395" s="5" t="s">
        <v>37</v>
      </c>
      <c r="L395" s="5" t="s">
        <v>28</v>
      </c>
    </row>
    <row r="396" spans="1:12" ht="12" customHeight="1" x14ac:dyDescent="0.3">
      <c r="A396" s="5">
        <f t="shared" si="21"/>
        <v>395</v>
      </c>
      <c r="B396" s="6" t="s">
        <v>593</v>
      </c>
      <c r="C396" s="6" t="s">
        <v>602</v>
      </c>
      <c r="D396" s="5" t="s">
        <v>289</v>
      </c>
      <c r="E396" s="45" t="s">
        <v>607</v>
      </c>
      <c r="F396" s="8" t="s">
        <v>27</v>
      </c>
      <c r="G396" s="22">
        <v>1120524221</v>
      </c>
      <c r="H396" s="22">
        <v>996646539</v>
      </c>
      <c r="I396" s="22">
        <v>224287598</v>
      </c>
      <c r="J396" s="22">
        <f t="shared" si="22"/>
        <v>2341458358</v>
      </c>
      <c r="K396" s="5" t="s">
        <v>37</v>
      </c>
      <c r="L396" s="5" t="s">
        <v>28</v>
      </c>
    </row>
    <row r="397" spans="1:12" ht="12" customHeight="1" x14ac:dyDescent="0.3">
      <c r="A397" s="5">
        <f t="shared" si="21"/>
        <v>396</v>
      </c>
      <c r="B397" s="6" t="s">
        <v>593</v>
      </c>
      <c r="C397" s="6" t="s">
        <v>602</v>
      </c>
      <c r="D397" s="5" t="s">
        <v>289</v>
      </c>
      <c r="E397" s="13" t="s">
        <v>608</v>
      </c>
      <c r="F397" s="8" t="s">
        <v>27</v>
      </c>
      <c r="G397" s="22">
        <v>1857816282</v>
      </c>
      <c r="H397" s="22">
        <v>1497736753</v>
      </c>
      <c r="I397" s="22">
        <v>429665753</v>
      </c>
      <c r="J397" s="22">
        <f t="shared" si="22"/>
        <v>3785218788</v>
      </c>
      <c r="K397" s="5" t="s">
        <v>37</v>
      </c>
      <c r="L397" s="5" t="s">
        <v>28</v>
      </c>
    </row>
    <row r="398" spans="1:12" ht="12" customHeight="1" x14ac:dyDescent="0.3">
      <c r="A398" s="5">
        <f t="shared" si="21"/>
        <v>397</v>
      </c>
      <c r="B398" s="6" t="s">
        <v>593</v>
      </c>
      <c r="C398" s="6" t="s">
        <v>609</v>
      </c>
      <c r="D398" s="5" t="s">
        <v>289</v>
      </c>
      <c r="E398" s="7" t="s">
        <v>610</v>
      </c>
      <c r="F398" s="8" t="s">
        <v>37</v>
      </c>
      <c r="G398" s="9">
        <v>801770508</v>
      </c>
      <c r="H398" s="9">
        <v>771891974</v>
      </c>
      <c r="I398" s="9">
        <v>573632751</v>
      </c>
      <c r="J398" s="9">
        <f t="shared" si="22"/>
        <v>2147295233</v>
      </c>
      <c r="K398" s="5" t="s">
        <v>37</v>
      </c>
      <c r="L398" s="5" t="s">
        <v>44</v>
      </c>
    </row>
    <row r="399" spans="1:12" ht="12" customHeight="1" x14ac:dyDescent="0.3">
      <c r="A399" s="5">
        <f t="shared" si="21"/>
        <v>398</v>
      </c>
      <c r="B399" s="6" t="s">
        <v>593</v>
      </c>
      <c r="C399" s="6" t="s">
        <v>611</v>
      </c>
      <c r="D399" s="5" t="s">
        <v>82</v>
      </c>
      <c r="E399" s="24" t="s">
        <v>612</v>
      </c>
      <c r="F399" s="8" t="s">
        <v>37</v>
      </c>
      <c r="G399" s="9">
        <v>120000000</v>
      </c>
      <c r="H399" s="23">
        <v>30000000</v>
      </c>
      <c r="I399" s="9">
        <v>5000000</v>
      </c>
      <c r="J399" s="23">
        <f t="shared" si="22"/>
        <v>155000000</v>
      </c>
      <c r="K399" s="5" t="s">
        <v>37</v>
      </c>
      <c r="L399" s="5" t="s">
        <v>44</v>
      </c>
    </row>
    <row r="400" spans="1:12" ht="12" customHeight="1" x14ac:dyDescent="0.3">
      <c r="A400" s="5">
        <f t="shared" si="21"/>
        <v>399</v>
      </c>
      <c r="B400" s="6" t="s">
        <v>593</v>
      </c>
      <c r="C400" s="6" t="s">
        <v>613</v>
      </c>
      <c r="D400" s="5" t="s">
        <v>48</v>
      </c>
      <c r="E400" s="7" t="s">
        <v>614</v>
      </c>
      <c r="F400" s="8" t="s">
        <v>37</v>
      </c>
      <c r="G400" s="9">
        <v>2776000000</v>
      </c>
      <c r="H400" s="9">
        <v>992000000</v>
      </c>
      <c r="I400" s="9">
        <v>199000000</v>
      </c>
      <c r="J400" s="9">
        <f t="shared" si="22"/>
        <v>3967000000</v>
      </c>
      <c r="K400" s="5" t="s">
        <v>37</v>
      </c>
      <c r="L400" s="5" t="s">
        <v>44</v>
      </c>
    </row>
    <row r="401" spans="1:12" ht="12" customHeight="1" x14ac:dyDescent="0.3">
      <c r="A401" s="5">
        <f t="shared" si="21"/>
        <v>400</v>
      </c>
      <c r="B401" s="6" t="s">
        <v>593</v>
      </c>
      <c r="C401" s="6" t="s">
        <v>613</v>
      </c>
      <c r="D401" s="5" t="s">
        <v>48</v>
      </c>
      <c r="E401" s="7" t="s">
        <v>615</v>
      </c>
      <c r="F401" s="8" t="s">
        <v>37</v>
      </c>
      <c r="G401" s="9">
        <v>1712000000</v>
      </c>
      <c r="H401" s="9">
        <v>611000000</v>
      </c>
      <c r="I401" s="9">
        <v>124000000</v>
      </c>
      <c r="J401" s="9">
        <f t="shared" si="22"/>
        <v>2447000000</v>
      </c>
      <c r="K401" s="5" t="s">
        <v>37</v>
      </c>
      <c r="L401" s="5" t="s">
        <v>44</v>
      </c>
    </row>
    <row r="402" spans="1:12" ht="12" customHeight="1" x14ac:dyDescent="0.3">
      <c r="A402" s="5">
        <f t="shared" si="21"/>
        <v>401</v>
      </c>
      <c r="B402" s="6" t="s">
        <v>593</v>
      </c>
      <c r="C402" s="6" t="s">
        <v>613</v>
      </c>
      <c r="D402" s="5" t="s">
        <v>48</v>
      </c>
      <c r="E402" s="7" t="s">
        <v>616</v>
      </c>
      <c r="F402" s="8" t="s">
        <v>37</v>
      </c>
      <c r="G402" s="9">
        <v>1728000000</v>
      </c>
      <c r="H402" s="9">
        <v>617000000</v>
      </c>
      <c r="I402" s="9">
        <v>124000000</v>
      </c>
      <c r="J402" s="9">
        <f t="shared" si="22"/>
        <v>2469000000</v>
      </c>
      <c r="K402" s="5" t="s">
        <v>37</v>
      </c>
      <c r="L402" s="5" t="s">
        <v>44</v>
      </c>
    </row>
    <row r="403" spans="1:12" ht="12" customHeight="1" x14ac:dyDescent="0.3">
      <c r="A403" s="5">
        <f t="shared" si="21"/>
        <v>402</v>
      </c>
      <c r="B403" s="6" t="s">
        <v>593</v>
      </c>
      <c r="C403" s="6" t="s">
        <v>613</v>
      </c>
      <c r="D403" s="5" t="s">
        <v>48</v>
      </c>
      <c r="E403" s="7" t="s">
        <v>617</v>
      </c>
      <c r="F403" s="8" t="s">
        <v>37</v>
      </c>
      <c r="G403" s="9">
        <v>1048000000</v>
      </c>
      <c r="H403" s="9">
        <v>374000000</v>
      </c>
      <c r="I403" s="9">
        <v>75000000</v>
      </c>
      <c r="J403" s="9">
        <f t="shared" si="22"/>
        <v>1497000000</v>
      </c>
      <c r="K403" s="5" t="s">
        <v>37</v>
      </c>
      <c r="L403" s="5" t="s">
        <v>44</v>
      </c>
    </row>
    <row r="404" spans="1:12" ht="12" customHeight="1" x14ac:dyDescent="0.3">
      <c r="A404" s="5">
        <f t="shared" si="21"/>
        <v>403</v>
      </c>
      <c r="B404" s="6" t="s">
        <v>593</v>
      </c>
      <c r="C404" s="6" t="s">
        <v>613</v>
      </c>
      <c r="D404" s="5" t="s">
        <v>48</v>
      </c>
      <c r="E404" s="7" t="s">
        <v>618</v>
      </c>
      <c r="F404" s="8" t="s">
        <v>37</v>
      </c>
      <c r="G404" s="9">
        <v>3031000000</v>
      </c>
      <c r="H404" s="9">
        <v>1082000000</v>
      </c>
      <c r="I404" s="9">
        <v>217000000</v>
      </c>
      <c r="J404" s="9">
        <f t="shared" si="22"/>
        <v>4330000000</v>
      </c>
      <c r="K404" s="5" t="s">
        <v>37</v>
      </c>
      <c r="L404" s="5" t="s">
        <v>44</v>
      </c>
    </row>
    <row r="405" spans="1:12" ht="12" customHeight="1" x14ac:dyDescent="0.3">
      <c r="A405" s="5">
        <f t="shared" si="21"/>
        <v>404</v>
      </c>
      <c r="B405" s="6" t="s">
        <v>593</v>
      </c>
      <c r="C405" s="6" t="s">
        <v>619</v>
      </c>
      <c r="D405" s="5" t="s">
        <v>48</v>
      </c>
      <c r="E405" s="7" t="s">
        <v>620</v>
      </c>
      <c r="F405" s="8" t="s">
        <v>37</v>
      </c>
      <c r="G405" s="22">
        <v>122000000</v>
      </c>
      <c r="H405" s="22">
        <v>66000000</v>
      </c>
      <c r="I405" s="22">
        <v>47000000</v>
      </c>
      <c r="J405" s="22">
        <f t="shared" si="22"/>
        <v>235000000</v>
      </c>
      <c r="K405" s="5" t="s">
        <v>37</v>
      </c>
      <c r="L405" s="5" t="s">
        <v>44</v>
      </c>
    </row>
    <row r="406" spans="1:12" ht="12" customHeight="1" x14ac:dyDescent="0.3">
      <c r="A406" s="5">
        <f t="shared" si="21"/>
        <v>405</v>
      </c>
      <c r="B406" s="6" t="s">
        <v>593</v>
      </c>
      <c r="C406" s="6" t="s">
        <v>597</v>
      </c>
      <c r="D406" s="5" t="s">
        <v>82</v>
      </c>
      <c r="E406" s="7" t="s">
        <v>621</v>
      </c>
      <c r="F406" s="8" t="s">
        <v>37</v>
      </c>
      <c r="G406" s="9">
        <v>489728154</v>
      </c>
      <c r="H406" s="9">
        <v>251038551</v>
      </c>
      <c r="I406" s="9">
        <v>4664650</v>
      </c>
      <c r="J406" s="9">
        <f t="shared" si="22"/>
        <v>745431355</v>
      </c>
      <c r="K406" s="5" t="s">
        <v>27</v>
      </c>
      <c r="L406" s="5" t="s">
        <v>44</v>
      </c>
    </row>
    <row r="407" spans="1:12" ht="12" customHeight="1" x14ac:dyDescent="0.3">
      <c r="A407" s="5">
        <f t="shared" si="21"/>
        <v>406</v>
      </c>
      <c r="B407" s="6" t="s">
        <v>593</v>
      </c>
      <c r="C407" s="6" t="s">
        <v>597</v>
      </c>
      <c r="D407" s="5" t="s">
        <v>82</v>
      </c>
      <c r="E407" s="7" t="s">
        <v>622</v>
      </c>
      <c r="F407" s="8" t="s">
        <v>37</v>
      </c>
      <c r="G407" s="9">
        <v>624880027</v>
      </c>
      <c r="H407" s="9">
        <v>499071205</v>
      </c>
      <c r="I407" s="9">
        <v>39221359</v>
      </c>
      <c r="J407" s="22">
        <f t="shared" si="22"/>
        <v>1163172591</v>
      </c>
      <c r="K407" s="5" t="s">
        <v>27</v>
      </c>
      <c r="L407" s="5" t="s">
        <v>44</v>
      </c>
    </row>
    <row r="408" spans="1:12" ht="12" customHeight="1" x14ac:dyDescent="0.3">
      <c r="A408" s="5">
        <f t="shared" si="21"/>
        <v>407</v>
      </c>
      <c r="B408" s="6" t="s">
        <v>593</v>
      </c>
      <c r="C408" s="6" t="s">
        <v>623</v>
      </c>
      <c r="D408" s="5" t="s">
        <v>56</v>
      </c>
      <c r="E408" s="7" t="s">
        <v>624</v>
      </c>
      <c r="F408" s="8" t="s">
        <v>37</v>
      </c>
      <c r="G408" s="44">
        <v>1382270000</v>
      </c>
      <c r="H408" s="44">
        <v>815277000</v>
      </c>
      <c r="I408" s="44">
        <v>392556000</v>
      </c>
      <c r="J408" s="44">
        <f t="shared" si="22"/>
        <v>2590103000</v>
      </c>
      <c r="K408" s="5" t="s">
        <v>37</v>
      </c>
      <c r="L408" s="5" t="s">
        <v>44</v>
      </c>
    </row>
    <row r="409" spans="1:12" ht="12" customHeight="1" x14ac:dyDescent="0.3">
      <c r="A409" s="5">
        <f t="shared" si="21"/>
        <v>408</v>
      </c>
      <c r="B409" s="6" t="s">
        <v>593</v>
      </c>
      <c r="C409" s="6" t="s">
        <v>623</v>
      </c>
      <c r="D409" s="5" t="s">
        <v>56</v>
      </c>
      <c r="E409" s="7" t="s">
        <v>625</v>
      </c>
      <c r="F409" s="8" t="s">
        <v>37</v>
      </c>
      <c r="G409" s="44">
        <v>1206564000</v>
      </c>
      <c r="H409" s="44">
        <v>703843000</v>
      </c>
      <c r="I409" s="44">
        <v>184657000</v>
      </c>
      <c r="J409" s="44">
        <f t="shared" si="22"/>
        <v>2095064000</v>
      </c>
      <c r="K409" s="5" t="s">
        <v>37</v>
      </c>
      <c r="L409" s="5" t="s">
        <v>44</v>
      </c>
    </row>
    <row r="410" spans="1:12" ht="12" customHeight="1" x14ac:dyDescent="0.3">
      <c r="A410" s="5">
        <f t="shared" si="21"/>
        <v>409</v>
      </c>
      <c r="B410" s="6" t="s">
        <v>593</v>
      </c>
      <c r="C410" s="6" t="s">
        <v>623</v>
      </c>
      <c r="D410" s="5" t="s">
        <v>56</v>
      </c>
      <c r="E410" s="7" t="s">
        <v>626</v>
      </c>
      <c r="F410" s="8" t="s">
        <v>37</v>
      </c>
      <c r="G410" s="44">
        <v>676490163</v>
      </c>
      <c r="H410" s="44">
        <v>370306151</v>
      </c>
      <c r="I410" s="44">
        <v>133874896</v>
      </c>
      <c r="J410" s="44">
        <f t="shared" si="22"/>
        <v>1180671210</v>
      </c>
      <c r="K410" s="5" t="s">
        <v>37</v>
      </c>
      <c r="L410" s="5" t="s">
        <v>44</v>
      </c>
    </row>
    <row r="411" spans="1:12" ht="12" customHeight="1" x14ac:dyDescent="0.3">
      <c r="A411" s="5">
        <f t="shared" si="21"/>
        <v>410</v>
      </c>
      <c r="B411" s="6" t="s">
        <v>593</v>
      </c>
      <c r="C411" s="6" t="s">
        <v>623</v>
      </c>
      <c r="D411" s="5" t="s">
        <v>56</v>
      </c>
      <c r="E411" s="7" t="s">
        <v>627</v>
      </c>
      <c r="F411" s="8" t="s">
        <v>37</v>
      </c>
      <c r="G411" s="44">
        <v>741436000</v>
      </c>
      <c r="H411" s="44">
        <v>607097000</v>
      </c>
      <c r="I411" s="44">
        <v>127621000</v>
      </c>
      <c r="J411" s="44">
        <f t="shared" si="22"/>
        <v>1476154000</v>
      </c>
      <c r="K411" s="5" t="s">
        <v>37</v>
      </c>
      <c r="L411" s="5" t="s">
        <v>44</v>
      </c>
    </row>
    <row r="412" spans="1:12" ht="12" customHeight="1" x14ac:dyDescent="0.3">
      <c r="A412" s="5">
        <f t="shared" si="21"/>
        <v>411</v>
      </c>
      <c r="B412" s="6" t="s">
        <v>593</v>
      </c>
      <c r="C412" s="6" t="s">
        <v>623</v>
      </c>
      <c r="D412" s="5" t="s">
        <v>56</v>
      </c>
      <c r="E412" s="7" t="s">
        <v>628</v>
      </c>
      <c r="F412" s="8" t="s">
        <v>37</v>
      </c>
      <c r="G412" s="44">
        <v>1070728000</v>
      </c>
      <c r="H412" s="44">
        <v>914437000</v>
      </c>
      <c r="I412" s="44">
        <v>78093000</v>
      </c>
      <c r="J412" s="44">
        <f t="shared" si="22"/>
        <v>2063258000</v>
      </c>
      <c r="K412" s="5" t="s">
        <v>37</v>
      </c>
      <c r="L412" s="5" t="s">
        <v>44</v>
      </c>
    </row>
    <row r="413" spans="1:12" ht="12" customHeight="1" x14ac:dyDescent="0.3">
      <c r="A413" s="5">
        <f t="shared" si="21"/>
        <v>412</v>
      </c>
      <c r="B413" s="6" t="s">
        <v>593</v>
      </c>
      <c r="C413" s="6" t="s">
        <v>623</v>
      </c>
      <c r="D413" s="5" t="s">
        <v>56</v>
      </c>
      <c r="E413" s="7" t="s">
        <v>629</v>
      </c>
      <c r="F413" s="8" t="s">
        <v>37</v>
      </c>
      <c r="G413" s="44">
        <v>454000000</v>
      </c>
      <c r="H413" s="44">
        <v>220000000</v>
      </c>
      <c r="I413" s="44">
        <v>0</v>
      </c>
      <c r="J413" s="44">
        <f t="shared" si="22"/>
        <v>674000000</v>
      </c>
      <c r="K413" s="5" t="s">
        <v>37</v>
      </c>
      <c r="L413" s="5" t="s">
        <v>44</v>
      </c>
    </row>
    <row r="414" spans="1:12" ht="12" customHeight="1" x14ac:dyDescent="0.3">
      <c r="A414" s="5">
        <f t="shared" si="21"/>
        <v>413</v>
      </c>
      <c r="B414" s="6" t="s">
        <v>593</v>
      </c>
      <c r="C414" s="6" t="s">
        <v>623</v>
      </c>
      <c r="D414" s="5" t="s">
        <v>56</v>
      </c>
      <c r="E414" s="7" t="s">
        <v>630</v>
      </c>
      <c r="F414" s="8" t="s">
        <v>37</v>
      </c>
      <c r="G414" s="43">
        <v>1427874000</v>
      </c>
      <c r="H414" s="43">
        <v>855422000</v>
      </c>
      <c r="I414" s="43">
        <v>75300000</v>
      </c>
      <c r="J414" s="43">
        <f t="shared" si="22"/>
        <v>2358596000</v>
      </c>
      <c r="K414" s="5" t="s">
        <v>37</v>
      </c>
      <c r="L414" s="5" t="s">
        <v>44</v>
      </c>
    </row>
    <row r="415" spans="1:12" ht="12" customHeight="1" x14ac:dyDescent="0.3">
      <c r="A415" s="5">
        <f t="shared" si="21"/>
        <v>414</v>
      </c>
      <c r="B415" s="6" t="s">
        <v>593</v>
      </c>
      <c r="C415" s="6" t="s">
        <v>631</v>
      </c>
      <c r="D415" s="5" t="s">
        <v>25</v>
      </c>
      <c r="E415" s="7" t="s">
        <v>632</v>
      </c>
      <c r="F415" s="8" t="s">
        <v>27</v>
      </c>
      <c r="G415" s="22">
        <v>85000000</v>
      </c>
      <c r="H415" s="22">
        <v>60000000</v>
      </c>
      <c r="I415" s="22">
        <v>0</v>
      </c>
      <c r="J415" s="22">
        <f t="shared" si="22"/>
        <v>145000000</v>
      </c>
      <c r="K415" s="5" t="s">
        <v>37</v>
      </c>
      <c r="L415" s="5" t="s">
        <v>28</v>
      </c>
    </row>
    <row r="416" spans="1:12" ht="12" customHeight="1" x14ac:dyDescent="0.3">
      <c r="A416" s="5">
        <f t="shared" si="21"/>
        <v>415</v>
      </c>
      <c r="B416" s="6" t="s">
        <v>593</v>
      </c>
      <c r="C416" s="6" t="s">
        <v>613</v>
      </c>
      <c r="D416" s="5" t="s">
        <v>56</v>
      </c>
      <c r="E416" s="7" t="s">
        <v>633</v>
      </c>
      <c r="F416" s="8" t="s">
        <v>37</v>
      </c>
      <c r="G416" s="9">
        <v>809000000</v>
      </c>
      <c r="H416" s="9">
        <v>289000000</v>
      </c>
      <c r="I416" s="9">
        <v>59000000</v>
      </c>
      <c r="J416" s="9">
        <f t="shared" si="22"/>
        <v>1157000000</v>
      </c>
      <c r="K416" s="5" t="s">
        <v>37</v>
      </c>
      <c r="L416" s="5" t="s">
        <v>44</v>
      </c>
    </row>
    <row r="417" spans="1:12" ht="12" customHeight="1" x14ac:dyDescent="0.3">
      <c r="A417" s="5">
        <f t="shared" si="21"/>
        <v>416</v>
      </c>
      <c r="B417" s="6" t="s">
        <v>593</v>
      </c>
      <c r="C417" s="6" t="s">
        <v>613</v>
      </c>
      <c r="D417" s="5" t="s">
        <v>56</v>
      </c>
      <c r="E417" s="7" t="s">
        <v>634</v>
      </c>
      <c r="F417" s="8" t="s">
        <v>37</v>
      </c>
      <c r="G417" s="9">
        <v>406000000</v>
      </c>
      <c r="H417" s="9">
        <v>145000000</v>
      </c>
      <c r="I417" s="9">
        <v>29000000</v>
      </c>
      <c r="J417" s="9">
        <f t="shared" si="22"/>
        <v>580000000</v>
      </c>
      <c r="K417" s="5" t="s">
        <v>37</v>
      </c>
      <c r="L417" s="5" t="s">
        <v>44</v>
      </c>
    </row>
    <row r="418" spans="1:12" ht="12" customHeight="1" x14ac:dyDescent="0.3">
      <c r="A418" s="5">
        <f t="shared" si="21"/>
        <v>417</v>
      </c>
      <c r="B418" s="6" t="s">
        <v>593</v>
      </c>
      <c r="C418" s="6" t="s">
        <v>613</v>
      </c>
      <c r="D418" s="5" t="s">
        <v>56</v>
      </c>
      <c r="E418" s="7" t="s">
        <v>635</v>
      </c>
      <c r="F418" s="8" t="s">
        <v>37</v>
      </c>
      <c r="G418" s="9">
        <v>1488000000</v>
      </c>
      <c r="H418" s="9">
        <v>531000000</v>
      </c>
      <c r="I418" s="9">
        <v>108000000</v>
      </c>
      <c r="J418" s="9">
        <f t="shared" si="22"/>
        <v>2127000000</v>
      </c>
      <c r="K418" s="5" t="s">
        <v>37</v>
      </c>
      <c r="L418" s="5" t="s">
        <v>44</v>
      </c>
    </row>
    <row r="419" spans="1:12" ht="12" customHeight="1" x14ac:dyDescent="0.3">
      <c r="A419" s="5">
        <f t="shared" si="21"/>
        <v>418</v>
      </c>
      <c r="B419" s="6" t="s">
        <v>593</v>
      </c>
      <c r="C419" s="6" t="s">
        <v>613</v>
      </c>
      <c r="D419" s="5" t="s">
        <v>56</v>
      </c>
      <c r="E419" s="7" t="s">
        <v>636</v>
      </c>
      <c r="F419" s="8" t="s">
        <v>37</v>
      </c>
      <c r="G419" s="9">
        <v>589000000</v>
      </c>
      <c r="H419" s="9">
        <v>210000000</v>
      </c>
      <c r="I419" s="9">
        <v>43000000</v>
      </c>
      <c r="J419" s="9">
        <f t="shared" si="22"/>
        <v>842000000</v>
      </c>
      <c r="K419" s="5" t="s">
        <v>37</v>
      </c>
      <c r="L419" s="5" t="s">
        <v>44</v>
      </c>
    </row>
    <row r="420" spans="1:12" ht="12" customHeight="1" x14ac:dyDescent="0.3">
      <c r="A420" s="5">
        <f t="shared" si="21"/>
        <v>419</v>
      </c>
      <c r="B420" s="6" t="s">
        <v>593</v>
      </c>
      <c r="C420" s="6" t="s">
        <v>637</v>
      </c>
      <c r="D420" s="5" t="s">
        <v>25</v>
      </c>
      <c r="E420" s="7" t="s">
        <v>638</v>
      </c>
      <c r="F420" s="8" t="s">
        <v>27</v>
      </c>
      <c r="G420" s="9">
        <v>823000000</v>
      </c>
      <c r="H420" s="9">
        <v>400000000</v>
      </c>
      <c r="I420" s="9">
        <v>104000000</v>
      </c>
      <c r="J420" s="9">
        <f t="shared" ref="J420:J439" si="23">SUM(G420:I420)</f>
        <v>1327000000</v>
      </c>
      <c r="K420" s="5" t="s">
        <v>27</v>
      </c>
      <c r="L420" s="5" t="s">
        <v>28</v>
      </c>
    </row>
    <row r="421" spans="1:12" ht="12" customHeight="1" x14ac:dyDescent="0.3">
      <c r="A421" s="5">
        <f t="shared" si="21"/>
        <v>420</v>
      </c>
      <c r="B421" s="6" t="s">
        <v>593</v>
      </c>
      <c r="C421" s="6" t="s">
        <v>637</v>
      </c>
      <c r="D421" s="5" t="s">
        <v>25</v>
      </c>
      <c r="E421" s="7" t="s">
        <v>639</v>
      </c>
      <c r="F421" s="8" t="s">
        <v>27</v>
      </c>
      <c r="G421" s="9">
        <v>1065000000</v>
      </c>
      <c r="H421" s="9">
        <v>606000000</v>
      </c>
      <c r="I421" s="9">
        <f>(166+37+85)*1000000</f>
        <v>288000000</v>
      </c>
      <c r="J421" s="9">
        <f t="shared" si="23"/>
        <v>1959000000</v>
      </c>
      <c r="K421" s="5" t="s">
        <v>27</v>
      </c>
      <c r="L421" s="5" t="s">
        <v>28</v>
      </c>
    </row>
    <row r="422" spans="1:12" ht="12" customHeight="1" x14ac:dyDescent="0.3">
      <c r="A422" s="5">
        <f t="shared" si="21"/>
        <v>421</v>
      </c>
      <c r="B422" s="6" t="s">
        <v>593</v>
      </c>
      <c r="C422" s="6" t="s">
        <v>597</v>
      </c>
      <c r="D422" s="5" t="s">
        <v>25</v>
      </c>
      <c r="E422" s="7" t="s">
        <v>640</v>
      </c>
      <c r="F422" s="8" t="s">
        <v>27</v>
      </c>
      <c r="G422" s="9">
        <v>250221950</v>
      </c>
      <c r="H422" s="9">
        <v>94091214</v>
      </c>
      <c r="I422" s="9">
        <v>4392506</v>
      </c>
      <c r="J422" s="9">
        <f t="shared" si="23"/>
        <v>348705670</v>
      </c>
      <c r="K422" s="5" t="s">
        <v>27</v>
      </c>
      <c r="L422" s="5" t="s">
        <v>28</v>
      </c>
    </row>
    <row r="423" spans="1:12" ht="12" customHeight="1" x14ac:dyDescent="0.3">
      <c r="A423" s="5">
        <f t="shared" si="21"/>
        <v>422</v>
      </c>
      <c r="B423" s="6" t="s">
        <v>593</v>
      </c>
      <c r="C423" s="6" t="s">
        <v>597</v>
      </c>
      <c r="D423" s="5" t="s">
        <v>25</v>
      </c>
      <c r="E423" s="7" t="s">
        <v>641</v>
      </c>
      <c r="F423" s="8" t="s">
        <v>37</v>
      </c>
      <c r="G423" s="22">
        <v>183665000</v>
      </c>
      <c r="H423" s="22">
        <v>39471000</v>
      </c>
      <c r="I423" s="22">
        <v>2514000</v>
      </c>
      <c r="J423" s="22">
        <f t="shared" si="23"/>
        <v>225650000</v>
      </c>
      <c r="K423" s="5" t="s">
        <v>27</v>
      </c>
      <c r="L423" s="5" t="s">
        <v>44</v>
      </c>
    </row>
    <row r="424" spans="1:12" ht="12" customHeight="1" x14ac:dyDescent="0.3">
      <c r="A424" s="5">
        <f t="shared" si="21"/>
        <v>423</v>
      </c>
      <c r="B424" s="6" t="s">
        <v>593</v>
      </c>
      <c r="C424" s="6" t="s">
        <v>597</v>
      </c>
      <c r="D424" s="5" t="s">
        <v>25</v>
      </c>
      <c r="E424" s="7" t="s">
        <v>642</v>
      </c>
      <c r="F424" s="8" t="s">
        <v>37</v>
      </c>
      <c r="G424" s="22">
        <v>341522000</v>
      </c>
      <c r="H424" s="22">
        <v>225373000</v>
      </c>
      <c r="I424" s="22">
        <v>39657000</v>
      </c>
      <c r="J424" s="22">
        <f t="shared" si="23"/>
        <v>606552000</v>
      </c>
      <c r="K424" s="5" t="s">
        <v>27</v>
      </c>
      <c r="L424" s="5" t="s">
        <v>44</v>
      </c>
    </row>
    <row r="425" spans="1:12" ht="12" customHeight="1" x14ac:dyDescent="0.3">
      <c r="A425" s="5">
        <f t="shared" si="21"/>
        <v>424</v>
      </c>
      <c r="B425" s="6" t="s">
        <v>593</v>
      </c>
      <c r="C425" s="6" t="s">
        <v>597</v>
      </c>
      <c r="D425" s="5" t="s">
        <v>25</v>
      </c>
      <c r="E425" s="7" t="s">
        <v>643</v>
      </c>
      <c r="F425" s="8" t="s">
        <v>37</v>
      </c>
      <c r="G425" s="22">
        <v>156959000</v>
      </c>
      <c r="H425" s="22">
        <v>149706000</v>
      </c>
      <c r="I425" s="22">
        <v>42304000</v>
      </c>
      <c r="J425" s="22">
        <f t="shared" si="23"/>
        <v>348969000</v>
      </c>
      <c r="K425" s="5" t="s">
        <v>27</v>
      </c>
      <c r="L425" s="5" t="s">
        <v>44</v>
      </c>
    </row>
    <row r="426" spans="1:12" ht="12" customHeight="1" x14ac:dyDescent="0.3">
      <c r="A426" s="5">
        <f t="shared" si="21"/>
        <v>425</v>
      </c>
      <c r="B426" s="6" t="s">
        <v>593</v>
      </c>
      <c r="C426" s="6" t="s">
        <v>597</v>
      </c>
      <c r="D426" s="5" t="s">
        <v>25</v>
      </c>
      <c r="E426" s="7" t="s">
        <v>644</v>
      </c>
      <c r="F426" s="8" t="s">
        <v>37</v>
      </c>
      <c r="G426" s="22">
        <v>678562000</v>
      </c>
      <c r="H426" s="22">
        <v>453548000</v>
      </c>
      <c r="I426" s="22">
        <v>72170000</v>
      </c>
      <c r="J426" s="22">
        <f t="shared" si="23"/>
        <v>1204280000</v>
      </c>
      <c r="K426" s="5" t="s">
        <v>27</v>
      </c>
      <c r="L426" s="5" t="s">
        <v>44</v>
      </c>
    </row>
    <row r="427" spans="1:12" ht="12" customHeight="1" x14ac:dyDescent="0.3">
      <c r="A427" s="5">
        <f t="shared" si="21"/>
        <v>426</v>
      </c>
      <c r="B427" s="6" t="s">
        <v>593</v>
      </c>
      <c r="C427" s="6" t="s">
        <v>602</v>
      </c>
      <c r="D427" s="5" t="s">
        <v>25</v>
      </c>
      <c r="E427" s="7" t="s">
        <v>645</v>
      </c>
      <c r="F427" s="8" t="s">
        <v>27</v>
      </c>
      <c r="G427" s="22">
        <v>800000000</v>
      </c>
      <c r="H427" s="22">
        <v>1000000000</v>
      </c>
      <c r="I427" s="22">
        <v>200000000</v>
      </c>
      <c r="J427" s="22">
        <f t="shared" si="23"/>
        <v>2000000000</v>
      </c>
      <c r="K427" s="5" t="s">
        <v>37</v>
      </c>
      <c r="L427" s="5" t="s">
        <v>28</v>
      </c>
    </row>
    <row r="428" spans="1:12" ht="12" customHeight="1" x14ac:dyDescent="0.3">
      <c r="A428" s="5">
        <f t="shared" si="21"/>
        <v>427</v>
      </c>
      <c r="B428" s="6" t="s">
        <v>593</v>
      </c>
      <c r="C428" s="6" t="s">
        <v>602</v>
      </c>
      <c r="D428" s="5" t="s">
        <v>25</v>
      </c>
      <c r="E428" s="7" t="s">
        <v>646</v>
      </c>
      <c r="F428" s="8" t="s">
        <v>27</v>
      </c>
      <c r="G428" s="22">
        <v>800000000</v>
      </c>
      <c r="H428" s="22">
        <v>1000000000</v>
      </c>
      <c r="I428" s="22">
        <v>200000000</v>
      </c>
      <c r="J428" s="22">
        <f t="shared" si="23"/>
        <v>2000000000</v>
      </c>
      <c r="K428" s="5" t="s">
        <v>37</v>
      </c>
      <c r="L428" s="5" t="s">
        <v>28</v>
      </c>
    </row>
    <row r="429" spans="1:12" ht="12" customHeight="1" x14ac:dyDescent="0.3">
      <c r="A429" s="5">
        <f t="shared" si="21"/>
        <v>428</v>
      </c>
      <c r="B429" s="6" t="s">
        <v>593</v>
      </c>
      <c r="C429" s="6" t="s">
        <v>602</v>
      </c>
      <c r="D429" s="5" t="s">
        <v>25</v>
      </c>
      <c r="E429" s="7" t="s">
        <v>647</v>
      </c>
      <c r="F429" s="8" t="s">
        <v>27</v>
      </c>
      <c r="G429" s="22">
        <v>800000000</v>
      </c>
      <c r="H429" s="22">
        <v>1000000000</v>
      </c>
      <c r="I429" s="22">
        <v>200000000</v>
      </c>
      <c r="J429" s="22">
        <f t="shared" si="23"/>
        <v>2000000000</v>
      </c>
      <c r="K429" s="5" t="s">
        <v>37</v>
      </c>
      <c r="L429" s="5" t="s">
        <v>28</v>
      </c>
    </row>
    <row r="430" spans="1:12" ht="12" customHeight="1" x14ac:dyDescent="0.3">
      <c r="A430" s="5">
        <f t="shared" si="21"/>
        <v>429</v>
      </c>
      <c r="B430" s="6" t="s">
        <v>593</v>
      </c>
      <c r="C430" s="6" t="s">
        <v>602</v>
      </c>
      <c r="D430" s="5" t="s">
        <v>25</v>
      </c>
      <c r="E430" s="13" t="s">
        <v>648</v>
      </c>
      <c r="F430" s="8" t="s">
        <v>27</v>
      </c>
      <c r="G430" s="22">
        <v>800000000</v>
      </c>
      <c r="H430" s="22">
        <v>1000000000</v>
      </c>
      <c r="I430" s="22">
        <v>200000000</v>
      </c>
      <c r="J430" s="22">
        <f t="shared" si="23"/>
        <v>2000000000</v>
      </c>
      <c r="K430" s="5" t="s">
        <v>37</v>
      </c>
      <c r="L430" s="5" t="s">
        <v>28</v>
      </c>
    </row>
    <row r="431" spans="1:12" ht="12" customHeight="1" x14ac:dyDescent="0.3">
      <c r="A431" s="5">
        <f t="shared" si="21"/>
        <v>430</v>
      </c>
      <c r="B431" s="6" t="s">
        <v>593</v>
      </c>
      <c r="C431" s="6" t="s">
        <v>597</v>
      </c>
      <c r="D431" s="5" t="s">
        <v>86</v>
      </c>
      <c r="E431" s="7" t="s">
        <v>649</v>
      </c>
      <c r="F431" s="8" t="s">
        <v>37</v>
      </c>
      <c r="G431" s="22">
        <v>205247000</v>
      </c>
      <c r="H431" s="22">
        <v>85431000</v>
      </c>
      <c r="I431" s="22">
        <v>16738000</v>
      </c>
      <c r="J431" s="22">
        <f t="shared" si="23"/>
        <v>307416000</v>
      </c>
      <c r="K431" s="5" t="s">
        <v>27</v>
      </c>
      <c r="L431" s="5" t="s">
        <v>44</v>
      </c>
    </row>
    <row r="432" spans="1:12" ht="12" customHeight="1" x14ac:dyDescent="0.3">
      <c r="A432" s="5">
        <f t="shared" si="21"/>
        <v>431</v>
      </c>
      <c r="B432" s="6" t="s">
        <v>593</v>
      </c>
      <c r="C432" s="6" t="s">
        <v>597</v>
      </c>
      <c r="D432" s="5" t="s">
        <v>89</v>
      </c>
      <c r="E432" s="7" t="s">
        <v>650</v>
      </c>
      <c r="F432" s="8" t="s">
        <v>37</v>
      </c>
      <c r="G432" s="22">
        <v>425023000</v>
      </c>
      <c r="H432" s="22">
        <v>289535000</v>
      </c>
      <c r="I432" s="22">
        <v>214573000</v>
      </c>
      <c r="J432" s="22">
        <f t="shared" si="23"/>
        <v>929131000</v>
      </c>
      <c r="K432" s="5" t="s">
        <v>27</v>
      </c>
      <c r="L432" s="5" t="s">
        <v>44</v>
      </c>
    </row>
    <row r="433" spans="1:12" ht="12" customHeight="1" x14ac:dyDescent="0.3">
      <c r="A433" s="5">
        <f t="shared" si="21"/>
        <v>432</v>
      </c>
      <c r="B433" s="6" t="s">
        <v>593</v>
      </c>
      <c r="C433" s="6" t="s">
        <v>597</v>
      </c>
      <c r="D433" s="5" t="s">
        <v>89</v>
      </c>
      <c r="E433" s="7" t="s">
        <v>651</v>
      </c>
      <c r="F433" s="8" t="s">
        <v>37</v>
      </c>
      <c r="G433" s="22">
        <v>238568000</v>
      </c>
      <c r="H433" s="22">
        <v>162890000</v>
      </c>
      <c r="I433" s="22">
        <v>17276000</v>
      </c>
      <c r="J433" s="22">
        <f t="shared" si="23"/>
        <v>418734000</v>
      </c>
      <c r="K433" s="5" t="s">
        <v>27</v>
      </c>
      <c r="L433" s="5" t="s">
        <v>44</v>
      </c>
    </row>
    <row r="434" spans="1:12" ht="12" customHeight="1" x14ac:dyDescent="0.3">
      <c r="A434" s="5">
        <f t="shared" si="21"/>
        <v>433</v>
      </c>
      <c r="B434" s="6" t="s">
        <v>593</v>
      </c>
      <c r="C434" s="6" t="s">
        <v>631</v>
      </c>
      <c r="D434" s="5" t="s">
        <v>39</v>
      </c>
      <c r="E434" s="7" t="s">
        <v>652</v>
      </c>
      <c r="F434" s="8" t="s">
        <v>27</v>
      </c>
      <c r="G434" s="22">
        <v>200000000</v>
      </c>
      <c r="H434" s="22">
        <v>50000000</v>
      </c>
      <c r="I434" s="22">
        <v>0</v>
      </c>
      <c r="J434" s="22">
        <f t="shared" si="23"/>
        <v>250000000</v>
      </c>
      <c r="K434" s="5" t="s">
        <v>37</v>
      </c>
      <c r="L434" s="5" t="s">
        <v>28</v>
      </c>
    </row>
    <row r="435" spans="1:12" ht="12" customHeight="1" x14ac:dyDescent="0.3">
      <c r="A435" s="5">
        <f t="shared" si="21"/>
        <v>434</v>
      </c>
      <c r="B435" s="6" t="s">
        <v>593</v>
      </c>
      <c r="C435" s="6" t="s">
        <v>597</v>
      </c>
      <c r="D435" s="5" t="s">
        <v>39</v>
      </c>
      <c r="E435" s="7" t="s">
        <v>653</v>
      </c>
      <c r="F435" s="8" t="s">
        <v>37</v>
      </c>
      <c r="G435" s="22">
        <v>464040000</v>
      </c>
      <c r="H435" s="22">
        <v>311391000</v>
      </c>
      <c r="I435" s="22">
        <v>75979000</v>
      </c>
      <c r="J435" s="22">
        <f t="shared" si="23"/>
        <v>851410000</v>
      </c>
      <c r="K435" s="5" t="s">
        <v>27</v>
      </c>
      <c r="L435" s="5" t="s">
        <v>44</v>
      </c>
    </row>
    <row r="436" spans="1:12" ht="12" customHeight="1" x14ac:dyDescent="0.3">
      <c r="A436" s="5">
        <f t="shared" si="21"/>
        <v>435</v>
      </c>
      <c r="B436" s="6" t="s">
        <v>593</v>
      </c>
      <c r="C436" s="6" t="s">
        <v>597</v>
      </c>
      <c r="D436" s="5" t="s">
        <v>39</v>
      </c>
      <c r="E436" s="7" t="s">
        <v>654</v>
      </c>
      <c r="F436" s="8" t="s">
        <v>37</v>
      </c>
      <c r="G436" s="22">
        <v>263575000</v>
      </c>
      <c r="H436" s="22">
        <v>144939000</v>
      </c>
      <c r="I436" s="22">
        <v>2514000</v>
      </c>
      <c r="J436" s="22">
        <f t="shared" si="23"/>
        <v>411028000</v>
      </c>
      <c r="K436" s="5" t="s">
        <v>27</v>
      </c>
      <c r="L436" s="5" t="s">
        <v>44</v>
      </c>
    </row>
    <row r="437" spans="1:12" ht="12" customHeight="1" x14ac:dyDescent="0.3">
      <c r="A437" s="5">
        <f t="shared" si="21"/>
        <v>436</v>
      </c>
      <c r="B437" s="6" t="s">
        <v>593</v>
      </c>
      <c r="C437" s="6" t="s">
        <v>611</v>
      </c>
      <c r="D437" s="5" t="s">
        <v>91</v>
      </c>
      <c r="E437" s="24" t="s">
        <v>655</v>
      </c>
      <c r="F437" s="8" t="s">
        <v>37</v>
      </c>
      <c r="G437" s="9">
        <v>350000000</v>
      </c>
      <c r="H437" s="23">
        <v>100000000</v>
      </c>
      <c r="I437" s="9">
        <v>30000000</v>
      </c>
      <c r="J437" s="23">
        <f t="shared" si="23"/>
        <v>480000000</v>
      </c>
      <c r="K437" s="5" t="s">
        <v>37</v>
      </c>
      <c r="L437" s="5" t="s">
        <v>44</v>
      </c>
    </row>
    <row r="438" spans="1:12" ht="12" customHeight="1" x14ac:dyDescent="0.3">
      <c r="A438" s="5">
        <f t="shared" si="21"/>
        <v>437</v>
      </c>
      <c r="B438" s="6" t="s">
        <v>593</v>
      </c>
      <c r="C438" s="6" t="s">
        <v>611</v>
      </c>
      <c r="D438" s="5" t="s">
        <v>91</v>
      </c>
      <c r="E438" s="24" t="s">
        <v>656</v>
      </c>
      <c r="F438" s="8" t="s">
        <v>37</v>
      </c>
      <c r="G438" s="9">
        <v>910000000</v>
      </c>
      <c r="H438" s="23">
        <v>1100000000</v>
      </c>
      <c r="I438" s="9">
        <v>30000000</v>
      </c>
      <c r="J438" s="23">
        <f t="shared" si="23"/>
        <v>2040000000</v>
      </c>
      <c r="K438" s="5" t="s">
        <v>37</v>
      </c>
      <c r="L438" s="5" t="s">
        <v>44</v>
      </c>
    </row>
    <row r="439" spans="1:12" ht="12" customHeight="1" x14ac:dyDescent="0.3">
      <c r="A439" s="5">
        <f t="shared" si="21"/>
        <v>438</v>
      </c>
      <c r="B439" s="6" t="s">
        <v>593</v>
      </c>
      <c r="C439" s="6" t="s">
        <v>611</v>
      </c>
      <c r="D439" s="5" t="s">
        <v>91</v>
      </c>
      <c r="E439" s="24" t="s">
        <v>657</v>
      </c>
      <c r="F439" s="8" t="s">
        <v>37</v>
      </c>
      <c r="G439" s="9">
        <v>900000000</v>
      </c>
      <c r="H439" s="23">
        <v>1000000000</v>
      </c>
      <c r="I439" s="9">
        <v>30000000</v>
      </c>
      <c r="J439" s="23">
        <f t="shared" si="23"/>
        <v>1930000000</v>
      </c>
      <c r="K439" s="5" t="s">
        <v>37</v>
      </c>
      <c r="L439" s="5" t="s">
        <v>44</v>
      </c>
    </row>
    <row r="440" spans="1:12" ht="12" customHeight="1" x14ac:dyDescent="0.3">
      <c r="A440" s="5">
        <f t="shared" si="21"/>
        <v>439</v>
      </c>
      <c r="B440" s="16" t="s">
        <v>658</v>
      </c>
      <c r="C440" s="6" t="s">
        <v>659</v>
      </c>
      <c r="D440" s="5" t="s">
        <v>21</v>
      </c>
      <c r="E440" s="46" t="s">
        <v>660</v>
      </c>
      <c r="F440" s="8" t="s">
        <v>37</v>
      </c>
      <c r="G440" s="47">
        <v>6580000000</v>
      </c>
      <c r="H440" s="10">
        <v>0</v>
      </c>
      <c r="I440" s="9">
        <v>0</v>
      </c>
      <c r="J440" s="47">
        <v>6580000000</v>
      </c>
      <c r="K440" s="5" t="s">
        <v>27</v>
      </c>
      <c r="L440" s="5" t="s">
        <v>44</v>
      </c>
    </row>
    <row r="441" spans="1:12" ht="12" customHeight="1" x14ac:dyDescent="0.3">
      <c r="A441" s="5">
        <f t="shared" si="21"/>
        <v>440</v>
      </c>
      <c r="B441" s="16" t="s">
        <v>658</v>
      </c>
      <c r="C441" s="6" t="s">
        <v>659</v>
      </c>
      <c r="D441" s="5" t="s">
        <v>21</v>
      </c>
      <c r="E441" s="46" t="s">
        <v>661</v>
      </c>
      <c r="F441" s="8" t="s">
        <v>37</v>
      </c>
      <c r="G441" s="47">
        <v>6580000000</v>
      </c>
      <c r="H441" s="10">
        <v>0</v>
      </c>
      <c r="I441" s="9">
        <v>0</v>
      </c>
      <c r="J441" s="47">
        <v>6580000000</v>
      </c>
      <c r="K441" s="5" t="s">
        <v>27</v>
      </c>
      <c r="L441" s="5" t="s">
        <v>44</v>
      </c>
    </row>
    <row r="442" spans="1:12" ht="12" customHeight="1" x14ac:dyDescent="0.3">
      <c r="A442" s="5">
        <f t="shared" si="21"/>
        <v>441</v>
      </c>
      <c r="B442" s="16" t="s">
        <v>658</v>
      </c>
      <c r="C442" s="6" t="s">
        <v>659</v>
      </c>
      <c r="D442" s="5" t="s">
        <v>21</v>
      </c>
      <c r="E442" s="46" t="s">
        <v>662</v>
      </c>
      <c r="F442" s="8" t="s">
        <v>37</v>
      </c>
      <c r="G442" s="47">
        <v>1991000000</v>
      </c>
      <c r="H442" s="10">
        <v>0</v>
      </c>
      <c r="I442" s="9">
        <v>0</v>
      </c>
      <c r="J442" s="47">
        <v>1991000000</v>
      </c>
      <c r="K442" s="5" t="s">
        <v>27</v>
      </c>
      <c r="L442" s="5" t="s">
        <v>44</v>
      </c>
    </row>
    <row r="443" spans="1:12" ht="12" customHeight="1" x14ac:dyDescent="0.3">
      <c r="A443" s="5">
        <f t="shared" si="21"/>
        <v>442</v>
      </c>
      <c r="B443" s="16" t="s">
        <v>658</v>
      </c>
      <c r="C443" s="6" t="s">
        <v>663</v>
      </c>
      <c r="D443" s="5" t="s">
        <v>21</v>
      </c>
      <c r="E443" s="46" t="s">
        <v>664</v>
      </c>
      <c r="F443" s="8" t="s">
        <v>37</v>
      </c>
      <c r="G443" s="47">
        <v>6455000000</v>
      </c>
      <c r="H443" s="10">
        <v>0</v>
      </c>
      <c r="I443" s="9">
        <v>0</v>
      </c>
      <c r="J443" s="47">
        <v>6455000000</v>
      </c>
      <c r="K443" s="5" t="s">
        <v>27</v>
      </c>
      <c r="L443" s="5" t="s">
        <v>44</v>
      </c>
    </row>
    <row r="444" spans="1:12" ht="12" customHeight="1" x14ac:dyDescent="0.3">
      <c r="A444" s="5">
        <f t="shared" si="21"/>
        <v>443</v>
      </c>
      <c r="B444" s="16" t="s">
        <v>658</v>
      </c>
      <c r="C444" s="6" t="s">
        <v>663</v>
      </c>
      <c r="D444" s="5" t="s">
        <v>21</v>
      </c>
      <c r="E444" s="46" t="s">
        <v>665</v>
      </c>
      <c r="F444" s="8" t="s">
        <v>37</v>
      </c>
      <c r="G444" s="47">
        <v>6455000000</v>
      </c>
      <c r="H444" s="10">
        <v>0</v>
      </c>
      <c r="I444" s="9">
        <v>0</v>
      </c>
      <c r="J444" s="47">
        <v>6455000000</v>
      </c>
      <c r="K444" s="5" t="s">
        <v>27</v>
      </c>
      <c r="L444" s="5" t="s">
        <v>44</v>
      </c>
    </row>
    <row r="445" spans="1:12" ht="12" customHeight="1" x14ac:dyDescent="0.3">
      <c r="A445" s="5">
        <f t="shared" si="21"/>
        <v>444</v>
      </c>
      <c r="B445" s="16" t="s">
        <v>658</v>
      </c>
      <c r="C445" s="6" t="s">
        <v>663</v>
      </c>
      <c r="D445" s="5" t="s">
        <v>21</v>
      </c>
      <c r="E445" s="46" t="s">
        <v>666</v>
      </c>
      <c r="F445" s="8" t="s">
        <v>37</v>
      </c>
      <c r="G445" s="47">
        <v>6455000000</v>
      </c>
      <c r="H445" s="10">
        <v>0</v>
      </c>
      <c r="I445" s="9">
        <v>0</v>
      </c>
      <c r="J445" s="47">
        <v>6455000000</v>
      </c>
      <c r="K445" s="5" t="s">
        <v>27</v>
      </c>
      <c r="L445" s="5" t="s">
        <v>44</v>
      </c>
    </row>
    <row r="446" spans="1:12" ht="12" customHeight="1" x14ac:dyDescent="0.3">
      <c r="A446" s="5">
        <f t="shared" si="21"/>
        <v>445</v>
      </c>
      <c r="B446" s="16" t="s">
        <v>658</v>
      </c>
      <c r="C446" s="6" t="s">
        <v>663</v>
      </c>
      <c r="D446" s="5" t="s">
        <v>21</v>
      </c>
      <c r="E446" s="46" t="s">
        <v>667</v>
      </c>
      <c r="F446" s="8" t="s">
        <v>37</v>
      </c>
      <c r="G446" s="47">
        <v>1343000000</v>
      </c>
      <c r="H446" s="10">
        <v>0</v>
      </c>
      <c r="I446" s="9">
        <v>0</v>
      </c>
      <c r="J446" s="47">
        <v>1343000000</v>
      </c>
      <c r="K446" s="5" t="s">
        <v>27</v>
      </c>
      <c r="L446" s="5" t="s">
        <v>44</v>
      </c>
    </row>
    <row r="447" spans="1:12" ht="12" customHeight="1" x14ac:dyDescent="0.3">
      <c r="A447" s="5">
        <f t="shared" si="21"/>
        <v>446</v>
      </c>
      <c r="B447" s="16" t="s">
        <v>658</v>
      </c>
      <c r="C447" s="6" t="s">
        <v>663</v>
      </c>
      <c r="D447" s="5" t="s">
        <v>21</v>
      </c>
      <c r="E447" s="46" t="s">
        <v>668</v>
      </c>
      <c r="F447" s="8" t="s">
        <v>37</v>
      </c>
      <c r="G447" s="47">
        <v>1343000000</v>
      </c>
      <c r="H447" s="10">
        <v>0</v>
      </c>
      <c r="I447" s="9">
        <v>0</v>
      </c>
      <c r="J447" s="47">
        <v>1343000000</v>
      </c>
      <c r="K447" s="5" t="s">
        <v>27</v>
      </c>
      <c r="L447" s="5" t="s">
        <v>44</v>
      </c>
    </row>
    <row r="448" spans="1:12" ht="12" customHeight="1" x14ac:dyDescent="0.3">
      <c r="A448" s="5">
        <f t="shared" si="21"/>
        <v>447</v>
      </c>
      <c r="B448" s="16" t="s">
        <v>658</v>
      </c>
      <c r="C448" s="6" t="s">
        <v>669</v>
      </c>
      <c r="D448" s="5" t="s">
        <v>21</v>
      </c>
      <c r="E448" s="46" t="s">
        <v>670</v>
      </c>
      <c r="F448" s="8" t="s">
        <v>37</v>
      </c>
      <c r="G448" s="47">
        <v>6225000000</v>
      </c>
      <c r="H448" s="10">
        <v>0</v>
      </c>
      <c r="I448" s="9">
        <v>0</v>
      </c>
      <c r="J448" s="47">
        <v>6225000000</v>
      </c>
      <c r="K448" s="5" t="s">
        <v>27</v>
      </c>
      <c r="L448" s="5" t="s">
        <v>44</v>
      </c>
    </row>
    <row r="449" spans="1:12" ht="12" customHeight="1" x14ac:dyDescent="0.3">
      <c r="A449" s="5">
        <f t="shared" si="21"/>
        <v>448</v>
      </c>
      <c r="B449" s="16" t="s">
        <v>658</v>
      </c>
      <c r="C449" s="6" t="s">
        <v>669</v>
      </c>
      <c r="D449" s="5" t="s">
        <v>21</v>
      </c>
      <c r="E449" s="46" t="s">
        <v>671</v>
      </c>
      <c r="F449" s="8" t="s">
        <v>37</v>
      </c>
      <c r="G449" s="47">
        <v>6225000000</v>
      </c>
      <c r="H449" s="10">
        <v>0</v>
      </c>
      <c r="I449" s="9">
        <v>0</v>
      </c>
      <c r="J449" s="47">
        <v>6225000000</v>
      </c>
      <c r="K449" s="5" t="s">
        <v>27</v>
      </c>
      <c r="L449" s="5" t="s">
        <v>44</v>
      </c>
    </row>
    <row r="450" spans="1:12" ht="12" customHeight="1" x14ac:dyDescent="0.3">
      <c r="A450" s="5">
        <f t="shared" ref="A450:A513" si="24">ROW()-1</f>
        <v>449</v>
      </c>
      <c r="B450" s="16" t="s">
        <v>658</v>
      </c>
      <c r="C450" s="6" t="s">
        <v>672</v>
      </c>
      <c r="D450" s="5" t="s">
        <v>21</v>
      </c>
      <c r="E450" s="46" t="s">
        <v>673</v>
      </c>
      <c r="F450" s="8" t="s">
        <v>340</v>
      </c>
      <c r="G450" s="47">
        <v>1960000000</v>
      </c>
      <c r="H450" s="10">
        <v>0</v>
      </c>
      <c r="I450" s="9">
        <v>0</v>
      </c>
      <c r="J450" s="47">
        <v>1960000000</v>
      </c>
      <c r="K450" s="5" t="s">
        <v>27</v>
      </c>
      <c r="L450" s="5" t="s">
        <v>341</v>
      </c>
    </row>
    <row r="451" spans="1:12" ht="12" customHeight="1" x14ac:dyDescent="0.3">
      <c r="A451" s="5">
        <f t="shared" si="24"/>
        <v>450</v>
      </c>
      <c r="B451" s="6" t="s">
        <v>674</v>
      </c>
      <c r="C451" s="6" t="s">
        <v>675</v>
      </c>
      <c r="D451" s="5" t="s">
        <v>21</v>
      </c>
      <c r="E451" s="7" t="s">
        <v>676</v>
      </c>
      <c r="F451" s="8" t="s">
        <v>27</v>
      </c>
      <c r="G451" s="9">
        <v>67993906</v>
      </c>
      <c r="H451" s="9">
        <v>84981127</v>
      </c>
      <c r="I451" s="9">
        <v>14000000</v>
      </c>
      <c r="J451" s="9">
        <v>166975033</v>
      </c>
      <c r="K451" s="5" t="s">
        <v>27</v>
      </c>
      <c r="L451" s="5" t="s">
        <v>28</v>
      </c>
    </row>
    <row r="452" spans="1:12" ht="12" customHeight="1" x14ac:dyDescent="0.3">
      <c r="A452" s="5">
        <f t="shared" si="24"/>
        <v>451</v>
      </c>
      <c r="B452" s="6" t="s">
        <v>674</v>
      </c>
      <c r="C452" s="6" t="s">
        <v>677</v>
      </c>
      <c r="D452" s="5" t="s">
        <v>678</v>
      </c>
      <c r="E452" s="7" t="s">
        <v>679</v>
      </c>
      <c r="F452" s="8" t="s">
        <v>340</v>
      </c>
      <c r="G452" s="9">
        <v>148856856</v>
      </c>
      <c r="H452" s="9">
        <v>69859967</v>
      </c>
      <c r="I452" s="9">
        <v>0</v>
      </c>
      <c r="J452" s="9">
        <f>SUM(G452:I452)</f>
        <v>218716823</v>
      </c>
      <c r="K452" s="5" t="s">
        <v>27</v>
      </c>
      <c r="L452" s="5" t="s">
        <v>341</v>
      </c>
    </row>
    <row r="453" spans="1:12" ht="12" customHeight="1" x14ac:dyDescent="0.3">
      <c r="A453" s="5">
        <f t="shared" si="24"/>
        <v>452</v>
      </c>
      <c r="B453" s="16" t="s">
        <v>658</v>
      </c>
      <c r="C453" s="6" t="s">
        <v>677</v>
      </c>
      <c r="D453" s="5" t="s">
        <v>21</v>
      </c>
      <c r="E453" s="46" t="s">
        <v>680</v>
      </c>
      <c r="F453" s="8" t="s">
        <v>340</v>
      </c>
      <c r="G453" s="47">
        <v>5587000000</v>
      </c>
      <c r="H453" s="10">
        <v>0</v>
      </c>
      <c r="I453" s="9">
        <v>0</v>
      </c>
      <c r="J453" s="47">
        <v>5587000000</v>
      </c>
      <c r="K453" s="5" t="s">
        <v>27</v>
      </c>
      <c r="L453" s="5" t="s">
        <v>341</v>
      </c>
    </row>
    <row r="454" spans="1:12" ht="12" customHeight="1" x14ac:dyDescent="0.3">
      <c r="A454" s="5">
        <f t="shared" si="24"/>
        <v>453</v>
      </c>
      <c r="B454" s="16" t="s">
        <v>658</v>
      </c>
      <c r="C454" s="6" t="s">
        <v>677</v>
      </c>
      <c r="D454" s="5" t="s">
        <v>21</v>
      </c>
      <c r="E454" s="46" t="s">
        <v>681</v>
      </c>
      <c r="F454" s="8" t="s">
        <v>340</v>
      </c>
      <c r="G454" s="47">
        <v>5587000000</v>
      </c>
      <c r="H454" s="10">
        <v>0</v>
      </c>
      <c r="I454" s="9">
        <v>0</v>
      </c>
      <c r="J454" s="47">
        <v>5587000000</v>
      </c>
      <c r="K454" s="5" t="s">
        <v>27</v>
      </c>
      <c r="L454" s="5" t="s">
        <v>341</v>
      </c>
    </row>
    <row r="455" spans="1:12" ht="12" customHeight="1" x14ac:dyDescent="0.3">
      <c r="A455" s="5">
        <f t="shared" si="24"/>
        <v>454</v>
      </c>
      <c r="B455" s="16" t="s">
        <v>658</v>
      </c>
      <c r="C455" s="6" t="s">
        <v>677</v>
      </c>
      <c r="D455" s="5" t="s">
        <v>21</v>
      </c>
      <c r="E455" s="46" t="s">
        <v>682</v>
      </c>
      <c r="F455" s="8" t="s">
        <v>340</v>
      </c>
      <c r="G455" s="47">
        <v>1894000000</v>
      </c>
      <c r="H455" s="10">
        <v>0</v>
      </c>
      <c r="I455" s="9">
        <v>0</v>
      </c>
      <c r="J455" s="47">
        <v>1894000000</v>
      </c>
      <c r="K455" s="5" t="s">
        <v>27</v>
      </c>
      <c r="L455" s="5" t="s">
        <v>341</v>
      </c>
    </row>
    <row r="456" spans="1:12" ht="12" customHeight="1" x14ac:dyDescent="0.3">
      <c r="A456" s="5">
        <f t="shared" si="24"/>
        <v>455</v>
      </c>
      <c r="B456" s="16" t="s">
        <v>658</v>
      </c>
      <c r="C456" s="6" t="s">
        <v>677</v>
      </c>
      <c r="D456" s="5" t="s">
        <v>21</v>
      </c>
      <c r="E456" s="46" t="s">
        <v>683</v>
      </c>
      <c r="F456" s="8" t="s">
        <v>340</v>
      </c>
      <c r="G456" s="47">
        <v>1894000000</v>
      </c>
      <c r="H456" s="10">
        <v>0</v>
      </c>
      <c r="I456" s="9">
        <v>0</v>
      </c>
      <c r="J456" s="47">
        <v>1894000000</v>
      </c>
      <c r="K456" s="5" t="s">
        <v>27</v>
      </c>
      <c r="L456" s="5" t="s">
        <v>341</v>
      </c>
    </row>
    <row r="457" spans="1:12" ht="12" customHeight="1" x14ac:dyDescent="0.3">
      <c r="A457" s="5">
        <f t="shared" si="24"/>
        <v>456</v>
      </c>
      <c r="B457" s="16" t="s">
        <v>658</v>
      </c>
      <c r="C457" s="6" t="s">
        <v>677</v>
      </c>
      <c r="D457" s="5" t="s">
        <v>21</v>
      </c>
      <c r="E457" s="46" t="s">
        <v>684</v>
      </c>
      <c r="F457" s="8" t="s">
        <v>340</v>
      </c>
      <c r="G457" s="47">
        <v>4163000000</v>
      </c>
      <c r="H457" s="10">
        <v>0</v>
      </c>
      <c r="I457" s="9">
        <v>0</v>
      </c>
      <c r="J457" s="47">
        <v>4163000000</v>
      </c>
      <c r="K457" s="5" t="s">
        <v>27</v>
      </c>
      <c r="L457" s="5" t="s">
        <v>341</v>
      </c>
    </row>
    <row r="458" spans="1:12" ht="12" customHeight="1" x14ac:dyDescent="0.3">
      <c r="A458" s="5">
        <f t="shared" si="24"/>
        <v>457</v>
      </c>
      <c r="B458" s="16" t="s">
        <v>658</v>
      </c>
      <c r="C458" s="6" t="s">
        <v>685</v>
      </c>
      <c r="D458" s="5" t="s">
        <v>21</v>
      </c>
      <c r="E458" s="46" t="s">
        <v>686</v>
      </c>
      <c r="F458" s="8" t="s">
        <v>340</v>
      </c>
      <c r="G458" s="47">
        <v>6931000000</v>
      </c>
      <c r="H458" s="10">
        <v>0</v>
      </c>
      <c r="I458" s="9">
        <v>0</v>
      </c>
      <c r="J458" s="47">
        <v>6931000000</v>
      </c>
      <c r="K458" s="5" t="s">
        <v>27</v>
      </c>
      <c r="L458" s="5" t="s">
        <v>341</v>
      </c>
    </row>
    <row r="459" spans="1:12" ht="12" customHeight="1" x14ac:dyDescent="0.3">
      <c r="A459" s="5">
        <f t="shared" si="24"/>
        <v>458</v>
      </c>
      <c r="B459" s="16" t="s">
        <v>658</v>
      </c>
      <c r="C459" s="6" t="s">
        <v>685</v>
      </c>
      <c r="D459" s="5" t="s">
        <v>21</v>
      </c>
      <c r="E459" s="46" t="s">
        <v>687</v>
      </c>
      <c r="F459" s="8" t="s">
        <v>340</v>
      </c>
      <c r="G459" s="47">
        <v>6931000000</v>
      </c>
      <c r="H459" s="10">
        <v>0</v>
      </c>
      <c r="I459" s="9">
        <v>0</v>
      </c>
      <c r="J459" s="47">
        <v>6931000000</v>
      </c>
      <c r="K459" s="5" t="s">
        <v>27</v>
      </c>
      <c r="L459" s="5" t="s">
        <v>341</v>
      </c>
    </row>
    <row r="460" spans="1:12" ht="12" customHeight="1" x14ac:dyDescent="0.3">
      <c r="A460" s="5">
        <f t="shared" si="24"/>
        <v>459</v>
      </c>
      <c r="B460" s="16" t="s">
        <v>658</v>
      </c>
      <c r="C460" s="6" t="s">
        <v>685</v>
      </c>
      <c r="D460" s="5" t="s">
        <v>21</v>
      </c>
      <c r="E460" s="46" t="s">
        <v>688</v>
      </c>
      <c r="F460" s="8" t="s">
        <v>340</v>
      </c>
      <c r="G460" s="47">
        <v>1649000000</v>
      </c>
      <c r="H460" s="10">
        <v>0</v>
      </c>
      <c r="I460" s="9">
        <v>0</v>
      </c>
      <c r="J460" s="47">
        <v>1649000000</v>
      </c>
      <c r="K460" s="5" t="s">
        <v>27</v>
      </c>
      <c r="L460" s="5" t="s">
        <v>341</v>
      </c>
    </row>
    <row r="461" spans="1:12" ht="12" customHeight="1" x14ac:dyDescent="0.3">
      <c r="A461" s="5">
        <f t="shared" si="24"/>
        <v>460</v>
      </c>
      <c r="B461" s="16" t="s">
        <v>658</v>
      </c>
      <c r="C461" s="6" t="s">
        <v>689</v>
      </c>
      <c r="D461" s="5" t="s">
        <v>21</v>
      </c>
      <c r="E461" s="46" t="s">
        <v>690</v>
      </c>
      <c r="F461" s="8" t="s">
        <v>340</v>
      </c>
      <c r="G461" s="47">
        <v>4920000000</v>
      </c>
      <c r="H461" s="10">
        <v>0</v>
      </c>
      <c r="I461" s="9">
        <v>0</v>
      </c>
      <c r="J461" s="47">
        <v>4920000000</v>
      </c>
      <c r="K461" s="5" t="s">
        <v>27</v>
      </c>
      <c r="L461" s="5" t="s">
        <v>341</v>
      </c>
    </row>
    <row r="462" spans="1:12" ht="12" customHeight="1" x14ac:dyDescent="0.3">
      <c r="A462" s="5">
        <f t="shared" si="24"/>
        <v>461</v>
      </c>
      <c r="B462" s="16" t="s">
        <v>658</v>
      </c>
      <c r="C462" s="6" t="s">
        <v>689</v>
      </c>
      <c r="D462" s="5" t="s">
        <v>21</v>
      </c>
      <c r="E462" s="46" t="s">
        <v>691</v>
      </c>
      <c r="F462" s="8" t="s">
        <v>340</v>
      </c>
      <c r="G462" s="47">
        <v>1243000000</v>
      </c>
      <c r="H462" s="10">
        <v>0</v>
      </c>
      <c r="I462" s="9">
        <v>0</v>
      </c>
      <c r="J462" s="47">
        <v>1243000000</v>
      </c>
      <c r="K462" s="5" t="s">
        <v>27</v>
      </c>
      <c r="L462" s="5" t="s">
        <v>341</v>
      </c>
    </row>
    <row r="463" spans="1:12" ht="12" customHeight="1" x14ac:dyDescent="0.3">
      <c r="A463" s="5">
        <f t="shared" si="24"/>
        <v>462</v>
      </c>
      <c r="B463" s="6" t="s">
        <v>674</v>
      </c>
      <c r="C463" s="6" t="s">
        <v>692</v>
      </c>
      <c r="D463" s="5" t="s">
        <v>678</v>
      </c>
      <c r="E463" s="7" t="s">
        <v>693</v>
      </c>
      <c r="F463" s="8" t="s">
        <v>340</v>
      </c>
      <c r="G463" s="9">
        <v>410000000</v>
      </c>
      <c r="H463" s="9">
        <v>400000000</v>
      </c>
      <c r="I463" s="9">
        <v>36000000</v>
      </c>
      <c r="J463" s="9">
        <f>SUM(G463:I463)</f>
        <v>846000000</v>
      </c>
      <c r="K463" s="5" t="s">
        <v>340</v>
      </c>
      <c r="L463" s="5" t="s">
        <v>341</v>
      </c>
    </row>
    <row r="464" spans="1:12" ht="12" customHeight="1" x14ac:dyDescent="0.3">
      <c r="A464" s="5">
        <f t="shared" si="24"/>
        <v>463</v>
      </c>
      <c r="B464" s="6" t="s">
        <v>674</v>
      </c>
      <c r="C464" s="6" t="s">
        <v>694</v>
      </c>
      <c r="D464" s="5" t="s">
        <v>21</v>
      </c>
      <c r="E464" s="7" t="s">
        <v>695</v>
      </c>
      <c r="F464" s="8" t="s">
        <v>27</v>
      </c>
      <c r="G464" s="9">
        <v>200000000</v>
      </c>
      <c r="H464" s="9">
        <v>105000000</v>
      </c>
      <c r="I464" s="9">
        <v>50000000</v>
      </c>
      <c r="J464" s="9">
        <f>G464+H464+I464</f>
        <v>355000000</v>
      </c>
      <c r="K464" s="5" t="s">
        <v>340</v>
      </c>
      <c r="L464" s="5" t="s">
        <v>28</v>
      </c>
    </row>
    <row r="465" spans="1:12" ht="12" customHeight="1" x14ac:dyDescent="0.3">
      <c r="A465" s="5">
        <f t="shared" si="24"/>
        <v>464</v>
      </c>
      <c r="B465" s="6" t="s">
        <v>674</v>
      </c>
      <c r="C465" s="6" t="s">
        <v>694</v>
      </c>
      <c r="D465" s="5" t="s">
        <v>21</v>
      </c>
      <c r="E465" s="7" t="s">
        <v>696</v>
      </c>
      <c r="F465" s="8" t="s">
        <v>27</v>
      </c>
      <c r="G465" s="9">
        <v>155000000</v>
      </c>
      <c r="H465" s="9">
        <v>56000000</v>
      </c>
      <c r="I465" s="9">
        <v>10000000</v>
      </c>
      <c r="J465" s="9">
        <f>SUM(G465:I465)</f>
        <v>221000000</v>
      </c>
      <c r="K465" s="5" t="s">
        <v>340</v>
      </c>
      <c r="L465" s="5" t="s">
        <v>28</v>
      </c>
    </row>
    <row r="466" spans="1:12" ht="12" customHeight="1" x14ac:dyDescent="0.3">
      <c r="A466" s="5">
        <f t="shared" si="24"/>
        <v>465</v>
      </c>
      <c r="B466" s="6" t="s">
        <v>674</v>
      </c>
      <c r="C466" s="6" t="s">
        <v>694</v>
      </c>
      <c r="D466" s="5" t="s">
        <v>21</v>
      </c>
      <c r="E466" s="7" t="s">
        <v>697</v>
      </c>
      <c r="F466" s="8" t="s">
        <v>340</v>
      </c>
      <c r="G466" s="9">
        <v>42000000</v>
      </c>
      <c r="H466" s="9">
        <v>44000000</v>
      </c>
      <c r="I466" s="9">
        <v>10000000</v>
      </c>
      <c r="J466" s="9">
        <f>SUM(G466:I466)</f>
        <v>96000000</v>
      </c>
      <c r="K466" s="5" t="s">
        <v>340</v>
      </c>
      <c r="L466" s="5" t="s">
        <v>341</v>
      </c>
    </row>
    <row r="467" spans="1:12" ht="12" customHeight="1" x14ac:dyDescent="0.3">
      <c r="A467" s="5">
        <f t="shared" si="24"/>
        <v>466</v>
      </c>
      <c r="B467" s="16" t="s">
        <v>658</v>
      </c>
      <c r="C467" s="6" t="s">
        <v>692</v>
      </c>
      <c r="D467" s="5" t="s">
        <v>21</v>
      </c>
      <c r="E467" s="46" t="s">
        <v>698</v>
      </c>
      <c r="F467" s="8" t="s">
        <v>340</v>
      </c>
      <c r="G467" s="47">
        <v>6316000000</v>
      </c>
      <c r="H467" s="10">
        <v>0</v>
      </c>
      <c r="I467" s="9">
        <v>0</v>
      </c>
      <c r="J467" s="47">
        <v>6316000000</v>
      </c>
      <c r="K467" s="5" t="s">
        <v>27</v>
      </c>
      <c r="L467" s="5" t="s">
        <v>341</v>
      </c>
    </row>
    <row r="468" spans="1:12" ht="12" customHeight="1" x14ac:dyDescent="0.3">
      <c r="A468" s="5">
        <f t="shared" si="24"/>
        <v>467</v>
      </c>
      <c r="B468" s="16" t="s">
        <v>658</v>
      </c>
      <c r="C468" s="6" t="s">
        <v>692</v>
      </c>
      <c r="D468" s="5" t="s">
        <v>21</v>
      </c>
      <c r="E468" s="46" t="s">
        <v>699</v>
      </c>
      <c r="F468" s="8" t="s">
        <v>340</v>
      </c>
      <c r="G468" s="47">
        <v>6316000000</v>
      </c>
      <c r="H468" s="10">
        <v>0</v>
      </c>
      <c r="I468" s="9">
        <v>0</v>
      </c>
      <c r="J468" s="47">
        <v>6316000000</v>
      </c>
      <c r="K468" s="5" t="s">
        <v>27</v>
      </c>
      <c r="L468" s="5" t="s">
        <v>341</v>
      </c>
    </row>
    <row r="469" spans="1:12" ht="12" customHeight="1" x14ac:dyDescent="0.3">
      <c r="A469" s="5">
        <f t="shared" si="24"/>
        <v>468</v>
      </c>
      <c r="B469" s="16" t="s">
        <v>658</v>
      </c>
      <c r="C469" s="6" t="s">
        <v>692</v>
      </c>
      <c r="D469" s="5" t="s">
        <v>21</v>
      </c>
      <c r="E469" s="46" t="s">
        <v>700</v>
      </c>
      <c r="F469" s="8" t="s">
        <v>340</v>
      </c>
      <c r="G469" s="47">
        <v>6316000000</v>
      </c>
      <c r="H469" s="10">
        <v>0</v>
      </c>
      <c r="I469" s="9">
        <v>0</v>
      </c>
      <c r="J469" s="47">
        <v>6316000000</v>
      </c>
      <c r="K469" s="5" t="s">
        <v>27</v>
      </c>
      <c r="L469" s="5" t="s">
        <v>341</v>
      </c>
    </row>
    <row r="470" spans="1:12" ht="12" customHeight="1" x14ac:dyDescent="0.3">
      <c r="A470" s="5">
        <f t="shared" si="24"/>
        <v>469</v>
      </c>
      <c r="B470" s="16" t="s">
        <v>658</v>
      </c>
      <c r="C470" s="6" t="s">
        <v>692</v>
      </c>
      <c r="D470" s="5" t="s">
        <v>21</v>
      </c>
      <c r="E470" s="46" t="s">
        <v>701</v>
      </c>
      <c r="F470" s="8" t="s">
        <v>340</v>
      </c>
      <c r="G470" s="47">
        <v>6316000000</v>
      </c>
      <c r="H470" s="10">
        <v>0</v>
      </c>
      <c r="I470" s="9">
        <v>0</v>
      </c>
      <c r="J470" s="47">
        <v>6316000000</v>
      </c>
      <c r="K470" s="5" t="s">
        <v>27</v>
      </c>
      <c r="L470" s="5" t="s">
        <v>341</v>
      </c>
    </row>
    <row r="471" spans="1:12" ht="12" customHeight="1" x14ac:dyDescent="0.3">
      <c r="A471" s="5">
        <f t="shared" si="24"/>
        <v>470</v>
      </c>
      <c r="B471" s="16" t="s">
        <v>658</v>
      </c>
      <c r="C471" s="6" t="s">
        <v>692</v>
      </c>
      <c r="D471" s="5" t="s">
        <v>21</v>
      </c>
      <c r="E471" s="46" t="s">
        <v>702</v>
      </c>
      <c r="F471" s="8" t="s">
        <v>340</v>
      </c>
      <c r="G471" s="47">
        <v>1482000000</v>
      </c>
      <c r="H471" s="10">
        <v>0</v>
      </c>
      <c r="I471" s="9">
        <v>0</v>
      </c>
      <c r="J471" s="47">
        <v>1482000000</v>
      </c>
      <c r="K471" s="5" t="s">
        <v>27</v>
      </c>
      <c r="L471" s="5" t="s">
        <v>341</v>
      </c>
    </row>
    <row r="472" spans="1:12" ht="12" customHeight="1" x14ac:dyDescent="0.3">
      <c r="A472" s="5">
        <f t="shared" si="24"/>
        <v>471</v>
      </c>
      <c r="B472" s="16" t="s">
        <v>658</v>
      </c>
      <c r="C472" s="6" t="s">
        <v>692</v>
      </c>
      <c r="D472" s="5" t="s">
        <v>21</v>
      </c>
      <c r="E472" s="46" t="s">
        <v>703</v>
      </c>
      <c r="F472" s="8" t="s">
        <v>340</v>
      </c>
      <c r="G472" s="47">
        <v>1482000000</v>
      </c>
      <c r="H472" s="10">
        <v>0</v>
      </c>
      <c r="I472" s="9">
        <v>0</v>
      </c>
      <c r="J472" s="47">
        <v>1482000000</v>
      </c>
      <c r="K472" s="5" t="s">
        <v>27</v>
      </c>
      <c r="L472" s="5" t="s">
        <v>341</v>
      </c>
    </row>
    <row r="473" spans="1:12" ht="12" customHeight="1" x14ac:dyDescent="0.3">
      <c r="A473" s="5">
        <f t="shared" si="24"/>
        <v>472</v>
      </c>
      <c r="B473" s="16" t="s">
        <v>658</v>
      </c>
      <c r="C473" s="6" t="s">
        <v>704</v>
      </c>
      <c r="D473" s="5" t="s">
        <v>21</v>
      </c>
      <c r="E473" s="46" t="s">
        <v>705</v>
      </c>
      <c r="F473" s="8" t="s">
        <v>340</v>
      </c>
      <c r="G473" s="47">
        <v>4792000000</v>
      </c>
      <c r="H473" s="10">
        <v>0</v>
      </c>
      <c r="I473" s="9">
        <v>0</v>
      </c>
      <c r="J473" s="47">
        <v>4792000000</v>
      </c>
      <c r="K473" s="5" t="s">
        <v>27</v>
      </c>
      <c r="L473" s="5" t="s">
        <v>341</v>
      </c>
    </row>
    <row r="474" spans="1:12" ht="12" customHeight="1" x14ac:dyDescent="0.3">
      <c r="A474" s="5">
        <f t="shared" si="24"/>
        <v>473</v>
      </c>
      <c r="B474" s="16" t="s">
        <v>658</v>
      </c>
      <c r="C474" s="6" t="s">
        <v>704</v>
      </c>
      <c r="D474" s="5" t="s">
        <v>21</v>
      </c>
      <c r="E474" s="46" t="s">
        <v>706</v>
      </c>
      <c r="F474" s="8" t="s">
        <v>340</v>
      </c>
      <c r="G474" s="47">
        <v>4792000000</v>
      </c>
      <c r="H474" s="10">
        <v>0</v>
      </c>
      <c r="I474" s="9">
        <v>0</v>
      </c>
      <c r="J474" s="47">
        <v>4792000000</v>
      </c>
      <c r="K474" s="5" t="s">
        <v>27</v>
      </c>
      <c r="L474" s="5" t="s">
        <v>341</v>
      </c>
    </row>
    <row r="475" spans="1:12" ht="12" customHeight="1" x14ac:dyDescent="0.3">
      <c r="A475" s="5">
        <f t="shared" si="24"/>
        <v>474</v>
      </c>
      <c r="B475" s="16" t="s">
        <v>658</v>
      </c>
      <c r="C475" s="6" t="s">
        <v>704</v>
      </c>
      <c r="D475" s="5" t="s">
        <v>21</v>
      </c>
      <c r="E475" s="46" t="s">
        <v>707</v>
      </c>
      <c r="F475" s="8" t="s">
        <v>340</v>
      </c>
      <c r="G475" s="47">
        <v>4792000000</v>
      </c>
      <c r="H475" s="10">
        <v>0</v>
      </c>
      <c r="I475" s="9">
        <v>0</v>
      </c>
      <c r="J475" s="47">
        <v>4792000000</v>
      </c>
      <c r="K475" s="5" t="s">
        <v>27</v>
      </c>
      <c r="L475" s="5" t="s">
        <v>341</v>
      </c>
    </row>
    <row r="476" spans="1:12" ht="12" customHeight="1" x14ac:dyDescent="0.3">
      <c r="A476" s="5">
        <f t="shared" si="24"/>
        <v>475</v>
      </c>
      <c r="B476" s="16" t="s">
        <v>658</v>
      </c>
      <c r="C476" s="6" t="s">
        <v>704</v>
      </c>
      <c r="D476" s="5" t="s">
        <v>21</v>
      </c>
      <c r="E476" s="46" t="s">
        <v>708</v>
      </c>
      <c r="F476" s="8" t="s">
        <v>340</v>
      </c>
      <c r="G476" s="47">
        <v>1952000000</v>
      </c>
      <c r="H476" s="10">
        <v>0</v>
      </c>
      <c r="I476" s="9">
        <v>0</v>
      </c>
      <c r="J476" s="47">
        <v>1952000000</v>
      </c>
      <c r="K476" s="5" t="s">
        <v>27</v>
      </c>
      <c r="L476" s="5" t="s">
        <v>341</v>
      </c>
    </row>
    <row r="477" spans="1:12" ht="12" customHeight="1" x14ac:dyDescent="0.3">
      <c r="A477" s="5">
        <f t="shared" si="24"/>
        <v>476</v>
      </c>
      <c r="B477" s="16" t="s">
        <v>658</v>
      </c>
      <c r="C477" s="6" t="s">
        <v>709</v>
      </c>
      <c r="D477" s="5" t="s">
        <v>21</v>
      </c>
      <c r="E477" s="46" t="s">
        <v>710</v>
      </c>
      <c r="F477" s="8" t="s">
        <v>340</v>
      </c>
      <c r="G477" s="47">
        <v>6016000000</v>
      </c>
      <c r="H477" s="10">
        <v>0</v>
      </c>
      <c r="I477" s="9">
        <v>0</v>
      </c>
      <c r="J477" s="47">
        <v>6016000000</v>
      </c>
      <c r="K477" s="5" t="s">
        <v>27</v>
      </c>
      <c r="L477" s="5" t="s">
        <v>341</v>
      </c>
    </row>
    <row r="478" spans="1:12" ht="12" customHeight="1" x14ac:dyDescent="0.3">
      <c r="A478" s="5">
        <f t="shared" si="24"/>
        <v>477</v>
      </c>
      <c r="B478" s="16" t="s">
        <v>658</v>
      </c>
      <c r="C478" s="6" t="s">
        <v>709</v>
      </c>
      <c r="D478" s="5" t="s">
        <v>21</v>
      </c>
      <c r="E478" s="46" t="s">
        <v>711</v>
      </c>
      <c r="F478" s="8" t="s">
        <v>340</v>
      </c>
      <c r="G478" s="47">
        <v>6016000000</v>
      </c>
      <c r="H478" s="10">
        <v>0</v>
      </c>
      <c r="I478" s="9">
        <v>0</v>
      </c>
      <c r="J478" s="47">
        <v>6016000000</v>
      </c>
      <c r="K478" s="5" t="s">
        <v>27</v>
      </c>
      <c r="L478" s="5" t="s">
        <v>341</v>
      </c>
    </row>
    <row r="479" spans="1:12" ht="12" customHeight="1" x14ac:dyDescent="0.3">
      <c r="A479" s="5">
        <f t="shared" si="24"/>
        <v>478</v>
      </c>
      <c r="B479" s="16" t="s">
        <v>658</v>
      </c>
      <c r="C479" s="6" t="s">
        <v>709</v>
      </c>
      <c r="D479" s="5" t="s">
        <v>21</v>
      </c>
      <c r="E479" s="46" t="s">
        <v>712</v>
      </c>
      <c r="F479" s="8" t="s">
        <v>340</v>
      </c>
      <c r="G479" s="47">
        <v>6016000000</v>
      </c>
      <c r="H479" s="10">
        <v>0</v>
      </c>
      <c r="I479" s="9">
        <v>0</v>
      </c>
      <c r="J479" s="47">
        <v>6016000000</v>
      </c>
      <c r="K479" s="5" t="s">
        <v>27</v>
      </c>
      <c r="L479" s="5" t="s">
        <v>341</v>
      </c>
    </row>
    <row r="480" spans="1:12" ht="12" customHeight="1" x14ac:dyDescent="0.3">
      <c r="A480" s="5">
        <f t="shared" si="24"/>
        <v>479</v>
      </c>
      <c r="B480" s="16" t="s">
        <v>658</v>
      </c>
      <c r="C480" s="6" t="s">
        <v>709</v>
      </c>
      <c r="D480" s="5" t="s">
        <v>21</v>
      </c>
      <c r="E480" s="46" t="s">
        <v>713</v>
      </c>
      <c r="F480" s="8" t="s">
        <v>340</v>
      </c>
      <c r="G480" s="47">
        <v>1992000000</v>
      </c>
      <c r="H480" s="10">
        <v>0</v>
      </c>
      <c r="I480" s="9">
        <v>0</v>
      </c>
      <c r="J480" s="47">
        <v>1992000000</v>
      </c>
      <c r="K480" s="5" t="s">
        <v>27</v>
      </c>
      <c r="L480" s="5" t="s">
        <v>341</v>
      </c>
    </row>
    <row r="481" spans="1:12" ht="12" customHeight="1" x14ac:dyDescent="0.3">
      <c r="A481" s="5">
        <f t="shared" si="24"/>
        <v>480</v>
      </c>
      <c r="B481" s="6" t="s">
        <v>674</v>
      </c>
      <c r="C481" s="6" t="s">
        <v>714</v>
      </c>
      <c r="D481" s="5" t="s">
        <v>678</v>
      </c>
      <c r="E481" s="7" t="s">
        <v>715</v>
      </c>
      <c r="F481" s="8" t="s">
        <v>340</v>
      </c>
      <c r="G481" s="9">
        <v>268000000</v>
      </c>
      <c r="H481" s="9">
        <v>214000000</v>
      </c>
      <c r="I481" s="9">
        <v>104000000</v>
      </c>
      <c r="J481" s="9">
        <f>SUM(G481:I481)</f>
        <v>586000000</v>
      </c>
      <c r="K481" s="5" t="s">
        <v>27</v>
      </c>
      <c r="L481" s="5" t="s">
        <v>341</v>
      </c>
    </row>
    <row r="482" spans="1:12" ht="12" customHeight="1" x14ac:dyDescent="0.3">
      <c r="A482" s="5">
        <f t="shared" si="24"/>
        <v>481</v>
      </c>
      <c r="B482" s="16" t="s">
        <v>658</v>
      </c>
      <c r="C482" s="6" t="s">
        <v>714</v>
      </c>
      <c r="D482" s="5" t="s">
        <v>21</v>
      </c>
      <c r="E482" s="46" t="s">
        <v>716</v>
      </c>
      <c r="F482" s="8" t="s">
        <v>340</v>
      </c>
      <c r="G482" s="47">
        <v>6848000000</v>
      </c>
      <c r="H482" s="10">
        <v>0</v>
      </c>
      <c r="I482" s="9">
        <v>0</v>
      </c>
      <c r="J482" s="47">
        <v>6848000000</v>
      </c>
      <c r="K482" s="5" t="s">
        <v>27</v>
      </c>
      <c r="L482" s="5" t="s">
        <v>341</v>
      </c>
    </row>
    <row r="483" spans="1:12" ht="12" customHeight="1" x14ac:dyDescent="0.3">
      <c r="A483" s="5">
        <f t="shared" si="24"/>
        <v>482</v>
      </c>
      <c r="B483" s="16" t="s">
        <v>658</v>
      </c>
      <c r="C483" s="6" t="s">
        <v>714</v>
      </c>
      <c r="D483" s="5" t="s">
        <v>21</v>
      </c>
      <c r="E483" s="46" t="s">
        <v>717</v>
      </c>
      <c r="F483" s="8" t="s">
        <v>340</v>
      </c>
      <c r="G483" s="47">
        <v>6848000000</v>
      </c>
      <c r="H483" s="10">
        <v>0</v>
      </c>
      <c r="I483" s="9">
        <v>0</v>
      </c>
      <c r="J483" s="47">
        <v>6848000000</v>
      </c>
      <c r="K483" s="5" t="s">
        <v>27</v>
      </c>
      <c r="L483" s="5" t="s">
        <v>341</v>
      </c>
    </row>
    <row r="484" spans="1:12" ht="12" customHeight="1" x14ac:dyDescent="0.3">
      <c r="A484" s="5">
        <f t="shared" si="24"/>
        <v>483</v>
      </c>
      <c r="B484" s="16" t="s">
        <v>658</v>
      </c>
      <c r="C484" s="6" t="s">
        <v>714</v>
      </c>
      <c r="D484" s="5" t="s">
        <v>21</v>
      </c>
      <c r="E484" s="46" t="s">
        <v>718</v>
      </c>
      <c r="F484" s="8" t="s">
        <v>340</v>
      </c>
      <c r="G484" s="47">
        <v>6848000000</v>
      </c>
      <c r="H484" s="10">
        <v>0</v>
      </c>
      <c r="I484" s="9">
        <v>0</v>
      </c>
      <c r="J484" s="47">
        <v>6848000000</v>
      </c>
      <c r="K484" s="5" t="s">
        <v>27</v>
      </c>
      <c r="L484" s="5" t="s">
        <v>341</v>
      </c>
    </row>
    <row r="485" spans="1:12" ht="12" customHeight="1" x14ac:dyDescent="0.3">
      <c r="A485" s="5">
        <f t="shared" si="24"/>
        <v>484</v>
      </c>
      <c r="B485" s="16" t="s">
        <v>658</v>
      </c>
      <c r="C485" s="6" t="s">
        <v>714</v>
      </c>
      <c r="D485" s="5" t="s">
        <v>21</v>
      </c>
      <c r="E485" s="46" t="s">
        <v>719</v>
      </c>
      <c r="F485" s="8" t="s">
        <v>340</v>
      </c>
      <c r="G485" s="47">
        <v>1127000000</v>
      </c>
      <c r="H485" s="10">
        <v>0</v>
      </c>
      <c r="I485" s="9">
        <v>0</v>
      </c>
      <c r="J485" s="47">
        <v>1127000000</v>
      </c>
      <c r="K485" s="5" t="s">
        <v>27</v>
      </c>
      <c r="L485" s="5" t="s">
        <v>341</v>
      </c>
    </row>
    <row r="486" spans="1:12" ht="12" customHeight="1" x14ac:dyDescent="0.3">
      <c r="A486" s="5">
        <f t="shared" si="24"/>
        <v>485</v>
      </c>
      <c r="B486" s="16" t="s">
        <v>658</v>
      </c>
      <c r="C486" s="6" t="s">
        <v>714</v>
      </c>
      <c r="D486" s="5" t="s">
        <v>21</v>
      </c>
      <c r="E486" s="46" t="s">
        <v>720</v>
      </c>
      <c r="F486" s="8" t="s">
        <v>340</v>
      </c>
      <c r="G486" s="47">
        <v>1127000000</v>
      </c>
      <c r="H486" s="10">
        <v>0</v>
      </c>
      <c r="I486" s="9">
        <v>0</v>
      </c>
      <c r="J486" s="47">
        <v>1127000000</v>
      </c>
      <c r="K486" s="5" t="s">
        <v>27</v>
      </c>
      <c r="L486" s="5" t="s">
        <v>341</v>
      </c>
    </row>
    <row r="487" spans="1:12" ht="12" customHeight="1" x14ac:dyDescent="0.3">
      <c r="A487" s="5">
        <f t="shared" si="24"/>
        <v>486</v>
      </c>
      <c r="B487" s="6" t="s">
        <v>658</v>
      </c>
      <c r="C487" s="6" t="s">
        <v>38</v>
      </c>
      <c r="D487" s="5" t="s">
        <v>21</v>
      </c>
      <c r="E487" s="7" t="s">
        <v>721</v>
      </c>
      <c r="F487" s="8" t="s">
        <v>27</v>
      </c>
      <c r="G487" s="9">
        <v>2093325000</v>
      </c>
      <c r="H487" s="9">
        <v>928521000</v>
      </c>
      <c r="I487" s="9">
        <v>1000000000</v>
      </c>
      <c r="J487" s="9">
        <v>4021846000</v>
      </c>
      <c r="K487" s="5" t="s">
        <v>27</v>
      </c>
      <c r="L487" s="5" t="s">
        <v>28</v>
      </c>
    </row>
    <row r="488" spans="1:12" ht="12" customHeight="1" x14ac:dyDescent="0.3">
      <c r="A488" s="5">
        <f t="shared" si="24"/>
        <v>487</v>
      </c>
      <c r="B488" s="6" t="s">
        <v>674</v>
      </c>
      <c r="C488" s="5" t="s">
        <v>722</v>
      </c>
      <c r="D488" s="5" t="s">
        <v>678</v>
      </c>
      <c r="E488" s="7" t="s">
        <v>723</v>
      </c>
      <c r="F488" s="8" t="s">
        <v>340</v>
      </c>
      <c r="G488" s="9">
        <v>302573689</v>
      </c>
      <c r="H488" s="10">
        <v>0</v>
      </c>
      <c r="I488" s="9">
        <v>0</v>
      </c>
      <c r="J488" s="9">
        <v>302573689</v>
      </c>
      <c r="K488" s="5" t="s">
        <v>27</v>
      </c>
      <c r="L488" s="5" t="s">
        <v>28</v>
      </c>
    </row>
    <row r="489" spans="1:12" ht="12" customHeight="1" x14ac:dyDescent="0.3">
      <c r="A489" s="5">
        <f t="shared" si="24"/>
        <v>488</v>
      </c>
      <c r="B489" s="6" t="s">
        <v>674</v>
      </c>
      <c r="C489" s="5" t="s">
        <v>722</v>
      </c>
      <c r="D489" s="5" t="s">
        <v>678</v>
      </c>
      <c r="E489" s="7" t="s">
        <v>724</v>
      </c>
      <c r="F489" s="8" t="s">
        <v>340</v>
      </c>
      <c r="G489" s="9">
        <v>298388862</v>
      </c>
      <c r="H489" s="10">
        <v>0</v>
      </c>
      <c r="I489" s="9">
        <v>0</v>
      </c>
      <c r="J489" s="9">
        <v>298388862</v>
      </c>
      <c r="K489" s="5" t="s">
        <v>27</v>
      </c>
      <c r="L489" s="5" t="s">
        <v>28</v>
      </c>
    </row>
    <row r="490" spans="1:12" ht="12" customHeight="1" x14ac:dyDescent="0.3">
      <c r="A490" s="5">
        <f t="shared" si="24"/>
        <v>489</v>
      </c>
      <c r="B490" s="6" t="s">
        <v>674</v>
      </c>
      <c r="C490" s="5" t="s">
        <v>722</v>
      </c>
      <c r="D490" s="5" t="s">
        <v>678</v>
      </c>
      <c r="E490" s="7" t="s">
        <v>725</v>
      </c>
      <c r="F490" s="8" t="s">
        <v>340</v>
      </c>
      <c r="G490" s="9">
        <v>295126818</v>
      </c>
      <c r="H490" s="10">
        <v>0</v>
      </c>
      <c r="I490" s="9">
        <v>0</v>
      </c>
      <c r="J490" s="9">
        <v>295126818</v>
      </c>
      <c r="K490" s="5" t="s">
        <v>27</v>
      </c>
      <c r="L490" s="5" t="s">
        <v>28</v>
      </c>
    </row>
    <row r="491" spans="1:12" ht="12" customHeight="1" x14ac:dyDescent="0.3">
      <c r="A491" s="5">
        <f t="shared" si="24"/>
        <v>490</v>
      </c>
      <c r="B491" s="6" t="s">
        <v>674</v>
      </c>
      <c r="C491" s="5" t="s">
        <v>722</v>
      </c>
      <c r="D491" s="5" t="s">
        <v>678</v>
      </c>
      <c r="E491" s="7" t="s">
        <v>726</v>
      </c>
      <c r="F491" s="8" t="s">
        <v>340</v>
      </c>
      <c r="G491" s="9">
        <v>302010511</v>
      </c>
      <c r="H491" s="10">
        <v>0</v>
      </c>
      <c r="I491" s="9">
        <v>0</v>
      </c>
      <c r="J491" s="9">
        <v>302010511</v>
      </c>
      <c r="K491" s="5" t="s">
        <v>27</v>
      </c>
      <c r="L491" s="5" t="s">
        <v>28</v>
      </c>
    </row>
    <row r="492" spans="1:12" ht="12" customHeight="1" x14ac:dyDescent="0.3">
      <c r="A492" s="5">
        <f t="shared" si="24"/>
        <v>491</v>
      </c>
      <c r="B492" s="6" t="s">
        <v>674</v>
      </c>
      <c r="C492" s="5" t="s">
        <v>722</v>
      </c>
      <c r="D492" s="5" t="s">
        <v>678</v>
      </c>
      <c r="E492" s="7" t="s">
        <v>727</v>
      </c>
      <c r="F492" s="8" t="s">
        <v>340</v>
      </c>
      <c r="G492" s="9">
        <v>319753056</v>
      </c>
      <c r="H492" s="10">
        <v>0</v>
      </c>
      <c r="I492" s="9">
        <v>0</v>
      </c>
      <c r="J492" s="9">
        <v>319753056</v>
      </c>
      <c r="K492" s="5" t="s">
        <v>27</v>
      </c>
      <c r="L492" s="5" t="s">
        <v>28</v>
      </c>
    </row>
    <row r="493" spans="1:12" ht="12" customHeight="1" x14ac:dyDescent="0.3">
      <c r="A493" s="5">
        <f t="shared" si="24"/>
        <v>492</v>
      </c>
      <c r="B493" s="6" t="s">
        <v>674</v>
      </c>
      <c r="C493" s="5" t="s">
        <v>722</v>
      </c>
      <c r="D493" s="5" t="s">
        <v>678</v>
      </c>
      <c r="E493" s="7" t="s">
        <v>728</v>
      </c>
      <c r="F493" s="8" t="s">
        <v>340</v>
      </c>
      <c r="G493" s="9">
        <v>290124042</v>
      </c>
      <c r="H493" s="10">
        <v>0</v>
      </c>
      <c r="I493" s="9">
        <v>0</v>
      </c>
      <c r="J493" s="9">
        <v>290124042</v>
      </c>
      <c r="K493" s="5" t="s">
        <v>27</v>
      </c>
      <c r="L493" s="5" t="s">
        <v>28</v>
      </c>
    </row>
    <row r="494" spans="1:12" ht="12" customHeight="1" x14ac:dyDescent="0.3">
      <c r="A494" s="5">
        <f t="shared" si="24"/>
        <v>493</v>
      </c>
      <c r="B494" s="6" t="s">
        <v>674</v>
      </c>
      <c r="C494" s="5" t="s">
        <v>722</v>
      </c>
      <c r="D494" s="5" t="s">
        <v>678</v>
      </c>
      <c r="E494" s="7" t="s">
        <v>729</v>
      </c>
      <c r="F494" s="8" t="s">
        <v>340</v>
      </c>
      <c r="G494" s="9">
        <v>370031204</v>
      </c>
      <c r="H494" s="10">
        <v>0</v>
      </c>
      <c r="I494" s="9">
        <v>0</v>
      </c>
      <c r="J494" s="9">
        <v>370031204</v>
      </c>
      <c r="K494" s="5" t="s">
        <v>27</v>
      </c>
      <c r="L494" s="5" t="s">
        <v>28</v>
      </c>
    </row>
    <row r="495" spans="1:12" ht="12" customHeight="1" x14ac:dyDescent="0.3">
      <c r="A495" s="5">
        <f t="shared" si="24"/>
        <v>494</v>
      </c>
      <c r="B495" s="6" t="s">
        <v>674</v>
      </c>
      <c r="C495" s="5" t="s">
        <v>722</v>
      </c>
      <c r="D495" s="5" t="s">
        <v>678</v>
      </c>
      <c r="E495" s="7" t="s">
        <v>730</v>
      </c>
      <c r="F495" s="8" t="s">
        <v>340</v>
      </c>
      <c r="G495" s="9">
        <v>369155962</v>
      </c>
      <c r="H495" s="10">
        <v>0</v>
      </c>
      <c r="I495" s="9">
        <v>0</v>
      </c>
      <c r="J495" s="9">
        <v>369155962</v>
      </c>
      <c r="K495" s="5" t="s">
        <v>27</v>
      </c>
      <c r="L495" s="5" t="s">
        <v>28</v>
      </c>
    </row>
    <row r="496" spans="1:12" ht="12" customHeight="1" x14ac:dyDescent="0.3">
      <c r="A496" s="5">
        <f t="shared" si="24"/>
        <v>495</v>
      </c>
      <c r="B496" s="6" t="s">
        <v>674</v>
      </c>
      <c r="C496" s="5" t="s">
        <v>722</v>
      </c>
      <c r="D496" s="5" t="s">
        <v>678</v>
      </c>
      <c r="E496" s="7" t="s">
        <v>731</v>
      </c>
      <c r="F496" s="8" t="s">
        <v>340</v>
      </c>
      <c r="G496" s="9">
        <v>368004007</v>
      </c>
      <c r="H496" s="10">
        <v>0</v>
      </c>
      <c r="I496" s="9">
        <v>0</v>
      </c>
      <c r="J496" s="9">
        <v>368004007</v>
      </c>
      <c r="K496" s="5" t="s">
        <v>27</v>
      </c>
      <c r="L496" s="5" t="s">
        <v>28</v>
      </c>
    </row>
    <row r="497" spans="1:12" ht="12" customHeight="1" x14ac:dyDescent="0.3">
      <c r="A497" s="5">
        <f t="shared" si="24"/>
        <v>496</v>
      </c>
      <c r="B497" s="6" t="s">
        <v>674</v>
      </c>
      <c r="C497" s="5" t="s">
        <v>722</v>
      </c>
      <c r="D497" s="5" t="s">
        <v>678</v>
      </c>
      <c r="E497" s="7" t="s">
        <v>732</v>
      </c>
      <c r="F497" s="8" t="s">
        <v>340</v>
      </c>
      <c r="G497" s="9">
        <v>369236416</v>
      </c>
      <c r="H497" s="10">
        <v>0</v>
      </c>
      <c r="I497" s="9">
        <v>0</v>
      </c>
      <c r="J497" s="9">
        <v>369236416</v>
      </c>
      <c r="K497" s="5" t="s">
        <v>27</v>
      </c>
      <c r="L497" s="5" t="s">
        <v>28</v>
      </c>
    </row>
    <row r="498" spans="1:12" ht="12" customHeight="1" x14ac:dyDescent="0.3">
      <c r="A498" s="5">
        <f t="shared" si="24"/>
        <v>497</v>
      </c>
      <c r="B498" s="6" t="s">
        <v>674</v>
      </c>
      <c r="C498" s="5" t="s">
        <v>722</v>
      </c>
      <c r="D498" s="5" t="s">
        <v>678</v>
      </c>
      <c r="E498" s="7" t="s">
        <v>733</v>
      </c>
      <c r="F498" s="8" t="s">
        <v>340</v>
      </c>
      <c r="G498" s="9">
        <v>360024433</v>
      </c>
      <c r="H498" s="10">
        <v>0</v>
      </c>
      <c r="I498" s="9">
        <v>0</v>
      </c>
      <c r="J498" s="9">
        <v>360024433</v>
      </c>
      <c r="K498" s="5" t="s">
        <v>27</v>
      </c>
      <c r="L498" s="5" t="s">
        <v>28</v>
      </c>
    </row>
    <row r="499" spans="1:12" ht="12" customHeight="1" x14ac:dyDescent="0.3">
      <c r="A499" s="5">
        <f t="shared" si="24"/>
        <v>498</v>
      </c>
      <c r="B499" s="6" t="s">
        <v>674</v>
      </c>
      <c r="C499" s="5" t="s">
        <v>722</v>
      </c>
      <c r="D499" s="5" t="s">
        <v>678</v>
      </c>
      <c r="E499" s="7" t="s">
        <v>734</v>
      </c>
      <c r="F499" s="8" t="s">
        <v>340</v>
      </c>
      <c r="G499" s="9">
        <v>359401524</v>
      </c>
      <c r="H499" s="10">
        <v>0</v>
      </c>
      <c r="I499" s="9">
        <v>0</v>
      </c>
      <c r="J499" s="9">
        <v>359401524</v>
      </c>
      <c r="K499" s="5" t="s">
        <v>27</v>
      </c>
      <c r="L499" s="5" t="s">
        <v>28</v>
      </c>
    </row>
    <row r="500" spans="1:12" ht="12" customHeight="1" x14ac:dyDescent="0.3">
      <c r="A500" s="5">
        <f t="shared" si="24"/>
        <v>499</v>
      </c>
      <c r="B500" s="6" t="s">
        <v>674</v>
      </c>
      <c r="C500" s="5" t="s">
        <v>722</v>
      </c>
      <c r="D500" s="5" t="s">
        <v>678</v>
      </c>
      <c r="E500" s="7" t="s">
        <v>735</v>
      </c>
      <c r="F500" s="8" t="s">
        <v>340</v>
      </c>
      <c r="G500" s="9">
        <v>367626117</v>
      </c>
      <c r="H500" s="10">
        <v>0</v>
      </c>
      <c r="I500" s="9">
        <v>0</v>
      </c>
      <c r="J500" s="9">
        <v>367626117</v>
      </c>
      <c r="K500" s="5" t="s">
        <v>27</v>
      </c>
      <c r="L500" s="5" t="s">
        <v>28</v>
      </c>
    </row>
    <row r="501" spans="1:12" ht="12" customHeight="1" x14ac:dyDescent="0.3">
      <c r="A501" s="5">
        <f t="shared" si="24"/>
        <v>500</v>
      </c>
      <c r="B501" s="6" t="s">
        <v>674</v>
      </c>
      <c r="C501" s="5" t="s">
        <v>722</v>
      </c>
      <c r="D501" s="5" t="s">
        <v>678</v>
      </c>
      <c r="E501" s="7" t="s">
        <v>736</v>
      </c>
      <c r="F501" s="8" t="s">
        <v>340</v>
      </c>
      <c r="G501" s="9">
        <v>365658651</v>
      </c>
      <c r="H501" s="10">
        <v>0</v>
      </c>
      <c r="I501" s="9">
        <v>0</v>
      </c>
      <c r="J501" s="9">
        <v>365658651</v>
      </c>
      <c r="K501" s="5" t="s">
        <v>27</v>
      </c>
      <c r="L501" s="5" t="s">
        <v>28</v>
      </c>
    </row>
    <row r="502" spans="1:12" ht="12" customHeight="1" x14ac:dyDescent="0.3">
      <c r="A502" s="5">
        <f t="shared" si="24"/>
        <v>501</v>
      </c>
      <c r="B502" s="6" t="s">
        <v>674</v>
      </c>
      <c r="C502" s="5" t="s">
        <v>722</v>
      </c>
      <c r="D502" s="5" t="s">
        <v>678</v>
      </c>
      <c r="E502" s="7" t="s">
        <v>737</v>
      </c>
      <c r="F502" s="8" t="s">
        <v>340</v>
      </c>
      <c r="G502" s="9">
        <v>359238178</v>
      </c>
      <c r="H502" s="10">
        <v>0</v>
      </c>
      <c r="I502" s="9">
        <v>0</v>
      </c>
      <c r="J502" s="9">
        <v>359238178</v>
      </c>
      <c r="K502" s="5" t="s">
        <v>27</v>
      </c>
      <c r="L502" s="5" t="s">
        <v>28</v>
      </c>
    </row>
    <row r="503" spans="1:12" ht="12" customHeight="1" x14ac:dyDescent="0.3">
      <c r="A503" s="5">
        <f t="shared" si="24"/>
        <v>502</v>
      </c>
      <c r="B503" s="6" t="s">
        <v>674</v>
      </c>
      <c r="C503" s="5" t="s">
        <v>722</v>
      </c>
      <c r="D503" s="5" t="s">
        <v>678</v>
      </c>
      <c r="E503" s="7" t="s">
        <v>738</v>
      </c>
      <c r="F503" s="8" t="s">
        <v>340</v>
      </c>
      <c r="G503" s="9">
        <v>361643265</v>
      </c>
      <c r="H503" s="10">
        <v>0</v>
      </c>
      <c r="I503" s="9">
        <v>0</v>
      </c>
      <c r="J503" s="9">
        <v>361643265</v>
      </c>
      <c r="K503" s="5" t="s">
        <v>27</v>
      </c>
      <c r="L503" s="5" t="s">
        <v>28</v>
      </c>
    </row>
    <row r="504" spans="1:12" ht="12" customHeight="1" x14ac:dyDescent="0.3">
      <c r="A504" s="5">
        <f t="shared" si="24"/>
        <v>503</v>
      </c>
      <c r="B504" s="6" t="s">
        <v>674</v>
      </c>
      <c r="C504" s="5" t="s">
        <v>722</v>
      </c>
      <c r="D504" s="5" t="s">
        <v>678</v>
      </c>
      <c r="E504" s="7" t="s">
        <v>739</v>
      </c>
      <c r="F504" s="8" t="s">
        <v>340</v>
      </c>
      <c r="G504" s="9">
        <v>440209368</v>
      </c>
      <c r="H504" s="10">
        <v>0</v>
      </c>
      <c r="I504" s="9">
        <v>0</v>
      </c>
      <c r="J504" s="9">
        <v>440209368</v>
      </c>
      <c r="K504" s="5" t="s">
        <v>27</v>
      </c>
      <c r="L504" s="5" t="s">
        <v>28</v>
      </c>
    </row>
    <row r="505" spans="1:12" ht="12" customHeight="1" x14ac:dyDescent="0.3">
      <c r="A505" s="5">
        <f t="shared" si="24"/>
        <v>504</v>
      </c>
      <c r="B505" s="6" t="s">
        <v>674</v>
      </c>
      <c r="C505" s="5" t="s">
        <v>722</v>
      </c>
      <c r="D505" s="5" t="s">
        <v>678</v>
      </c>
      <c r="E505" s="7" t="s">
        <v>740</v>
      </c>
      <c r="F505" s="8" t="s">
        <v>340</v>
      </c>
      <c r="G505" s="9">
        <v>465746199</v>
      </c>
      <c r="H505" s="10">
        <v>0</v>
      </c>
      <c r="I505" s="9">
        <v>0</v>
      </c>
      <c r="J505" s="9">
        <v>465746199</v>
      </c>
      <c r="K505" s="5" t="s">
        <v>27</v>
      </c>
      <c r="L505" s="5" t="s">
        <v>28</v>
      </c>
    </row>
    <row r="506" spans="1:12" ht="12" customHeight="1" x14ac:dyDescent="0.3">
      <c r="A506" s="5">
        <f t="shared" si="24"/>
        <v>505</v>
      </c>
      <c r="B506" s="16" t="s">
        <v>658</v>
      </c>
      <c r="C506" s="6" t="s">
        <v>741</v>
      </c>
      <c r="D506" s="5" t="s">
        <v>21</v>
      </c>
      <c r="E506" s="46" t="s">
        <v>742</v>
      </c>
      <c r="F506" s="8" t="s">
        <v>340</v>
      </c>
      <c r="G506" s="47">
        <v>5432000000</v>
      </c>
      <c r="H506" s="10">
        <v>0</v>
      </c>
      <c r="I506" s="9">
        <v>0</v>
      </c>
      <c r="J506" s="47">
        <v>5432000000</v>
      </c>
      <c r="K506" s="5" t="s">
        <v>27</v>
      </c>
      <c r="L506" s="5" t="s">
        <v>341</v>
      </c>
    </row>
    <row r="507" spans="1:12" ht="12" customHeight="1" x14ac:dyDescent="0.3">
      <c r="A507" s="5">
        <f t="shared" si="24"/>
        <v>506</v>
      </c>
      <c r="B507" s="16" t="s">
        <v>658</v>
      </c>
      <c r="C507" s="6" t="s">
        <v>741</v>
      </c>
      <c r="D507" s="5" t="s">
        <v>21</v>
      </c>
      <c r="E507" s="46" t="s">
        <v>743</v>
      </c>
      <c r="F507" s="8" t="s">
        <v>340</v>
      </c>
      <c r="G507" s="47">
        <v>5432000000</v>
      </c>
      <c r="H507" s="10">
        <v>0</v>
      </c>
      <c r="I507" s="9">
        <v>0</v>
      </c>
      <c r="J507" s="47">
        <v>5432000000</v>
      </c>
      <c r="K507" s="5" t="s">
        <v>27</v>
      </c>
      <c r="L507" s="5" t="s">
        <v>341</v>
      </c>
    </row>
    <row r="508" spans="1:12" ht="12" customHeight="1" x14ac:dyDescent="0.3">
      <c r="A508" s="5">
        <f t="shared" si="24"/>
        <v>507</v>
      </c>
      <c r="B508" s="16" t="s">
        <v>658</v>
      </c>
      <c r="C508" s="6" t="s">
        <v>741</v>
      </c>
      <c r="D508" s="5" t="s">
        <v>21</v>
      </c>
      <c r="E508" s="46" t="s">
        <v>744</v>
      </c>
      <c r="F508" s="8" t="s">
        <v>340</v>
      </c>
      <c r="G508" s="47">
        <v>5432000000</v>
      </c>
      <c r="H508" s="10">
        <v>0</v>
      </c>
      <c r="I508" s="9">
        <v>0</v>
      </c>
      <c r="J508" s="47">
        <v>5432000000</v>
      </c>
      <c r="K508" s="5" t="s">
        <v>27</v>
      </c>
      <c r="L508" s="5" t="s">
        <v>341</v>
      </c>
    </row>
    <row r="509" spans="1:12" ht="12" customHeight="1" x14ac:dyDescent="0.3">
      <c r="A509" s="5">
        <f t="shared" si="24"/>
        <v>508</v>
      </c>
      <c r="B509" s="16" t="s">
        <v>658</v>
      </c>
      <c r="C509" s="6" t="s">
        <v>741</v>
      </c>
      <c r="D509" s="5" t="s">
        <v>21</v>
      </c>
      <c r="E509" s="46" t="s">
        <v>745</v>
      </c>
      <c r="F509" s="8" t="s">
        <v>340</v>
      </c>
      <c r="G509" s="47">
        <v>1983000000</v>
      </c>
      <c r="H509" s="10">
        <v>0</v>
      </c>
      <c r="I509" s="9">
        <v>0</v>
      </c>
      <c r="J509" s="47">
        <v>1983000000</v>
      </c>
      <c r="K509" s="5" t="s">
        <v>27</v>
      </c>
      <c r="L509" s="5" t="s">
        <v>341</v>
      </c>
    </row>
    <row r="510" spans="1:12" ht="12" customHeight="1" x14ac:dyDescent="0.3">
      <c r="A510" s="5">
        <f t="shared" si="24"/>
        <v>509</v>
      </c>
      <c r="B510" s="16" t="s">
        <v>658</v>
      </c>
      <c r="C510" s="6" t="s">
        <v>746</v>
      </c>
      <c r="D510" s="5" t="s">
        <v>21</v>
      </c>
      <c r="E510" s="46" t="s">
        <v>747</v>
      </c>
      <c r="F510" s="8" t="s">
        <v>340</v>
      </c>
      <c r="G510" s="47">
        <v>4950000000</v>
      </c>
      <c r="H510" s="10">
        <v>0</v>
      </c>
      <c r="I510" s="9">
        <v>0</v>
      </c>
      <c r="J510" s="47">
        <v>4950000000</v>
      </c>
      <c r="K510" s="5" t="s">
        <v>27</v>
      </c>
      <c r="L510" s="5" t="s">
        <v>341</v>
      </c>
    </row>
    <row r="511" spans="1:12" ht="12" customHeight="1" x14ac:dyDescent="0.3">
      <c r="A511" s="5">
        <f t="shared" si="24"/>
        <v>510</v>
      </c>
      <c r="B511" s="16" t="s">
        <v>658</v>
      </c>
      <c r="C511" s="6" t="s">
        <v>746</v>
      </c>
      <c r="D511" s="5" t="s">
        <v>21</v>
      </c>
      <c r="E511" s="46" t="s">
        <v>748</v>
      </c>
      <c r="F511" s="8" t="s">
        <v>340</v>
      </c>
      <c r="G511" s="47">
        <v>4950000000</v>
      </c>
      <c r="H511" s="10">
        <v>0</v>
      </c>
      <c r="I511" s="9">
        <v>0</v>
      </c>
      <c r="J511" s="47">
        <v>4950000000</v>
      </c>
      <c r="K511" s="5" t="s">
        <v>27</v>
      </c>
      <c r="L511" s="5" t="s">
        <v>341</v>
      </c>
    </row>
    <row r="512" spans="1:12" ht="12" customHeight="1" x14ac:dyDescent="0.3">
      <c r="A512" s="5">
        <f t="shared" si="24"/>
        <v>511</v>
      </c>
      <c r="B512" s="16" t="s">
        <v>658</v>
      </c>
      <c r="C512" s="6" t="s">
        <v>746</v>
      </c>
      <c r="D512" s="5" t="s">
        <v>21</v>
      </c>
      <c r="E512" s="46" t="s">
        <v>749</v>
      </c>
      <c r="F512" s="8" t="s">
        <v>340</v>
      </c>
      <c r="G512" s="47">
        <v>1992000000</v>
      </c>
      <c r="H512" s="10">
        <v>0</v>
      </c>
      <c r="I512" s="9">
        <v>0</v>
      </c>
      <c r="J512" s="47">
        <v>1992000000</v>
      </c>
      <c r="K512" s="5" t="s">
        <v>27</v>
      </c>
      <c r="L512" s="5" t="s">
        <v>341</v>
      </c>
    </row>
    <row r="513" spans="1:12" ht="12" customHeight="1" x14ac:dyDescent="0.3">
      <c r="A513" s="5">
        <f t="shared" si="24"/>
        <v>512</v>
      </c>
      <c r="B513" s="16" t="s">
        <v>658</v>
      </c>
      <c r="C513" s="6" t="s">
        <v>746</v>
      </c>
      <c r="D513" s="5" t="s">
        <v>21</v>
      </c>
      <c r="E513" s="46" t="s">
        <v>750</v>
      </c>
      <c r="F513" s="8" t="s">
        <v>340</v>
      </c>
      <c r="G513" s="47">
        <v>1992000000</v>
      </c>
      <c r="H513" s="10">
        <v>0</v>
      </c>
      <c r="I513" s="9">
        <v>0</v>
      </c>
      <c r="J513" s="47">
        <v>1992000000</v>
      </c>
      <c r="K513" s="5" t="s">
        <v>27</v>
      </c>
      <c r="L513" s="5" t="s">
        <v>341</v>
      </c>
    </row>
    <row r="514" spans="1:12" ht="12" customHeight="1" x14ac:dyDescent="0.3">
      <c r="A514" s="5">
        <f t="shared" ref="A514:A577" si="25">ROW()-1</f>
        <v>513</v>
      </c>
      <c r="B514" s="16" t="s">
        <v>658</v>
      </c>
      <c r="C514" s="6" t="s">
        <v>751</v>
      </c>
      <c r="D514" s="5" t="s">
        <v>21</v>
      </c>
      <c r="E514" s="46" t="s">
        <v>752</v>
      </c>
      <c r="F514" s="8" t="s">
        <v>424</v>
      </c>
      <c r="G514" s="47">
        <v>6990000000</v>
      </c>
      <c r="H514" s="10">
        <v>0</v>
      </c>
      <c r="I514" s="9">
        <v>0</v>
      </c>
      <c r="J514" s="47">
        <v>6990000000</v>
      </c>
      <c r="K514" s="5" t="s">
        <v>27</v>
      </c>
      <c r="L514" s="5" t="s">
        <v>425</v>
      </c>
    </row>
    <row r="515" spans="1:12" ht="12" customHeight="1" x14ac:dyDescent="0.3">
      <c r="A515" s="5">
        <f t="shared" si="25"/>
        <v>514</v>
      </c>
      <c r="B515" s="16" t="s">
        <v>658</v>
      </c>
      <c r="C515" s="6" t="s">
        <v>751</v>
      </c>
      <c r="D515" s="5" t="s">
        <v>21</v>
      </c>
      <c r="E515" s="46" t="s">
        <v>753</v>
      </c>
      <c r="F515" s="8" t="s">
        <v>424</v>
      </c>
      <c r="G515" s="47">
        <v>6990000000</v>
      </c>
      <c r="H515" s="10">
        <v>0</v>
      </c>
      <c r="I515" s="9">
        <v>0</v>
      </c>
      <c r="J515" s="47">
        <v>6990000000</v>
      </c>
      <c r="K515" s="5" t="s">
        <v>27</v>
      </c>
      <c r="L515" s="5" t="s">
        <v>425</v>
      </c>
    </row>
    <row r="516" spans="1:12" ht="12" customHeight="1" x14ac:dyDescent="0.3">
      <c r="A516" s="5">
        <f t="shared" si="25"/>
        <v>515</v>
      </c>
      <c r="B516" s="16" t="s">
        <v>658</v>
      </c>
      <c r="C516" s="6" t="s">
        <v>751</v>
      </c>
      <c r="D516" s="5" t="s">
        <v>21</v>
      </c>
      <c r="E516" s="46" t="s">
        <v>754</v>
      </c>
      <c r="F516" s="8" t="s">
        <v>424</v>
      </c>
      <c r="G516" s="47">
        <v>6990000000</v>
      </c>
      <c r="H516" s="10">
        <v>0</v>
      </c>
      <c r="I516" s="9">
        <v>0</v>
      </c>
      <c r="J516" s="47">
        <v>6990000000</v>
      </c>
      <c r="K516" s="5" t="s">
        <v>27</v>
      </c>
      <c r="L516" s="5" t="s">
        <v>425</v>
      </c>
    </row>
    <row r="517" spans="1:12" ht="12" customHeight="1" x14ac:dyDescent="0.3">
      <c r="A517" s="5">
        <f t="shared" si="25"/>
        <v>516</v>
      </c>
      <c r="B517" s="16" t="s">
        <v>658</v>
      </c>
      <c r="C517" s="6" t="s">
        <v>751</v>
      </c>
      <c r="D517" s="5" t="s">
        <v>21</v>
      </c>
      <c r="E517" s="46" t="s">
        <v>755</v>
      </c>
      <c r="F517" s="8" t="s">
        <v>424</v>
      </c>
      <c r="G517" s="47">
        <v>1745000000</v>
      </c>
      <c r="H517" s="10">
        <v>0</v>
      </c>
      <c r="I517" s="9">
        <v>0</v>
      </c>
      <c r="J517" s="47">
        <v>1745000000</v>
      </c>
      <c r="K517" s="5" t="s">
        <v>27</v>
      </c>
      <c r="L517" s="5" t="s">
        <v>425</v>
      </c>
    </row>
    <row r="518" spans="1:12" ht="12" customHeight="1" x14ac:dyDescent="0.3">
      <c r="A518" s="5">
        <f t="shared" si="25"/>
        <v>517</v>
      </c>
      <c r="B518" s="16" t="s">
        <v>658</v>
      </c>
      <c r="C518" s="6" t="s">
        <v>751</v>
      </c>
      <c r="D518" s="5" t="s">
        <v>21</v>
      </c>
      <c r="E518" s="46" t="s">
        <v>756</v>
      </c>
      <c r="F518" s="8" t="s">
        <v>424</v>
      </c>
      <c r="G518" s="47">
        <v>1745000000</v>
      </c>
      <c r="H518" s="10">
        <v>0</v>
      </c>
      <c r="I518" s="9">
        <v>0</v>
      </c>
      <c r="J518" s="47">
        <v>1745000000</v>
      </c>
      <c r="K518" s="5" t="s">
        <v>27</v>
      </c>
      <c r="L518" s="5" t="s">
        <v>425</v>
      </c>
    </row>
    <row r="519" spans="1:12" ht="12" customHeight="1" x14ac:dyDescent="0.3">
      <c r="A519" s="5">
        <f t="shared" si="25"/>
        <v>518</v>
      </c>
      <c r="B519" s="6" t="s">
        <v>757</v>
      </c>
      <c r="C519" s="6" t="s">
        <v>758</v>
      </c>
      <c r="D519" s="5" t="s">
        <v>454</v>
      </c>
      <c r="E519" s="7" t="s">
        <v>759</v>
      </c>
      <c r="F519" s="8" t="s">
        <v>424</v>
      </c>
      <c r="G519" s="9">
        <v>330537819</v>
      </c>
      <c r="H519" s="9">
        <v>239934914</v>
      </c>
      <c r="I519" s="9">
        <v>0</v>
      </c>
      <c r="J519" s="9">
        <f>SUM(G519:I519)</f>
        <v>570472733</v>
      </c>
      <c r="K519" s="5" t="s">
        <v>27</v>
      </c>
      <c r="L519" s="5" t="s">
        <v>425</v>
      </c>
    </row>
    <row r="520" spans="1:12" ht="12" customHeight="1" x14ac:dyDescent="0.3">
      <c r="A520" s="5">
        <f t="shared" si="25"/>
        <v>519</v>
      </c>
      <c r="B520" s="6" t="s">
        <v>757</v>
      </c>
      <c r="C520" s="6" t="s">
        <v>758</v>
      </c>
      <c r="D520" s="5" t="s">
        <v>454</v>
      </c>
      <c r="E520" s="7" t="s">
        <v>760</v>
      </c>
      <c r="F520" s="8" t="s">
        <v>424</v>
      </c>
      <c r="G520" s="9">
        <v>807655524</v>
      </c>
      <c r="H520" s="9">
        <v>783390947</v>
      </c>
      <c r="I520" s="9">
        <v>0</v>
      </c>
      <c r="J520" s="9">
        <f>SUM(G520:I520)</f>
        <v>1591046471</v>
      </c>
      <c r="K520" s="5" t="s">
        <v>27</v>
      </c>
      <c r="L520" s="5" t="s">
        <v>425</v>
      </c>
    </row>
    <row r="521" spans="1:12" ht="12" customHeight="1" x14ac:dyDescent="0.3">
      <c r="A521" s="5">
        <f t="shared" si="25"/>
        <v>520</v>
      </c>
      <c r="B521" s="6" t="s">
        <v>757</v>
      </c>
      <c r="C521" s="6" t="s">
        <v>758</v>
      </c>
      <c r="D521" s="5" t="s">
        <v>454</v>
      </c>
      <c r="E521" s="7" t="s">
        <v>761</v>
      </c>
      <c r="F521" s="8" t="s">
        <v>424</v>
      </c>
      <c r="G521" s="9">
        <v>1115052974</v>
      </c>
      <c r="H521" s="9">
        <v>982973617</v>
      </c>
      <c r="I521" s="9">
        <v>0</v>
      </c>
      <c r="J521" s="9">
        <f>SUM(G521:I521)</f>
        <v>2098026591</v>
      </c>
      <c r="K521" s="5" t="s">
        <v>27</v>
      </c>
      <c r="L521" s="5" t="s">
        <v>425</v>
      </c>
    </row>
    <row r="522" spans="1:12" ht="12" customHeight="1" x14ac:dyDescent="0.3">
      <c r="A522" s="5">
        <f t="shared" si="25"/>
        <v>521</v>
      </c>
      <c r="B522" s="16" t="s">
        <v>658</v>
      </c>
      <c r="C522" s="6" t="s">
        <v>758</v>
      </c>
      <c r="D522" s="5" t="s">
        <v>21</v>
      </c>
      <c r="E522" s="46" t="s">
        <v>762</v>
      </c>
      <c r="F522" s="8" t="s">
        <v>424</v>
      </c>
      <c r="G522" s="47">
        <v>5778000000</v>
      </c>
      <c r="H522" s="10">
        <v>0</v>
      </c>
      <c r="I522" s="9">
        <v>0</v>
      </c>
      <c r="J522" s="47">
        <v>5778000000</v>
      </c>
      <c r="K522" s="5" t="s">
        <v>27</v>
      </c>
      <c r="L522" s="5" t="s">
        <v>425</v>
      </c>
    </row>
    <row r="523" spans="1:12" ht="12" customHeight="1" x14ac:dyDescent="0.3">
      <c r="A523" s="5">
        <f t="shared" si="25"/>
        <v>522</v>
      </c>
      <c r="B523" s="16" t="s">
        <v>658</v>
      </c>
      <c r="C523" s="6" t="s">
        <v>758</v>
      </c>
      <c r="D523" s="5" t="s">
        <v>21</v>
      </c>
      <c r="E523" s="46" t="s">
        <v>763</v>
      </c>
      <c r="F523" s="8" t="s">
        <v>424</v>
      </c>
      <c r="G523" s="47">
        <v>5778000000</v>
      </c>
      <c r="H523" s="10">
        <v>0</v>
      </c>
      <c r="I523" s="9">
        <v>0</v>
      </c>
      <c r="J523" s="47">
        <v>5778000000</v>
      </c>
      <c r="K523" s="5" t="s">
        <v>27</v>
      </c>
      <c r="L523" s="5" t="s">
        <v>425</v>
      </c>
    </row>
    <row r="524" spans="1:12" ht="12" customHeight="1" x14ac:dyDescent="0.3">
      <c r="A524" s="5">
        <f t="shared" si="25"/>
        <v>523</v>
      </c>
      <c r="B524" s="16" t="s">
        <v>658</v>
      </c>
      <c r="C524" s="6" t="s">
        <v>758</v>
      </c>
      <c r="D524" s="5" t="s">
        <v>21</v>
      </c>
      <c r="E524" s="46" t="s">
        <v>764</v>
      </c>
      <c r="F524" s="8" t="s">
        <v>424</v>
      </c>
      <c r="G524" s="47">
        <v>5778000000</v>
      </c>
      <c r="H524" s="10">
        <v>0</v>
      </c>
      <c r="I524" s="9">
        <v>0</v>
      </c>
      <c r="J524" s="47">
        <v>5778000000</v>
      </c>
      <c r="K524" s="5" t="s">
        <v>27</v>
      </c>
      <c r="L524" s="5" t="s">
        <v>425</v>
      </c>
    </row>
    <row r="525" spans="1:12" ht="12" customHeight="1" x14ac:dyDescent="0.3">
      <c r="A525" s="5">
        <f t="shared" si="25"/>
        <v>524</v>
      </c>
      <c r="B525" s="16" t="s">
        <v>658</v>
      </c>
      <c r="C525" s="6" t="s">
        <v>758</v>
      </c>
      <c r="D525" s="5" t="s">
        <v>21</v>
      </c>
      <c r="E525" s="46" t="s">
        <v>765</v>
      </c>
      <c r="F525" s="8" t="s">
        <v>424</v>
      </c>
      <c r="G525" s="47">
        <v>1281000000</v>
      </c>
      <c r="H525" s="10">
        <v>0</v>
      </c>
      <c r="I525" s="9">
        <v>0</v>
      </c>
      <c r="J525" s="47">
        <v>1281000000</v>
      </c>
      <c r="K525" s="5" t="s">
        <v>27</v>
      </c>
      <c r="L525" s="5" t="s">
        <v>425</v>
      </c>
    </row>
    <row r="526" spans="1:12" ht="12" customHeight="1" x14ac:dyDescent="0.3">
      <c r="A526" s="5">
        <f t="shared" si="25"/>
        <v>525</v>
      </c>
      <c r="B526" s="16" t="s">
        <v>658</v>
      </c>
      <c r="C526" s="6" t="s">
        <v>766</v>
      </c>
      <c r="D526" s="5" t="s">
        <v>21</v>
      </c>
      <c r="E526" s="46" t="s">
        <v>767</v>
      </c>
      <c r="F526" s="8" t="s">
        <v>424</v>
      </c>
      <c r="G526" s="47">
        <v>6894000000</v>
      </c>
      <c r="H526" s="10">
        <v>0</v>
      </c>
      <c r="I526" s="9">
        <v>0</v>
      </c>
      <c r="J526" s="47">
        <v>6894000000</v>
      </c>
      <c r="K526" s="5" t="s">
        <v>27</v>
      </c>
      <c r="L526" s="5" t="s">
        <v>425</v>
      </c>
    </row>
    <row r="527" spans="1:12" ht="12" customHeight="1" x14ac:dyDescent="0.3">
      <c r="A527" s="5">
        <f t="shared" si="25"/>
        <v>526</v>
      </c>
      <c r="B527" s="16" t="s">
        <v>658</v>
      </c>
      <c r="C527" s="6" t="s">
        <v>766</v>
      </c>
      <c r="D527" s="5" t="s">
        <v>21</v>
      </c>
      <c r="E527" s="46" t="s">
        <v>768</v>
      </c>
      <c r="F527" s="8" t="s">
        <v>424</v>
      </c>
      <c r="G527" s="47">
        <v>6894000000</v>
      </c>
      <c r="H527" s="10">
        <v>0</v>
      </c>
      <c r="I527" s="9">
        <v>0</v>
      </c>
      <c r="J527" s="47">
        <v>6894000000</v>
      </c>
      <c r="K527" s="5" t="s">
        <v>27</v>
      </c>
      <c r="L527" s="5" t="s">
        <v>425</v>
      </c>
    </row>
    <row r="528" spans="1:12" ht="12" customHeight="1" x14ac:dyDescent="0.3">
      <c r="A528" s="5">
        <f t="shared" si="25"/>
        <v>527</v>
      </c>
      <c r="B528" s="16" t="s">
        <v>658</v>
      </c>
      <c r="C528" s="6" t="s">
        <v>766</v>
      </c>
      <c r="D528" s="5" t="s">
        <v>21</v>
      </c>
      <c r="E528" s="46" t="s">
        <v>769</v>
      </c>
      <c r="F528" s="8" t="s">
        <v>424</v>
      </c>
      <c r="G528" s="47">
        <v>6894000000</v>
      </c>
      <c r="H528" s="10">
        <v>0</v>
      </c>
      <c r="I528" s="9">
        <v>0</v>
      </c>
      <c r="J528" s="47">
        <v>6894000000</v>
      </c>
      <c r="K528" s="5" t="s">
        <v>27</v>
      </c>
      <c r="L528" s="5" t="s">
        <v>425</v>
      </c>
    </row>
    <row r="529" spans="1:12" ht="12" customHeight="1" x14ac:dyDescent="0.3">
      <c r="A529" s="5">
        <f t="shared" si="25"/>
        <v>528</v>
      </c>
      <c r="B529" s="16" t="s">
        <v>658</v>
      </c>
      <c r="C529" s="6" t="s">
        <v>766</v>
      </c>
      <c r="D529" s="5" t="s">
        <v>21</v>
      </c>
      <c r="E529" s="46" t="s">
        <v>770</v>
      </c>
      <c r="F529" s="8" t="s">
        <v>424</v>
      </c>
      <c r="G529" s="47">
        <v>6894000000</v>
      </c>
      <c r="H529" s="10">
        <v>0</v>
      </c>
      <c r="I529" s="9">
        <v>0</v>
      </c>
      <c r="J529" s="47">
        <v>6894000000</v>
      </c>
      <c r="K529" s="5" t="s">
        <v>27</v>
      </c>
      <c r="L529" s="5" t="s">
        <v>425</v>
      </c>
    </row>
    <row r="530" spans="1:12" ht="12" customHeight="1" x14ac:dyDescent="0.3">
      <c r="A530" s="5">
        <f t="shared" si="25"/>
        <v>529</v>
      </c>
      <c r="B530" s="16" t="s">
        <v>658</v>
      </c>
      <c r="C530" s="6" t="s">
        <v>766</v>
      </c>
      <c r="D530" s="5" t="s">
        <v>21</v>
      </c>
      <c r="E530" s="46" t="s">
        <v>771</v>
      </c>
      <c r="F530" s="8" t="s">
        <v>424</v>
      </c>
      <c r="G530" s="47">
        <v>1950000000</v>
      </c>
      <c r="H530" s="10">
        <v>0</v>
      </c>
      <c r="I530" s="9">
        <v>0</v>
      </c>
      <c r="J530" s="47">
        <v>1950000000</v>
      </c>
      <c r="K530" s="5" t="s">
        <v>27</v>
      </c>
      <c r="L530" s="5" t="s">
        <v>425</v>
      </c>
    </row>
    <row r="531" spans="1:12" ht="12" customHeight="1" x14ac:dyDescent="0.3">
      <c r="A531" s="5">
        <f t="shared" si="25"/>
        <v>530</v>
      </c>
      <c r="B531" s="16" t="s">
        <v>658</v>
      </c>
      <c r="C531" s="6" t="s">
        <v>766</v>
      </c>
      <c r="D531" s="5" t="s">
        <v>21</v>
      </c>
      <c r="E531" s="46" t="s">
        <v>772</v>
      </c>
      <c r="F531" s="8" t="s">
        <v>424</v>
      </c>
      <c r="G531" s="47">
        <v>1950000000</v>
      </c>
      <c r="H531" s="10">
        <v>0</v>
      </c>
      <c r="I531" s="9">
        <v>0</v>
      </c>
      <c r="J531" s="47">
        <v>1950000000</v>
      </c>
      <c r="K531" s="5" t="s">
        <v>27</v>
      </c>
      <c r="L531" s="5" t="s">
        <v>425</v>
      </c>
    </row>
    <row r="532" spans="1:12" ht="12" customHeight="1" x14ac:dyDescent="0.3">
      <c r="A532" s="5">
        <f t="shared" si="25"/>
        <v>531</v>
      </c>
      <c r="B532" s="16" t="s">
        <v>658</v>
      </c>
      <c r="C532" s="6" t="s">
        <v>773</v>
      </c>
      <c r="D532" s="5" t="s">
        <v>21</v>
      </c>
      <c r="E532" s="46" t="s">
        <v>774</v>
      </c>
      <c r="F532" s="8" t="s">
        <v>424</v>
      </c>
      <c r="G532" s="47">
        <v>5551000000</v>
      </c>
      <c r="H532" s="10">
        <v>0</v>
      </c>
      <c r="I532" s="9">
        <v>0</v>
      </c>
      <c r="J532" s="47">
        <v>5551000000</v>
      </c>
      <c r="K532" s="5" t="s">
        <v>27</v>
      </c>
      <c r="L532" s="5" t="s">
        <v>425</v>
      </c>
    </row>
    <row r="533" spans="1:12" ht="12" customHeight="1" x14ac:dyDescent="0.3">
      <c r="A533" s="5">
        <f t="shared" si="25"/>
        <v>532</v>
      </c>
      <c r="B533" s="16" t="s">
        <v>658</v>
      </c>
      <c r="C533" s="6" t="s">
        <v>773</v>
      </c>
      <c r="D533" s="5" t="s">
        <v>21</v>
      </c>
      <c r="E533" s="46" t="s">
        <v>775</v>
      </c>
      <c r="F533" s="8" t="s">
        <v>424</v>
      </c>
      <c r="G533" s="47">
        <v>5551000000</v>
      </c>
      <c r="H533" s="10">
        <v>0</v>
      </c>
      <c r="I533" s="9">
        <v>0</v>
      </c>
      <c r="J533" s="47">
        <v>5551000000</v>
      </c>
      <c r="K533" s="5" t="s">
        <v>27</v>
      </c>
      <c r="L533" s="5" t="s">
        <v>425</v>
      </c>
    </row>
    <row r="534" spans="1:12" ht="12" customHeight="1" x14ac:dyDescent="0.3">
      <c r="A534" s="5">
        <f t="shared" si="25"/>
        <v>533</v>
      </c>
      <c r="B534" s="16" t="s">
        <v>658</v>
      </c>
      <c r="C534" s="6" t="s">
        <v>773</v>
      </c>
      <c r="D534" s="5" t="s">
        <v>21</v>
      </c>
      <c r="E534" s="46" t="s">
        <v>776</v>
      </c>
      <c r="F534" s="8" t="s">
        <v>424</v>
      </c>
      <c r="G534" s="47">
        <v>5551000000</v>
      </c>
      <c r="H534" s="10">
        <v>0</v>
      </c>
      <c r="I534" s="9">
        <v>0</v>
      </c>
      <c r="J534" s="47">
        <v>5551000000</v>
      </c>
      <c r="K534" s="5" t="s">
        <v>27</v>
      </c>
      <c r="L534" s="5" t="s">
        <v>425</v>
      </c>
    </row>
    <row r="535" spans="1:12" ht="12" customHeight="1" x14ac:dyDescent="0.3">
      <c r="A535" s="5">
        <f t="shared" si="25"/>
        <v>534</v>
      </c>
      <c r="B535" s="16" t="s">
        <v>658</v>
      </c>
      <c r="C535" s="6" t="s">
        <v>773</v>
      </c>
      <c r="D535" s="5" t="s">
        <v>21</v>
      </c>
      <c r="E535" s="46" t="s">
        <v>777</v>
      </c>
      <c r="F535" s="8" t="s">
        <v>424</v>
      </c>
      <c r="G535" s="47">
        <v>1839000000</v>
      </c>
      <c r="H535" s="10">
        <v>0</v>
      </c>
      <c r="I535" s="9">
        <v>0</v>
      </c>
      <c r="J535" s="47">
        <v>1839000000</v>
      </c>
      <c r="K535" s="5" t="s">
        <v>27</v>
      </c>
      <c r="L535" s="5" t="s">
        <v>425</v>
      </c>
    </row>
    <row r="536" spans="1:12" ht="12" customHeight="1" x14ac:dyDescent="0.3">
      <c r="A536" s="5">
        <f t="shared" si="25"/>
        <v>535</v>
      </c>
      <c r="B536" s="6" t="s">
        <v>757</v>
      </c>
      <c r="C536" s="6" t="s">
        <v>778</v>
      </c>
      <c r="D536" s="5" t="s">
        <v>454</v>
      </c>
      <c r="E536" s="7" t="s">
        <v>779</v>
      </c>
      <c r="F536" s="8" t="s">
        <v>424</v>
      </c>
      <c r="G536" s="9">
        <v>3024671828</v>
      </c>
      <c r="H536" s="9">
        <v>2514180601</v>
      </c>
      <c r="I536" s="9">
        <v>0</v>
      </c>
      <c r="J536" s="9">
        <f>SUM(G536:I536)</f>
        <v>5538852429</v>
      </c>
      <c r="K536" s="5" t="s">
        <v>27</v>
      </c>
      <c r="L536" s="5" t="s">
        <v>425</v>
      </c>
    </row>
    <row r="537" spans="1:12" ht="12" customHeight="1" x14ac:dyDescent="0.3">
      <c r="A537" s="5">
        <f t="shared" si="25"/>
        <v>536</v>
      </c>
      <c r="B537" s="16" t="s">
        <v>658</v>
      </c>
      <c r="C537" s="6" t="s">
        <v>778</v>
      </c>
      <c r="D537" s="5" t="s">
        <v>21</v>
      </c>
      <c r="E537" s="46" t="s">
        <v>780</v>
      </c>
      <c r="F537" s="8" t="s">
        <v>424</v>
      </c>
      <c r="G537" s="47">
        <v>5127000000</v>
      </c>
      <c r="H537" s="10">
        <v>0</v>
      </c>
      <c r="I537" s="9">
        <v>0</v>
      </c>
      <c r="J537" s="47">
        <v>5127000000</v>
      </c>
      <c r="K537" s="5" t="s">
        <v>27</v>
      </c>
      <c r="L537" s="5" t="s">
        <v>425</v>
      </c>
    </row>
    <row r="538" spans="1:12" ht="12" customHeight="1" x14ac:dyDescent="0.3">
      <c r="A538" s="5">
        <f t="shared" si="25"/>
        <v>537</v>
      </c>
      <c r="B538" s="16" t="s">
        <v>658</v>
      </c>
      <c r="C538" s="6" t="s">
        <v>778</v>
      </c>
      <c r="D538" s="5" t="s">
        <v>21</v>
      </c>
      <c r="E538" s="46" t="s">
        <v>781</v>
      </c>
      <c r="F538" s="8" t="s">
        <v>424</v>
      </c>
      <c r="G538" s="47">
        <v>5127000000</v>
      </c>
      <c r="H538" s="10">
        <v>0</v>
      </c>
      <c r="I538" s="9">
        <v>0</v>
      </c>
      <c r="J538" s="47">
        <v>5127000000</v>
      </c>
      <c r="K538" s="5" t="s">
        <v>27</v>
      </c>
      <c r="L538" s="5" t="s">
        <v>425</v>
      </c>
    </row>
    <row r="539" spans="1:12" ht="12" customHeight="1" x14ac:dyDescent="0.3">
      <c r="A539" s="5">
        <f t="shared" si="25"/>
        <v>538</v>
      </c>
      <c r="B539" s="16" t="s">
        <v>658</v>
      </c>
      <c r="C539" s="6" t="s">
        <v>778</v>
      </c>
      <c r="D539" s="5" t="s">
        <v>21</v>
      </c>
      <c r="E539" s="46" t="s">
        <v>782</v>
      </c>
      <c r="F539" s="8" t="s">
        <v>424</v>
      </c>
      <c r="G539" s="47">
        <v>5127000000</v>
      </c>
      <c r="H539" s="10">
        <v>0</v>
      </c>
      <c r="I539" s="9">
        <v>0</v>
      </c>
      <c r="J539" s="47">
        <v>5127000000</v>
      </c>
      <c r="K539" s="5" t="s">
        <v>27</v>
      </c>
      <c r="L539" s="5" t="s">
        <v>425</v>
      </c>
    </row>
    <row r="540" spans="1:12" ht="12" customHeight="1" x14ac:dyDescent="0.3">
      <c r="A540" s="5">
        <f t="shared" si="25"/>
        <v>539</v>
      </c>
      <c r="B540" s="16" t="s">
        <v>658</v>
      </c>
      <c r="C540" s="6" t="s">
        <v>778</v>
      </c>
      <c r="D540" s="5" t="s">
        <v>21</v>
      </c>
      <c r="E540" s="46" t="s">
        <v>783</v>
      </c>
      <c r="F540" s="8" t="s">
        <v>424</v>
      </c>
      <c r="G540" s="47">
        <v>1186000000</v>
      </c>
      <c r="H540" s="10">
        <v>0</v>
      </c>
      <c r="I540" s="9">
        <v>0</v>
      </c>
      <c r="J540" s="47">
        <v>1186000000</v>
      </c>
      <c r="K540" s="5" t="s">
        <v>27</v>
      </c>
      <c r="L540" s="5" t="s">
        <v>425</v>
      </c>
    </row>
    <row r="541" spans="1:12" ht="12" customHeight="1" x14ac:dyDescent="0.3">
      <c r="A541" s="5">
        <f t="shared" si="25"/>
        <v>540</v>
      </c>
      <c r="B541" s="16" t="s">
        <v>658</v>
      </c>
      <c r="C541" s="6" t="s">
        <v>778</v>
      </c>
      <c r="D541" s="5" t="s">
        <v>21</v>
      </c>
      <c r="E541" s="46" t="s">
        <v>784</v>
      </c>
      <c r="F541" s="8" t="s">
        <v>424</v>
      </c>
      <c r="G541" s="47">
        <v>1186000000</v>
      </c>
      <c r="H541" s="10">
        <v>0</v>
      </c>
      <c r="I541" s="9">
        <v>0</v>
      </c>
      <c r="J541" s="47">
        <v>1186000000</v>
      </c>
      <c r="K541" s="5" t="s">
        <v>27</v>
      </c>
      <c r="L541" s="5" t="s">
        <v>425</v>
      </c>
    </row>
    <row r="542" spans="1:12" ht="12" customHeight="1" x14ac:dyDescent="0.3">
      <c r="A542" s="5">
        <f t="shared" si="25"/>
        <v>541</v>
      </c>
      <c r="B542" s="16" t="s">
        <v>658</v>
      </c>
      <c r="C542" s="6" t="s">
        <v>785</v>
      </c>
      <c r="D542" s="5" t="s">
        <v>21</v>
      </c>
      <c r="E542" s="46" t="s">
        <v>786</v>
      </c>
      <c r="F542" s="8" t="s">
        <v>424</v>
      </c>
      <c r="G542" s="47">
        <v>5548000000</v>
      </c>
      <c r="H542" s="10">
        <v>0</v>
      </c>
      <c r="I542" s="9">
        <v>0</v>
      </c>
      <c r="J542" s="47">
        <v>5548000000</v>
      </c>
      <c r="K542" s="5" t="s">
        <v>27</v>
      </c>
      <c r="L542" s="5" t="s">
        <v>425</v>
      </c>
    </row>
    <row r="543" spans="1:12" ht="12" customHeight="1" x14ac:dyDescent="0.3">
      <c r="A543" s="5">
        <f t="shared" si="25"/>
        <v>542</v>
      </c>
      <c r="B543" s="16" t="s">
        <v>658</v>
      </c>
      <c r="C543" s="6" t="s">
        <v>785</v>
      </c>
      <c r="D543" s="5" t="s">
        <v>21</v>
      </c>
      <c r="E543" s="46" t="s">
        <v>787</v>
      </c>
      <c r="F543" s="8" t="s">
        <v>424</v>
      </c>
      <c r="G543" s="47">
        <v>5548000000</v>
      </c>
      <c r="H543" s="10">
        <v>0</v>
      </c>
      <c r="I543" s="9">
        <v>0</v>
      </c>
      <c r="J543" s="47">
        <v>5548000000</v>
      </c>
      <c r="K543" s="5" t="s">
        <v>27</v>
      </c>
      <c r="L543" s="5" t="s">
        <v>425</v>
      </c>
    </row>
    <row r="544" spans="1:12" ht="12" customHeight="1" x14ac:dyDescent="0.3">
      <c r="A544" s="5">
        <f t="shared" si="25"/>
        <v>543</v>
      </c>
      <c r="B544" s="16" t="s">
        <v>658</v>
      </c>
      <c r="C544" s="6" t="s">
        <v>785</v>
      </c>
      <c r="D544" s="5" t="s">
        <v>21</v>
      </c>
      <c r="E544" s="46" t="s">
        <v>788</v>
      </c>
      <c r="F544" s="8" t="s">
        <v>424</v>
      </c>
      <c r="G544" s="47">
        <v>1120000000</v>
      </c>
      <c r="H544" s="10">
        <v>0</v>
      </c>
      <c r="I544" s="9">
        <v>0</v>
      </c>
      <c r="J544" s="47">
        <v>1120000000</v>
      </c>
      <c r="K544" s="5" t="s">
        <v>27</v>
      </c>
      <c r="L544" s="5" t="s">
        <v>425</v>
      </c>
    </row>
    <row r="545" spans="1:12" ht="12" customHeight="1" x14ac:dyDescent="0.3">
      <c r="A545" s="5">
        <f t="shared" si="25"/>
        <v>544</v>
      </c>
      <c r="B545" s="16" t="s">
        <v>658</v>
      </c>
      <c r="C545" s="6" t="s">
        <v>789</v>
      </c>
      <c r="D545" s="5" t="s">
        <v>21</v>
      </c>
      <c r="E545" s="46" t="s">
        <v>790</v>
      </c>
      <c r="F545" s="8" t="s">
        <v>424</v>
      </c>
      <c r="G545" s="47">
        <v>4858000000</v>
      </c>
      <c r="H545" s="10">
        <v>0</v>
      </c>
      <c r="I545" s="9">
        <v>0</v>
      </c>
      <c r="J545" s="47">
        <v>4858000000</v>
      </c>
      <c r="K545" s="5" t="s">
        <v>27</v>
      </c>
      <c r="L545" s="5" t="s">
        <v>425</v>
      </c>
    </row>
    <row r="546" spans="1:12" ht="12" customHeight="1" x14ac:dyDescent="0.3">
      <c r="A546" s="5">
        <f t="shared" si="25"/>
        <v>545</v>
      </c>
      <c r="B546" s="16" t="s">
        <v>658</v>
      </c>
      <c r="C546" s="6" t="s">
        <v>789</v>
      </c>
      <c r="D546" s="5" t="s">
        <v>21</v>
      </c>
      <c r="E546" s="46" t="s">
        <v>791</v>
      </c>
      <c r="F546" s="8" t="s">
        <v>424</v>
      </c>
      <c r="G546" s="47">
        <v>4858000000</v>
      </c>
      <c r="H546" s="10">
        <v>0</v>
      </c>
      <c r="I546" s="9">
        <v>0</v>
      </c>
      <c r="J546" s="47">
        <v>4858000000</v>
      </c>
      <c r="K546" s="5" t="s">
        <v>27</v>
      </c>
      <c r="L546" s="5" t="s">
        <v>425</v>
      </c>
    </row>
    <row r="547" spans="1:12" ht="12" customHeight="1" x14ac:dyDescent="0.3">
      <c r="A547" s="5">
        <f t="shared" si="25"/>
        <v>546</v>
      </c>
      <c r="B547" s="16" t="s">
        <v>658</v>
      </c>
      <c r="C547" s="6" t="s">
        <v>789</v>
      </c>
      <c r="D547" s="5" t="s">
        <v>21</v>
      </c>
      <c r="E547" s="46" t="s">
        <v>792</v>
      </c>
      <c r="F547" s="8" t="s">
        <v>424</v>
      </c>
      <c r="G547" s="47">
        <v>4858000000</v>
      </c>
      <c r="H547" s="10">
        <v>0</v>
      </c>
      <c r="I547" s="9">
        <v>0</v>
      </c>
      <c r="J547" s="47">
        <v>4858000000</v>
      </c>
      <c r="K547" s="5" t="s">
        <v>27</v>
      </c>
      <c r="L547" s="5" t="s">
        <v>425</v>
      </c>
    </row>
    <row r="548" spans="1:12" ht="12" customHeight="1" x14ac:dyDescent="0.3">
      <c r="A548" s="5">
        <f t="shared" si="25"/>
        <v>547</v>
      </c>
      <c r="B548" s="16" t="s">
        <v>658</v>
      </c>
      <c r="C548" s="6" t="s">
        <v>789</v>
      </c>
      <c r="D548" s="5" t="s">
        <v>21</v>
      </c>
      <c r="E548" s="46" t="s">
        <v>793</v>
      </c>
      <c r="F548" s="8" t="s">
        <v>424</v>
      </c>
      <c r="G548" s="47">
        <v>1895000000</v>
      </c>
      <c r="H548" s="10">
        <v>0</v>
      </c>
      <c r="I548" s="9">
        <v>0</v>
      </c>
      <c r="J548" s="47">
        <v>1895000000</v>
      </c>
      <c r="K548" s="5" t="s">
        <v>27</v>
      </c>
      <c r="L548" s="5" t="s">
        <v>425</v>
      </c>
    </row>
    <row r="549" spans="1:12" ht="12" customHeight="1" x14ac:dyDescent="0.3">
      <c r="A549" s="5">
        <f t="shared" si="25"/>
        <v>548</v>
      </c>
      <c r="B549" s="16" t="s">
        <v>658</v>
      </c>
      <c r="C549" s="6" t="s">
        <v>794</v>
      </c>
      <c r="D549" s="5" t="s">
        <v>21</v>
      </c>
      <c r="E549" s="46" t="s">
        <v>795</v>
      </c>
      <c r="F549" s="8" t="s">
        <v>424</v>
      </c>
      <c r="G549" s="47">
        <v>5165000000</v>
      </c>
      <c r="H549" s="10">
        <v>0</v>
      </c>
      <c r="I549" s="9">
        <v>0</v>
      </c>
      <c r="J549" s="47">
        <v>5165000000</v>
      </c>
      <c r="K549" s="5" t="s">
        <v>27</v>
      </c>
      <c r="L549" s="5" t="s">
        <v>425</v>
      </c>
    </row>
    <row r="550" spans="1:12" ht="12" customHeight="1" x14ac:dyDescent="0.3">
      <c r="A550" s="5">
        <f t="shared" si="25"/>
        <v>549</v>
      </c>
      <c r="B550" s="16" t="s">
        <v>658</v>
      </c>
      <c r="C550" s="6" t="s">
        <v>794</v>
      </c>
      <c r="D550" s="5" t="s">
        <v>21</v>
      </c>
      <c r="E550" s="46" t="s">
        <v>796</v>
      </c>
      <c r="F550" s="8" t="s">
        <v>424</v>
      </c>
      <c r="G550" s="47">
        <v>5165000000</v>
      </c>
      <c r="H550" s="10">
        <v>0</v>
      </c>
      <c r="I550" s="9">
        <v>0</v>
      </c>
      <c r="J550" s="47">
        <v>5165000000</v>
      </c>
      <c r="K550" s="5" t="s">
        <v>27</v>
      </c>
      <c r="L550" s="5" t="s">
        <v>425</v>
      </c>
    </row>
    <row r="551" spans="1:12" ht="12" customHeight="1" x14ac:dyDescent="0.3">
      <c r="A551" s="5">
        <f t="shared" si="25"/>
        <v>550</v>
      </c>
      <c r="B551" s="16" t="s">
        <v>658</v>
      </c>
      <c r="C551" s="6" t="s">
        <v>794</v>
      </c>
      <c r="D551" s="5" t="s">
        <v>21</v>
      </c>
      <c r="E551" s="46" t="s">
        <v>797</v>
      </c>
      <c r="F551" s="8" t="s">
        <v>424</v>
      </c>
      <c r="G551" s="47">
        <v>5165000000</v>
      </c>
      <c r="H551" s="10">
        <v>0</v>
      </c>
      <c r="I551" s="9">
        <v>0</v>
      </c>
      <c r="J551" s="47">
        <v>5165000000</v>
      </c>
      <c r="K551" s="5" t="s">
        <v>27</v>
      </c>
      <c r="L551" s="5" t="s">
        <v>425</v>
      </c>
    </row>
    <row r="552" spans="1:12" ht="12" customHeight="1" x14ac:dyDescent="0.3">
      <c r="A552" s="5">
        <f t="shared" si="25"/>
        <v>551</v>
      </c>
      <c r="B552" s="16" t="s">
        <v>658</v>
      </c>
      <c r="C552" s="6" t="s">
        <v>794</v>
      </c>
      <c r="D552" s="5" t="s">
        <v>21</v>
      </c>
      <c r="E552" s="46" t="s">
        <v>798</v>
      </c>
      <c r="F552" s="8" t="s">
        <v>424</v>
      </c>
      <c r="G552" s="47">
        <v>1581000000</v>
      </c>
      <c r="H552" s="10">
        <v>0</v>
      </c>
      <c r="I552" s="9">
        <v>0</v>
      </c>
      <c r="J552" s="47">
        <v>1581000000</v>
      </c>
      <c r="K552" s="5" t="s">
        <v>27</v>
      </c>
      <c r="L552" s="5" t="s">
        <v>425</v>
      </c>
    </row>
    <row r="553" spans="1:12" ht="12" customHeight="1" x14ac:dyDescent="0.3">
      <c r="A553" s="5">
        <f t="shared" si="25"/>
        <v>552</v>
      </c>
      <c r="B553" s="16" t="s">
        <v>658</v>
      </c>
      <c r="C553" s="6" t="s">
        <v>799</v>
      </c>
      <c r="D553" s="5" t="s">
        <v>21</v>
      </c>
      <c r="E553" s="46" t="s">
        <v>800</v>
      </c>
      <c r="F553" s="8" t="s">
        <v>424</v>
      </c>
      <c r="G553" s="47">
        <v>5681000000</v>
      </c>
      <c r="H553" s="10">
        <v>0</v>
      </c>
      <c r="I553" s="9">
        <v>0</v>
      </c>
      <c r="J553" s="47">
        <v>5681000000</v>
      </c>
      <c r="K553" s="5" t="s">
        <v>27</v>
      </c>
      <c r="L553" s="5" t="s">
        <v>425</v>
      </c>
    </row>
    <row r="554" spans="1:12" ht="12" customHeight="1" x14ac:dyDescent="0.3">
      <c r="A554" s="5">
        <f t="shared" si="25"/>
        <v>553</v>
      </c>
      <c r="B554" s="16" t="s">
        <v>658</v>
      </c>
      <c r="C554" s="6" t="s">
        <v>799</v>
      </c>
      <c r="D554" s="5" t="s">
        <v>21</v>
      </c>
      <c r="E554" s="46" t="s">
        <v>801</v>
      </c>
      <c r="F554" s="8" t="s">
        <v>424</v>
      </c>
      <c r="G554" s="47">
        <v>5681000000</v>
      </c>
      <c r="H554" s="10">
        <v>0</v>
      </c>
      <c r="I554" s="9">
        <v>0</v>
      </c>
      <c r="J554" s="47">
        <v>5681000000</v>
      </c>
      <c r="K554" s="5" t="s">
        <v>27</v>
      </c>
      <c r="L554" s="5" t="s">
        <v>425</v>
      </c>
    </row>
    <row r="555" spans="1:12" ht="12" customHeight="1" x14ac:dyDescent="0.3">
      <c r="A555" s="5">
        <f t="shared" si="25"/>
        <v>554</v>
      </c>
      <c r="B555" s="16" t="s">
        <v>658</v>
      </c>
      <c r="C555" s="6" t="s">
        <v>799</v>
      </c>
      <c r="D555" s="5" t="s">
        <v>21</v>
      </c>
      <c r="E555" s="46" t="s">
        <v>802</v>
      </c>
      <c r="F555" s="8" t="s">
        <v>424</v>
      </c>
      <c r="G555" s="47">
        <v>5681000000</v>
      </c>
      <c r="H555" s="10">
        <v>0</v>
      </c>
      <c r="I555" s="9">
        <v>0</v>
      </c>
      <c r="J555" s="47">
        <v>5681000000</v>
      </c>
      <c r="K555" s="5" t="s">
        <v>27</v>
      </c>
      <c r="L555" s="5" t="s">
        <v>425</v>
      </c>
    </row>
    <row r="556" spans="1:12" ht="12" customHeight="1" x14ac:dyDescent="0.3">
      <c r="A556" s="5">
        <f t="shared" si="25"/>
        <v>555</v>
      </c>
      <c r="B556" s="16" t="s">
        <v>658</v>
      </c>
      <c r="C556" s="6" t="s">
        <v>799</v>
      </c>
      <c r="D556" s="5" t="s">
        <v>21</v>
      </c>
      <c r="E556" s="46" t="s">
        <v>803</v>
      </c>
      <c r="F556" s="8" t="s">
        <v>424</v>
      </c>
      <c r="G556" s="47">
        <v>1980000000</v>
      </c>
      <c r="H556" s="10">
        <v>0</v>
      </c>
      <c r="I556" s="9">
        <v>0</v>
      </c>
      <c r="J556" s="47">
        <v>1980000000</v>
      </c>
      <c r="K556" s="5" t="s">
        <v>27</v>
      </c>
      <c r="L556" s="5" t="s">
        <v>425</v>
      </c>
    </row>
    <row r="557" spans="1:12" ht="12" customHeight="1" x14ac:dyDescent="0.3">
      <c r="A557" s="5">
        <f t="shared" si="25"/>
        <v>556</v>
      </c>
      <c r="B557" s="16" t="s">
        <v>658</v>
      </c>
      <c r="C557" s="6" t="s">
        <v>799</v>
      </c>
      <c r="D557" s="5" t="s">
        <v>21</v>
      </c>
      <c r="E557" s="46" t="s">
        <v>804</v>
      </c>
      <c r="F557" s="8" t="s">
        <v>424</v>
      </c>
      <c r="G557" s="47">
        <v>1980000000</v>
      </c>
      <c r="H557" s="10">
        <v>0</v>
      </c>
      <c r="I557" s="9">
        <v>0</v>
      </c>
      <c r="J557" s="47">
        <v>1980000000</v>
      </c>
      <c r="K557" s="5" t="s">
        <v>27</v>
      </c>
      <c r="L557" s="5" t="s">
        <v>425</v>
      </c>
    </row>
    <row r="558" spans="1:12" ht="12" customHeight="1" x14ac:dyDescent="0.3">
      <c r="A558" s="5">
        <f t="shared" si="25"/>
        <v>557</v>
      </c>
      <c r="B558" s="6" t="s">
        <v>757</v>
      </c>
      <c r="C558" s="6" t="s">
        <v>805</v>
      </c>
      <c r="D558" s="5" t="s">
        <v>454</v>
      </c>
      <c r="E558" s="7" t="s">
        <v>806</v>
      </c>
      <c r="F558" s="8" t="s">
        <v>424</v>
      </c>
      <c r="G558" s="9">
        <v>207135262</v>
      </c>
      <c r="H558" s="9">
        <v>37039897</v>
      </c>
      <c r="I558" s="9">
        <v>644275</v>
      </c>
      <c r="J558" s="9">
        <f>SUM(G558:I558)</f>
        <v>244819434</v>
      </c>
      <c r="K558" s="5" t="s">
        <v>27</v>
      </c>
      <c r="L558" s="5" t="s">
        <v>425</v>
      </c>
    </row>
    <row r="559" spans="1:12" ht="12" customHeight="1" x14ac:dyDescent="0.3">
      <c r="A559" s="5">
        <f t="shared" si="25"/>
        <v>558</v>
      </c>
      <c r="B559" s="6" t="s">
        <v>757</v>
      </c>
      <c r="C559" s="6" t="s">
        <v>805</v>
      </c>
      <c r="D559" s="5" t="s">
        <v>21</v>
      </c>
      <c r="E559" s="7" t="s">
        <v>807</v>
      </c>
      <c r="F559" s="8" t="s">
        <v>424</v>
      </c>
      <c r="G559" s="9">
        <v>116026692</v>
      </c>
      <c r="H559" s="9">
        <v>37494518</v>
      </c>
      <c r="I559" s="9">
        <v>2109178</v>
      </c>
      <c r="J559" s="9">
        <f>SUM(G559:I559)</f>
        <v>155630388</v>
      </c>
      <c r="K559" s="5" t="s">
        <v>27</v>
      </c>
      <c r="L559" s="5" t="s">
        <v>425</v>
      </c>
    </row>
    <row r="560" spans="1:12" ht="12" customHeight="1" x14ac:dyDescent="0.3">
      <c r="A560" s="5">
        <f t="shared" si="25"/>
        <v>559</v>
      </c>
      <c r="B560" s="6" t="s">
        <v>757</v>
      </c>
      <c r="C560" s="6" t="s">
        <v>805</v>
      </c>
      <c r="D560" s="5" t="s">
        <v>454</v>
      </c>
      <c r="E560" s="7" t="s">
        <v>806</v>
      </c>
      <c r="F560" s="8" t="s">
        <v>424</v>
      </c>
      <c r="G560" s="9">
        <v>207135262</v>
      </c>
      <c r="H560" s="9">
        <v>37039897</v>
      </c>
      <c r="I560" s="9">
        <v>644275</v>
      </c>
      <c r="J560" s="9">
        <f>SUM(G560:I560)</f>
        <v>244819434</v>
      </c>
      <c r="K560" s="5" t="s">
        <v>27</v>
      </c>
      <c r="L560" s="5" t="s">
        <v>425</v>
      </c>
    </row>
    <row r="561" spans="1:12" ht="12" customHeight="1" x14ac:dyDescent="0.3">
      <c r="A561" s="5">
        <f t="shared" si="25"/>
        <v>560</v>
      </c>
      <c r="B561" s="6" t="s">
        <v>757</v>
      </c>
      <c r="C561" s="6" t="s">
        <v>805</v>
      </c>
      <c r="D561" s="5" t="s">
        <v>21</v>
      </c>
      <c r="E561" s="7" t="s">
        <v>807</v>
      </c>
      <c r="F561" s="8" t="s">
        <v>424</v>
      </c>
      <c r="G561" s="9">
        <v>116026692</v>
      </c>
      <c r="H561" s="9">
        <v>37494518</v>
      </c>
      <c r="I561" s="9">
        <v>2109178</v>
      </c>
      <c r="J561" s="9">
        <f>SUM(G561:I561)</f>
        <v>155630388</v>
      </c>
      <c r="K561" s="5" t="s">
        <v>27</v>
      </c>
      <c r="L561" s="5" t="s">
        <v>425</v>
      </c>
    </row>
    <row r="562" spans="1:12" ht="12" customHeight="1" x14ac:dyDescent="0.3">
      <c r="A562" s="5">
        <f t="shared" si="25"/>
        <v>561</v>
      </c>
      <c r="B562" s="16" t="s">
        <v>658</v>
      </c>
      <c r="C562" s="6" t="s">
        <v>805</v>
      </c>
      <c r="D562" s="5" t="s">
        <v>21</v>
      </c>
      <c r="E562" s="46" t="s">
        <v>808</v>
      </c>
      <c r="F562" s="8" t="s">
        <v>424</v>
      </c>
      <c r="G562" s="47">
        <v>6478000000</v>
      </c>
      <c r="H562" s="10">
        <v>0</v>
      </c>
      <c r="I562" s="9">
        <v>0</v>
      </c>
      <c r="J562" s="47">
        <v>6478000000</v>
      </c>
      <c r="K562" s="5" t="s">
        <v>27</v>
      </c>
      <c r="L562" s="5" t="s">
        <v>425</v>
      </c>
    </row>
    <row r="563" spans="1:12" ht="12" customHeight="1" x14ac:dyDescent="0.3">
      <c r="A563" s="5">
        <f t="shared" si="25"/>
        <v>562</v>
      </c>
      <c r="B563" s="16" t="s">
        <v>658</v>
      </c>
      <c r="C563" s="6" t="s">
        <v>805</v>
      </c>
      <c r="D563" s="5" t="s">
        <v>21</v>
      </c>
      <c r="E563" s="46" t="s">
        <v>809</v>
      </c>
      <c r="F563" s="8" t="s">
        <v>424</v>
      </c>
      <c r="G563" s="47">
        <v>6478000000</v>
      </c>
      <c r="H563" s="10">
        <v>0</v>
      </c>
      <c r="I563" s="9">
        <v>0</v>
      </c>
      <c r="J563" s="47">
        <v>6478000000</v>
      </c>
      <c r="K563" s="5" t="s">
        <v>27</v>
      </c>
      <c r="L563" s="5" t="s">
        <v>425</v>
      </c>
    </row>
    <row r="564" spans="1:12" ht="12" customHeight="1" x14ac:dyDescent="0.3">
      <c r="A564" s="5">
        <f t="shared" si="25"/>
        <v>563</v>
      </c>
      <c r="B564" s="16" t="s">
        <v>658</v>
      </c>
      <c r="C564" s="6" t="s">
        <v>805</v>
      </c>
      <c r="D564" s="5" t="s">
        <v>21</v>
      </c>
      <c r="E564" s="46" t="s">
        <v>810</v>
      </c>
      <c r="F564" s="8" t="s">
        <v>424</v>
      </c>
      <c r="G564" s="47">
        <v>1609000000</v>
      </c>
      <c r="H564" s="10">
        <v>0</v>
      </c>
      <c r="I564" s="9">
        <v>0</v>
      </c>
      <c r="J564" s="47">
        <v>1609000000</v>
      </c>
      <c r="K564" s="5" t="s">
        <v>27</v>
      </c>
      <c r="L564" s="5" t="s">
        <v>425</v>
      </c>
    </row>
    <row r="565" spans="1:12" ht="12" customHeight="1" x14ac:dyDescent="0.3">
      <c r="A565" s="5">
        <f t="shared" si="25"/>
        <v>564</v>
      </c>
      <c r="B565" s="16" t="s">
        <v>658</v>
      </c>
      <c r="C565" s="6" t="s">
        <v>811</v>
      </c>
      <c r="D565" s="5" t="s">
        <v>21</v>
      </c>
      <c r="E565" s="46" t="s">
        <v>812</v>
      </c>
      <c r="F565" s="8" t="s">
        <v>424</v>
      </c>
      <c r="G565" s="47">
        <v>6185000000</v>
      </c>
      <c r="H565" s="10">
        <v>0</v>
      </c>
      <c r="I565" s="9">
        <v>0</v>
      </c>
      <c r="J565" s="47">
        <v>6185000000</v>
      </c>
      <c r="K565" s="5" t="s">
        <v>27</v>
      </c>
      <c r="L565" s="5" t="s">
        <v>425</v>
      </c>
    </row>
    <row r="566" spans="1:12" ht="12" customHeight="1" x14ac:dyDescent="0.3">
      <c r="A566" s="5">
        <f t="shared" si="25"/>
        <v>565</v>
      </c>
      <c r="B566" s="16" t="s">
        <v>658</v>
      </c>
      <c r="C566" s="6" t="s">
        <v>811</v>
      </c>
      <c r="D566" s="5" t="s">
        <v>21</v>
      </c>
      <c r="E566" s="46" t="s">
        <v>813</v>
      </c>
      <c r="F566" s="8" t="s">
        <v>424</v>
      </c>
      <c r="G566" s="47">
        <v>6185000000</v>
      </c>
      <c r="H566" s="10">
        <v>0</v>
      </c>
      <c r="I566" s="9">
        <v>0</v>
      </c>
      <c r="J566" s="47">
        <v>6185000000</v>
      </c>
      <c r="K566" s="5" t="s">
        <v>27</v>
      </c>
      <c r="L566" s="5" t="s">
        <v>425</v>
      </c>
    </row>
    <row r="567" spans="1:12" ht="12" customHeight="1" x14ac:dyDescent="0.3">
      <c r="A567" s="5">
        <f t="shared" si="25"/>
        <v>566</v>
      </c>
      <c r="B567" s="16" t="s">
        <v>658</v>
      </c>
      <c r="C567" s="6" t="s">
        <v>811</v>
      </c>
      <c r="D567" s="5" t="s">
        <v>21</v>
      </c>
      <c r="E567" s="46" t="s">
        <v>814</v>
      </c>
      <c r="F567" s="8" t="s">
        <v>424</v>
      </c>
      <c r="G567" s="47">
        <v>1816000000</v>
      </c>
      <c r="H567" s="10">
        <v>0</v>
      </c>
      <c r="I567" s="9">
        <v>0</v>
      </c>
      <c r="J567" s="47">
        <v>1816000000</v>
      </c>
      <c r="K567" s="5" t="s">
        <v>27</v>
      </c>
      <c r="L567" s="5" t="s">
        <v>425</v>
      </c>
    </row>
    <row r="568" spans="1:12" ht="12" customHeight="1" x14ac:dyDescent="0.3">
      <c r="A568" s="5">
        <f t="shared" si="25"/>
        <v>567</v>
      </c>
      <c r="B568" s="16" t="s">
        <v>658</v>
      </c>
      <c r="C568" s="6" t="s">
        <v>815</v>
      </c>
      <c r="D568" s="5" t="s">
        <v>21</v>
      </c>
      <c r="E568" s="46" t="s">
        <v>816</v>
      </c>
      <c r="F568" s="8" t="s">
        <v>424</v>
      </c>
      <c r="G568" s="47">
        <v>5908000000</v>
      </c>
      <c r="H568" s="10">
        <v>0</v>
      </c>
      <c r="I568" s="9">
        <v>0</v>
      </c>
      <c r="J568" s="47">
        <v>5908000000</v>
      </c>
      <c r="K568" s="5" t="s">
        <v>27</v>
      </c>
      <c r="L568" s="5" t="s">
        <v>425</v>
      </c>
    </row>
    <row r="569" spans="1:12" ht="12" customHeight="1" x14ac:dyDescent="0.3">
      <c r="A569" s="5">
        <f t="shared" si="25"/>
        <v>568</v>
      </c>
      <c r="B569" s="16" t="s">
        <v>658</v>
      </c>
      <c r="C569" s="6" t="s">
        <v>815</v>
      </c>
      <c r="D569" s="5" t="s">
        <v>21</v>
      </c>
      <c r="E569" s="46" t="s">
        <v>817</v>
      </c>
      <c r="F569" s="8" t="s">
        <v>424</v>
      </c>
      <c r="G569" s="47">
        <v>5908000000</v>
      </c>
      <c r="H569" s="10">
        <v>0</v>
      </c>
      <c r="I569" s="9">
        <v>0</v>
      </c>
      <c r="J569" s="47">
        <v>5908000000</v>
      </c>
      <c r="K569" s="5" t="s">
        <v>27</v>
      </c>
      <c r="L569" s="5" t="s">
        <v>425</v>
      </c>
    </row>
    <row r="570" spans="1:12" ht="12" customHeight="1" x14ac:dyDescent="0.3">
      <c r="A570" s="5">
        <f t="shared" si="25"/>
        <v>569</v>
      </c>
      <c r="B570" s="16" t="s">
        <v>658</v>
      </c>
      <c r="C570" s="6" t="s">
        <v>815</v>
      </c>
      <c r="D570" s="5" t="s">
        <v>21</v>
      </c>
      <c r="E570" s="46" t="s">
        <v>818</v>
      </c>
      <c r="F570" s="8" t="s">
        <v>424</v>
      </c>
      <c r="G570" s="47">
        <v>5908000000</v>
      </c>
      <c r="H570" s="10">
        <v>0</v>
      </c>
      <c r="I570" s="9">
        <v>0</v>
      </c>
      <c r="J570" s="47">
        <v>5908000000</v>
      </c>
      <c r="K570" s="5" t="s">
        <v>27</v>
      </c>
      <c r="L570" s="5" t="s">
        <v>425</v>
      </c>
    </row>
    <row r="571" spans="1:12" ht="12" customHeight="1" x14ac:dyDescent="0.3">
      <c r="A571" s="5">
        <f t="shared" si="25"/>
        <v>570</v>
      </c>
      <c r="B571" s="16" t="s">
        <v>658</v>
      </c>
      <c r="C571" s="6" t="s">
        <v>815</v>
      </c>
      <c r="D571" s="5" t="s">
        <v>21</v>
      </c>
      <c r="E571" s="46" t="s">
        <v>819</v>
      </c>
      <c r="F571" s="8" t="s">
        <v>424</v>
      </c>
      <c r="G571" s="47">
        <v>5908000000</v>
      </c>
      <c r="H571" s="10">
        <v>0</v>
      </c>
      <c r="I571" s="9">
        <v>0</v>
      </c>
      <c r="J571" s="47">
        <v>5908000000</v>
      </c>
      <c r="K571" s="5" t="s">
        <v>27</v>
      </c>
      <c r="L571" s="5" t="s">
        <v>425</v>
      </c>
    </row>
    <row r="572" spans="1:12" ht="12" customHeight="1" x14ac:dyDescent="0.3">
      <c r="A572" s="5">
        <f t="shared" si="25"/>
        <v>571</v>
      </c>
      <c r="B572" s="16" t="s">
        <v>658</v>
      </c>
      <c r="C572" s="6" t="s">
        <v>815</v>
      </c>
      <c r="D572" s="5" t="s">
        <v>21</v>
      </c>
      <c r="E572" s="46" t="s">
        <v>820</v>
      </c>
      <c r="F572" s="8" t="s">
        <v>424</v>
      </c>
      <c r="G572" s="47">
        <v>1964000000</v>
      </c>
      <c r="H572" s="10">
        <v>0</v>
      </c>
      <c r="I572" s="9">
        <v>0</v>
      </c>
      <c r="J572" s="47">
        <v>1964000000</v>
      </c>
      <c r="K572" s="5" t="s">
        <v>27</v>
      </c>
      <c r="L572" s="5" t="s">
        <v>425</v>
      </c>
    </row>
    <row r="573" spans="1:12" ht="12" customHeight="1" x14ac:dyDescent="0.3">
      <c r="A573" s="5">
        <f t="shared" si="25"/>
        <v>572</v>
      </c>
      <c r="B573" s="16" t="s">
        <v>658</v>
      </c>
      <c r="C573" s="6" t="s">
        <v>815</v>
      </c>
      <c r="D573" s="5" t="s">
        <v>21</v>
      </c>
      <c r="E573" s="46" t="s">
        <v>821</v>
      </c>
      <c r="F573" s="8" t="s">
        <v>424</v>
      </c>
      <c r="G573" s="47">
        <v>1964000000</v>
      </c>
      <c r="H573" s="10">
        <v>0</v>
      </c>
      <c r="I573" s="9">
        <v>0</v>
      </c>
      <c r="J573" s="47">
        <v>1964000000</v>
      </c>
      <c r="K573" s="5" t="s">
        <v>27</v>
      </c>
      <c r="L573" s="5" t="s">
        <v>425</v>
      </c>
    </row>
    <row r="574" spans="1:12" ht="12" customHeight="1" x14ac:dyDescent="0.3">
      <c r="A574" s="5">
        <f t="shared" si="25"/>
        <v>573</v>
      </c>
      <c r="B574" s="16" t="s">
        <v>658</v>
      </c>
      <c r="C574" s="6" t="s">
        <v>822</v>
      </c>
      <c r="D574" s="5" t="s">
        <v>21</v>
      </c>
      <c r="E574" s="46" t="s">
        <v>823</v>
      </c>
      <c r="F574" s="8" t="s">
        <v>424</v>
      </c>
      <c r="G574" s="47">
        <v>5399000000</v>
      </c>
      <c r="H574" s="10">
        <v>0</v>
      </c>
      <c r="I574" s="9">
        <v>0</v>
      </c>
      <c r="J574" s="47">
        <v>5399000000</v>
      </c>
      <c r="K574" s="5" t="s">
        <v>27</v>
      </c>
      <c r="L574" s="5" t="s">
        <v>425</v>
      </c>
    </row>
    <row r="575" spans="1:12" ht="12" customHeight="1" x14ac:dyDescent="0.3">
      <c r="A575" s="5">
        <f t="shared" si="25"/>
        <v>574</v>
      </c>
      <c r="B575" s="16" t="s">
        <v>658</v>
      </c>
      <c r="C575" s="6" t="s">
        <v>822</v>
      </c>
      <c r="D575" s="5" t="s">
        <v>21</v>
      </c>
      <c r="E575" s="46" t="s">
        <v>824</v>
      </c>
      <c r="F575" s="8" t="s">
        <v>424</v>
      </c>
      <c r="G575" s="47">
        <v>5399000000</v>
      </c>
      <c r="H575" s="10">
        <v>0</v>
      </c>
      <c r="I575" s="9">
        <v>0</v>
      </c>
      <c r="J575" s="47">
        <v>5399000000</v>
      </c>
      <c r="K575" s="5" t="s">
        <v>27</v>
      </c>
      <c r="L575" s="5" t="s">
        <v>425</v>
      </c>
    </row>
    <row r="576" spans="1:12" ht="12" customHeight="1" x14ac:dyDescent="0.3">
      <c r="A576" s="5">
        <f t="shared" si="25"/>
        <v>575</v>
      </c>
      <c r="B576" s="16" t="s">
        <v>658</v>
      </c>
      <c r="C576" s="6" t="s">
        <v>822</v>
      </c>
      <c r="D576" s="5" t="s">
        <v>21</v>
      </c>
      <c r="E576" s="46" t="s">
        <v>825</v>
      </c>
      <c r="F576" s="8" t="s">
        <v>424</v>
      </c>
      <c r="G576" s="47">
        <v>5399000000</v>
      </c>
      <c r="H576" s="10">
        <v>0</v>
      </c>
      <c r="I576" s="9">
        <v>0</v>
      </c>
      <c r="J576" s="47">
        <v>5399000000</v>
      </c>
      <c r="K576" s="5" t="s">
        <v>27</v>
      </c>
      <c r="L576" s="5" t="s">
        <v>425</v>
      </c>
    </row>
    <row r="577" spans="1:15" ht="12" customHeight="1" x14ac:dyDescent="0.3">
      <c r="A577" s="5">
        <f t="shared" si="25"/>
        <v>576</v>
      </c>
      <c r="B577" s="16" t="s">
        <v>658</v>
      </c>
      <c r="C577" s="6" t="s">
        <v>822</v>
      </c>
      <c r="D577" s="5" t="s">
        <v>21</v>
      </c>
      <c r="E577" s="46" t="s">
        <v>826</v>
      </c>
      <c r="F577" s="8" t="s">
        <v>424</v>
      </c>
      <c r="G577" s="47">
        <v>1973000000</v>
      </c>
      <c r="H577" s="10">
        <v>0</v>
      </c>
      <c r="I577" s="9">
        <v>0</v>
      </c>
      <c r="J577" s="47">
        <v>1973000000</v>
      </c>
      <c r="K577" s="5" t="s">
        <v>27</v>
      </c>
      <c r="L577" s="5" t="s">
        <v>425</v>
      </c>
    </row>
    <row r="578" spans="1:15" ht="12" customHeight="1" x14ac:dyDescent="0.3">
      <c r="A578" s="5">
        <f t="shared" ref="A578:A641" si="26">ROW()-1</f>
        <v>577</v>
      </c>
      <c r="B578" s="6" t="s">
        <v>658</v>
      </c>
      <c r="C578" s="6" t="s">
        <v>827</v>
      </c>
      <c r="D578" s="5" t="s">
        <v>82</v>
      </c>
      <c r="E578" s="7" t="s">
        <v>828</v>
      </c>
      <c r="F578" s="8" t="s">
        <v>27</v>
      </c>
      <c r="G578" s="9">
        <v>145265992</v>
      </c>
      <c r="H578" s="9">
        <v>82356301</v>
      </c>
      <c r="I578" s="9">
        <v>0</v>
      </c>
      <c r="J578" s="9">
        <v>227622293</v>
      </c>
      <c r="K578" s="5" t="s">
        <v>27</v>
      </c>
      <c r="L578" s="5" t="s">
        <v>28</v>
      </c>
    </row>
    <row r="579" spans="1:15" ht="12" customHeight="1" x14ac:dyDescent="0.3">
      <c r="A579" s="5">
        <f t="shared" si="26"/>
        <v>578</v>
      </c>
      <c r="B579" s="6" t="s">
        <v>658</v>
      </c>
      <c r="C579" s="6" t="s">
        <v>827</v>
      </c>
      <c r="D579" s="5" t="s">
        <v>82</v>
      </c>
      <c r="E579" s="7" t="s">
        <v>829</v>
      </c>
      <c r="F579" s="8" t="s">
        <v>27</v>
      </c>
      <c r="G579" s="9">
        <v>126784754</v>
      </c>
      <c r="H579" s="9">
        <v>25640919</v>
      </c>
      <c r="I579" s="9">
        <v>0</v>
      </c>
      <c r="J579" s="9">
        <v>152425673</v>
      </c>
      <c r="K579" s="5" t="s">
        <v>27</v>
      </c>
      <c r="L579" s="5" t="s">
        <v>28</v>
      </c>
    </row>
    <row r="580" spans="1:15" ht="12" customHeight="1" x14ac:dyDescent="0.3">
      <c r="A580" s="5">
        <f t="shared" si="26"/>
        <v>579</v>
      </c>
      <c r="B580" s="6" t="s">
        <v>658</v>
      </c>
      <c r="C580" s="6" t="s">
        <v>827</v>
      </c>
      <c r="D580" s="5" t="s">
        <v>82</v>
      </c>
      <c r="E580" s="7" t="s">
        <v>830</v>
      </c>
      <c r="F580" s="8" t="s">
        <v>27</v>
      </c>
      <c r="G580" s="9">
        <v>81000000</v>
      </c>
      <c r="H580" s="9">
        <v>34000000</v>
      </c>
      <c r="I580" s="9">
        <v>0</v>
      </c>
      <c r="J580" s="9">
        <v>115000000</v>
      </c>
      <c r="K580" s="5" t="s">
        <v>27</v>
      </c>
      <c r="L580" s="5" t="s">
        <v>28</v>
      </c>
    </row>
    <row r="581" spans="1:15" ht="12" customHeight="1" x14ac:dyDescent="0.3">
      <c r="A581" s="5">
        <f t="shared" si="26"/>
        <v>580</v>
      </c>
      <c r="B581" s="6" t="s">
        <v>831</v>
      </c>
      <c r="C581" s="6" t="s">
        <v>832</v>
      </c>
      <c r="D581" s="5" t="s">
        <v>181</v>
      </c>
      <c r="E581" s="7" t="s">
        <v>833</v>
      </c>
      <c r="F581" s="8" t="s">
        <v>27</v>
      </c>
      <c r="G581" s="9">
        <v>860000000</v>
      </c>
      <c r="H581" s="9">
        <v>340000000</v>
      </c>
      <c r="I581" s="9">
        <v>10000000</v>
      </c>
      <c r="J581" s="9">
        <v>121000000</v>
      </c>
      <c r="K581" s="5" t="s">
        <v>113</v>
      </c>
      <c r="L581" s="5" t="s">
        <v>28</v>
      </c>
    </row>
    <row r="582" spans="1:15" ht="12" customHeight="1" x14ac:dyDescent="0.3">
      <c r="A582" s="5">
        <f t="shared" si="26"/>
        <v>581</v>
      </c>
      <c r="B582" s="6" t="s">
        <v>831</v>
      </c>
      <c r="C582" s="6" t="s">
        <v>834</v>
      </c>
      <c r="D582" s="5" t="s">
        <v>181</v>
      </c>
      <c r="E582" s="7" t="s">
        <v>835</v>
      </c>
      <c r="F582" s="8" t="s">
        <v>113</v>
      </c>
      <c r="G582" s="9">
        <v>365000000</v>
      </c>
      <c r="H582" s="9">
        <v>100000000</v>
      </c>
      <c r="I582" s="9">
        <v>0</v>
      </c>
      <c r="J582" s="9">
        <f>SUM(G582:I582)</f>
        <v>465000000</v>
      </c>
      <c r="K582" s="5" t="s">
        <v>27</v>
      </c>
      <c r="L582" s="5" t="s">
        <v>18</v>
      </c>
    </row>
    <row r="583" spans="1:15" ht="12" customHeight="1" x14ac:dyDescent="0.3">
      <c r="A583" s="5">
        <f t="shared" si="26"/>
        <v>582</v>
      </c>
      <c r="B583" s="6" t="s">
        <v>831</v>
      </c>
      <c r="C583" s="6" t="s">
        <v>834</v>
      </c>
      <c r="D583" s="5" t="s">
        <v>181</v>
      </c>
      <c r="E583" s="7" t="s">
        <v>836</v>
      </c>
      <c r="F583" s="8" t="s">
        <v>113</v>
      </c>
      <c r="G583" s="9">
        <v>244000000</v>
      </c>
      <c r="H583" s="9">
        <v>100000000</v>
      </c>
      <c r="I583" s="9">
        <v>0</v>
      </c>
      <c r="J583" s="9">
        <f>SUM(G583:I583)</f>
        <v>344000000</v>
      </c>
      <c r="K583" s="5" t="s">
        <v>27</v>
      </c>
      <c r="L583" s="5" t="s">
        <v>18</v>
      </c>
    </row>
    <row r="584" spans="1:15" ht="12" customHeight="1" x14ac:dyDescent="0.3">
      <c r="A584" s="5">
        <f t="shared" si="26"/>
        <v>583</v>
      </c>
      <c r="B584" s="6" t="s">
        <v>658</v>
      </c>
      <c r="C584" s="6" t="s">
        <v>38</v>
      </c>
      <c r="D584" s="5" t="s">
        <v>82</v>
      </c>
      <c r="E584" s="7" t="s">
        <v>837</v>
      </c>
      <c r="F584" s="8" t="s">
        <v>27</v>
      </c>
      <c r="G584" s="9">
        <v>1104156000</v>
      </c>
      <c r="H584" s="9">
        <v>2278245000</v>
      </c>
      <c r="I584" s="9">
        <v>5000000</v>
      </c>
      <c r="J584" s="9">
        <v>3387401000</v>
      </c>
      <c r="K584" s="5" t="s">
        <v>27</v>
      </c>
      <c r="L584" s="5" t="s">
        <v>28</v>
      </c>
    </row>
    <row r="585" spans="1:15" ht="12" customHeight="1" x14ac:dyDescent="0.3">
      <c r="A585" s="5">
        <f t="shared" si="26"/>
        <v>584</v>
      </c>
      <c r="B585" s="6" t="s">
        <v>658</v>
      </c>
      <c r="C585" s="6" t="s">
        <v>38</v>
      </c>
      <c r="D585" s="5" t="s">
        <v>82</v>
      </c>
      <c r="E585" s="7" t="s">
        <v>838</v>
      </c>
      <c r="F585" s="8" t="s">
        <v>27</v>
      </c>
      <c r="G585" s="9">
        <v>664626000</v>
      </c>
      <c r="H585" s="9">
        <v>411887000</v>
      </c>
      <c r="I585" s="9">
        <v>435973000</v>
      </c>
      <c r="J585" s="9">
        <v>1512486000</v>
      </c>
      <c r="K585" s="5" t="s">
        <v>27</v>
      </c>
      <c r="L585" s="5" t="s">
        <v>28</v>
      </c>
    </row>
    <row r="586" spans="1:15" ht="12" customHeight="1" x14ac:dyDescent="0.3">
      <c r="A586" s="5">
        <f t="shared" si="26"/>
        <v>585</v>
      </c>
      <c r="B586" s="6" t="s">
        <v>831</v>
      </c>
      <c r="C586" s="5" t="s">
        <v>124</v>
      </c>
      <c r="D586" s="5" t="s">
        <v>82</v>
      </c>
      <c r="E586" s="7" t="s">
        <v>839</v>
      </c>
      <c r="F586" s="8" t="s">
        <v>113</v>
      </c>
      <c r="G586" s="9">
        <v>944000000</v>
      </c>
      <c r="H586" s="10">
        <v>0</v>
      </c>
      <c r="I586" s="9">
        <v>0</v>
      </c>
      <c r="J586" s="9">
        <v>944000000</v>
      </c>
      <c r="K586" s="5" t="s">
        <v>27</v>
      </c>
      <c r="L586" s="5" t="s">
        <v>18</v>
      </c>
    </row>
    <row r="587" spans="1:15" ht="12" customHeight="1" x14ac:dyDescent="0.3">
      <c r="A587" s="5">
        <f t="shared" si="26"/>
        <v>586</v>
      </c>
      <c r="B587" s="6" t="s">
        <v>831</v>
      </c>
      <c r="C587" s="5" t="s">
        <v>124</v>
      </c>
      <c r="D587" s="5" t="s">
        <v>82</v>
      </c>
      <c r="E587" s="7" t="s">
        <v>840</v>
      </c>
      <c r="F587" s="8" t="s">
        <v>113</v>
      </c>
      <c r="G587" s="9">
        <v>41000000</v>
      </c>
      <c r="H587" s="10">
        <v>0</v>
      </c>
      <c r="I587" s="9">
        <v>0</v>
      </c>
      <c r="J587" s="9">
        <v>41000000</v>
      </c>
      <c r="K587" s="5" t="s">
        <v>27</v>
      </c>
      <c r="L587" s="5" t="s">
        <v>28</v>
      </c>
    </row>
    <row r="588" spans="1:15" ht="12" customHeight="1" x14ac:dyDescent="0.3">
      <c r="A588" s="5">
        <f t="shared" si="26"/>
        <v>587</v>
      </c>
      <c r="B588" s="6" t="s">
        <v>831</v>
      </c>
      <c r="C588" s="6" t="s">
        <v>841</v>
      </c>
      <c r="D588" s="5" t="s">
        <v>82</v>
      </c>
      <c r="E588" s="7" t="s">
        <v>842</v>
      </c>
      <c r="F588" s="8" t="s">
        <v>113</v>
      </c>
      <c r="G588" s="9">
        <v>300000000</v>
      </c>
      <c r="H588" s="9">
        <v>600000000</v>
      </c>
      <c r="I588" s="9">
        <v>100000000</v>
      </c>
      <c r="J588" s="9">
        <f>SUM(G588:I588)</f>
        <v>1000000000</v>
      </c>
      <c r="K588" s="5" t="s">
        <v>113</v>
      </c>
      <c r="L588" s="5" t="s">
        <v>18</v>
      </c>
    </row>
    <row r="589" spans="1:15" ht="12" customHeight="1" x14ac:dyDescent="0.3">
      <c r="A589" s="5">
        <f t="shared" si="26"/>
        <v>588</v>
      </c>
      <c r="B589" s="6" t="s">
        <v>831</v>
      </c>
      <c r="C589" s="6" t="s">
        <v>843</v>
      </c>
      <c r="D589" s="5" t="s">
        <v>181</v>
      </c>
      <c r="E589" s="7" t="s">
        <v>844</v>
      </c>
      <c r="F589" s="8" t="s">
        <v>113</v>
      </c>
      <c r="G589" s="41">
        <v>175000000</v>
      </c>
      <c r="H589" s="41">
        <v>142000000</v>
      </c>
      <c r="I589" s="9">
        <v>0</v>
      </c>
      <c r="J589" s="23">
        <f>G589+H589+I589</f>
        <v>317000000</v>
      </c>
      <c r="K589" s="5" t="s">
        <v>27</v>
      </c>
      <c r="L589" s="5" t="s">
        <v>18</v>
      </c>
    </row>
    <row r="590" spans="1:15" ht="12" customHeight="1" x14ac:dyDescent="0.3">
      <c r="A590" s="5">
        <f t="shared" si="26"/>
        <v>589</v>
      </c>
      <c r="B590" s="6" t="s">
        <v>658</v>
      </c>
      <c r="C590" s="6" t="s">
        <v>845</v>
      </c>
      <c r="D590" s="5" t="s">
        <v>25</v>
      </c>
      <c r="E590" s="7" t="s">
        <v>846</v>
      </c>
      <c r="F590" s="8" t="s">
        <v>27</v>
      </c>
      <c r="G590" s="9">
        <v>570000000</v>
      </c>
      <c r="H590" s="9">
        <v>394000000</v>
      </c>
      <c r="I590" s="9">
        <v>24000000</v>
      </c>
      <c r="J590" s="9">
        <v>988000000</v>
      </c>
      <c r="K590" s="5" t="s">
        <v>27</v>
      </c>
      <c r="L590" s="5" t="s">
        <v>28</v>
      </c>
    </row>
    <row r="591" spans="1:15" s="48" customFormat="1" ht="12" customHeight="1" x14ac:dyDescent="0.3">
      <c r="A591" s="5">
        <f t="shared" si="26"/>
        <v>590</v>
      </c>
      <c r="B591" s="6" t="s">
        <v>658</v>
      </c>
      <c r="C591" s="6" t="s">
        <v>38</v>
      </c>
      <c r="D591" s="5" t="s">
        <v>25</v>
      </c>
      <c r="E591" s="7" t="s">
        <v>847</v>
      </c>
      <c r="F591" s="8" t="s">
        <v>27</v>
      </c>
      <c r="G591" s="9">
        <v>1308500000</v>
      </c>
      <c r="H591" s="9">
        <v>1488289000</v>
      </c>
      <c r="I591" s="9">
        <v>146338000</v>
      </c>
      <c r="J591" s="9">
        <v>2943127000</v>
      </c>
      <c r="K591" s="5" t="s">
        <v>27</v>
      </c>
      <c r="L591" s="5" t="s">
        <v>28</v>
      </c>
      <c r="M591" s="4"/>
      <c r="N591" s="4"/>
      <c r="O591" s="4"/>
    </row>
    <row r="592" spans="1:15" s="48" customFormat="1" ht="12" customHeight="1" x14ac:dyDescent="0.3">
      <c r="A592" s="5">
        <f t="shared" si="26"/>
        <v>591</v>
      </c>
      <c r="B592" s="6" t="s">
        <v>658</v>
      </c>
      <c r="C592" s="6" t="s">
        <v>38</v>
      </c>
      <c r="D592" s="5" t="s">
        <v>25</v>
      </c>
      <c r="E592" s="7" t="s">
        <v>848</v>
      </c>
      <c r="F592" s="8" t="s">
        <v>27</v>
      </c>
      <c r="G592" s="41">
        <v>1590000000</v>
      </c>
      <c r="H592" s="41">
        <v>963000000</v>
      </c>
      <c r="I592" s="41">
        <v>12000000</v>
      </c>
      <c r="J592" s="23">
        <v>2565000000</v>
      </c>
      <c r="K592" s="5" t="s">
        <v>27</v>
      </c>
      <c r="L592" s="5" t="s">
        <v>28</v>
      </c>
      <c r="M592" s="4"/>
      <c r="N592" s="4"/>
      <c r="O592" s="4"/>
    </row>
    <row r="593" spans="1:15" s="48" customFormat="1" ht="12" customHeight="1" x14ac:dyDescent="0.3">
      <c r="A593" s="5">
        <f t="shared" si="26"/>
        <v>592</v>
      </c>
      <c r="B593" s="6" t="s">
        <v>658</v>
      </c>
      <c r="C593" s="6" t="s">
        <v>38</v>
      </c>
      <c r="D593" s="5" t="s">
        <v>25</v>
      </c>
      <c r="E593" s="7" t="s">
        <v>849</v>
      </c>
      <c r="F593" s="8" t="s">
        <v>27</v>
      </c>
      <c r="G593" s="9">
        <v>726437000</v>
      </c>
      <c r="H593" s="9">
        <v>618046000</v>
      </c>
      <c r="I593" s="9">
        <v>303770000</v>
      </c>
      <c r="J593" s="23">
        <v>1648253000</v>
      </c>
      <c r="K593" s="5" t="s">
        <v>27</v>
      </c>
      <c r="L593" s="5" t="s">
        <v>28</v>
      </c>
      <c r="M593" s="4"/>
      <c r="N593" s="4"/>
      <c r="O593" s="4"/>
    </row>
    <row r="594" spans="1:15" s="48" customFormat="1" ht="12" customHeight="1" x14ac:dyDescent="0.3">
      <c r="A594" s="5">
        <f t="shared" si="26"/>
        <v>593</v>
      </c>
      <c r="B594" s="6" t="s">
        <v>831</v>
      </c>
      <c r="C594" s="6" t="s">
        <v>843</v>
      </c>
      <c r="D594" s="5" t="s">
        <v>63</v>
      </c>
      <c r="E594" s="7" t="s">
        <v>850</v>
      </c>
      <c r="F594" s="8" t="s">
        <v>113</v>
      </c>
      <c r="G594" s="41">
        <v>140000000</v>
      </c>
      <c r="H594" s="41">
        <v>115000000</v>
      </c>
      <c r="I594" s="9">
        <v>0</v>
      </c>
      <c r="J594" s="23">
        <f>G594+H594+I594</f>
        <v>255000000</v>
      </c>
      <c r="K594" s="5" t="s">
        <v>27</v>
      </c>
      <c r="L594" s="5" t="s">
        <v>18</v>
      </c>
      <c r="M594" s="4"/>
      <c r="N594" s="4"/>
      <c r="O594" s="4"/>
    </row>
    <row r="595" spans="1:15" ht="12" customHeight="1" x14ac:dyDescent="0.3">
      <c r="A595" s="5">
        <f t="shared" si="26"/>
        <v>594</v>
      </c>
      <c r="B595" s="6" t="s">
        <v>831</v>
      </c>
      <c r="C595" s="6" t="s">
        <v>843</v>
      </c>
      <c r="D595" s="5" t="s">
        <v>63</v>
      </c>
      <c r="E595" s="7" t="s">
        <v>851</v>
      </c>
      <c r="F595" s="8" t="s">
        <v>113</v>
      </c>
      <c r="G595" s="41">
        <v>203000000</v>
      </c>
      <c r="H595" s="41">
        <v>164000000</v>
      </c>
      <c r="I595" s="9">
        <v>0</v>
      </c>
      <c r="J595" s="23">
        <f>G595+H595+I595</f>
        <v>367000000</v>
      </c>
      <c r="K595" s="5" t="s">
        <v>27</v>
      </c>
      <c r="L595" s="5" t="s">
        <v>18</v>
      </c>
    </row>
    <row r="596" spans="1:15" ht="12" customHeight="1" x14ac:dyDescent="0.3">
      <c r="A596" s="5">
        <f t="shared" si="26"/>
        <v>595</v>
      </c>
      <c r="B596" s="6" t="s">
        <v>831</v>
      </c>
      <c r="C596" s="6" t="s">
        <v>852</v>
      </c>
      <c r="D596" s="5" t="s">
        <v>63</v>
      </c>
      <c r="E596" s="7" t="s">
        <v>853</v>
      </c>
      <c r="F596" s="8" t="s">
        <v>113</v>
      </c>
      <c r="G596" s="9">
        <v>708463000</v>
      </c>
      <c r="H596" s="9">
        <v>474136000</v>
      </c>
      <c r="I596" s="9">
        <v>41457000</v>
      </c>
      <c r="J596" s="9">
        <f>SUM(G596:I596)</f>
        <v>1224056000</v>
      </c>
      <c r="K596" s="5" t="s">
        <v>27</v>
      </c>
      <c r="L596" s="5" t="s">
        <v>18</v>
      </c>
    </row>
    <row r="597" spans="1:15" ht="12" customHeight="1" x14ac:dyDescent="0.3">
      <c r="A597" s="5">
        <f t="shared" si="26"/>
        <v>596</v>
      </c>
      <c r="B597" s="6" t="s">
        <v>831</v>
      </c>
      <c r="C597" s="6" t="s">
        <v>854</v>
      </c>
      <c r="D597" s="5" t="s">
        <v>25</v>
      </c>
      <c r="E597" s="7" t="s">
        <v>855</v>
      </c>
      <c r="F597" s="8" t="s">
        <v>27</v>
      </c>
      <c r="G597" s="9">
        <v>45000000</v>
      </c>
      <c r="H597" s="9">
        <v>95000000</v>
      </c>
      <c r="I597" s="9">
        <v>15000000</v>
      </c>
      <c r="J597" s="9">
        <f>SUM(G597:I597)</f>
        <v>155000000</v>
      </c>
      <c r="K597" s="5" t="s">
        <v>27</v>
      </c>
      <c r="L597" s="5" t="s">
        <v>28</v>
      </c>
    </row>
    <row r="598" spans="1:15" ht="12" customHeight="1" x14ac:dyDescent="0.3">
      <c r="A598" s="5">
        <f t="shared" si="26"/>
        <v>597</v>
      </c>
      <c r="B598" s="6" t="s">
        <v>831</v>
      </c>
      <c r="C598" s="6" t="s">
        <v>854</v>
      </c>
      <c r="D598" s="5" t="s">
        <v>25</v>
      </c>
      <c r="E598" s="7" t="s">
        <v>855</v>
      </c>
      <c r="F598" s="8" t="s">
        <v>27</v>
      </c>
      <c r="G598" s="9">
        <v>45000000</v>
      </c>
      <c r="H598" s="9">
        <v>95000000</v>
      </c>
      <c r="I598" s="9">
        <v>15000000</v>
      </c>
      <c r="J598" s="9">
        <f>SUM(G598:I598)</f>
        <v>155000000</v>
      </c>
      <c r="K598" s="5" t="s">
        <v>27</v>
      </c>
      <c r="L598" s="5" t="s">
        <v>28</v>
      </c>
    </row>
    <row r="599" spans="1:15" ht="12" customHeight="1" x14ac:dyDescent="0.3">
      <c r="A599" s="5">
        <f t="shared" si="26"/>
        <v>598</v>
      </c>
      <c r="B599" s="6" t="s">
        <v>658</v>
      </c>
      <c r="C599" s="6" t="s">
        <v>38</v>
      </c>
      <c r="D599" s="5" t="s">
        <v>86</v>
      </c>
      <c r="E599" s="7" t="s">
        <v>856</v>
      </c>
      <c r="F599" s="8" t="s">
        <v>27</v>
      </c>
      <c r="G599" s="41">
        <v>488000000</v>
      </c>
      <c r="H599" s="41">
        <v>360000000</v>
      </c>
      <c r="I599" s="41">
        <v>1000000</v>
      </c>
      <c r="J599" s="23">
        <v>849000000</v>
      </c>
      <c r="K599" s="5" t="s">
        <v>27</v>
      </c>
      <c r="L599" s="5" t="s">
        <v>28</v>
      </c>
    </row>
    <row r="600" spans="1:15" ht="12" customHeight="1" x14ac:dyDescent="0.3">
      <c r="A600" s="5">
        <f t="shared" si="26"/>
        <v>599</v>
      </c>
      <c r="B600" s="6" t="s">
        <v>831</v>
      </c>
      <c r="C600" s="6" t="s">
        <v>843</v>
      </c>
      <c r="D600" s="5" t="s">
        <v>857</v>
      </c>
      <c r="E600" s="7" t="s">
        <v>858</v>
      </c>
      <c r="F600" s="8" t="s">
        <v>113</v>
      </c>
      <c r="G600" s="41">
        <v>241000000</v>
      </c>
      <c r="H600" s="41">
        <v>213000000</v>
      </c>
      <c r="I600" s="9">
        <v>0</v>
      </c>
      <c r="J600" s="23">
        <f>G600+H600+I600</f>
        <v>454000000</v>
      </c>
      <c r="K600" s="5" t="s">
        <v>27</v>
      </c>
      <c r="L600" s="5" t="s">
        <v>18</v>
      </c>
    </row>
    <row r="601" spans="1:15" ht="12" customHeight="1" x14ac:dyDescent="0.3">
      <c r="A601" s="5">
        <f t="shared" si="26"/>
        <v>600</v>
      </c>
      <c r="B601" s="6" t="s">
        <v>831</v>
      </c>
      <c r="C601" s="6" t="s">
        <v>854</v>
      </c>
      <c r="D601" s="5" t="s">
        <v>39</v>
      </c>
      <c r="E601" s="7" t="s">
        <v>859</v>
      </c>
      <c r="F601" s="8" t="s">
        <v>113</v>
      </c>
      <c r="G601" s="9">
        <v>180000000</v>
      </c>
      <c r="H601" s="9">
        <v>80000000</v>
      </c>
      <c r="I601" s="9">
        <v>40000000</v>
      </c>
      <c r="J601" s="9">
        <f t="shared" ref="J601:J609" si="27">SUM(G601:I601)</f>
        <v>300000000</v>
      </c>
      <c r="K601" s="5" t="s">
        <v>27</v>
      </c>
      <c r="L601" s="5" t="s">
        <v>28</v>
      </c>
    </row>
    <row r="602" spans="1:15" ht="12" customHeight="1" x14ac:dyDescent="0.3">
      <c r="A602" s="5">
        <f t="shared" si="26"/>
        <v>601</v>
      </c>
      <c r="B602" s="6" t="s">
        <v>831</v>
      </c>
      <c r="C602" s="6" t="s">
        <v>854</v>
      </c>
      <c r="D602" s="5" t="s">
        <v>39</v>
      </c>
      <c r="E602" s="7" t="s">
        <v>859</v>
      </c>
      <c r="F602" s="8" t="s">
        <v>113</v>
      </c>
      <c r="G602" s="9">
        <v>180000000</v>
      </c>
      <c r="H602" s="9">
        <v>80000000</v>
      </c>
      <c r="I602" s="9">
        <v>40000000</v>
      </c>
      <c r="J602" s="9">
        <f t="shared" si="27"/>
        <v>300000000</v>
      </c>
      <c r="K602" s="5" t="s">
        <v>27</v>
      </c>
      <c r="L602" s="5" t="s">
        <v>28</v>
      </c>
    </row>
    <row r="603" spans="1:15" ht="12" customHeight="1" x14ac:dyDescent="0.3">
      <c r="A603" s="5">
        <f t="shared" si="26"/>
        <v>602</v>
      </c>
      <c r="B603" s="6" t="s">
        <v>831</v>
      </c>
      <c r="C603" s="6" t="s">
        <v>860</v>
      </c>
      <c r="D603" s="5" t="s">
        <v>39</v>
      </c>
      <c r="E603" s="7" t="s">
        <v>861</v>
      </c>
      <c r="F603" s="8" t="s">
        <v>113</v>
      </c>
      <c r="G603" s="9">
        <v>4800000000</v>
      </c>
      <c r="H603" s="9">
        <v>80000000</v>
      </c>
      <c r="I603" s="9">
        <v>50000000</v>
      </c>
      <c r="J603" s="9">
        <f t="shared" si="27"/>
        <v>4930000000</v>
      </c>
      <c r="K603" s="5" t="s">
        <v>27</v>
      </c>
      <c r="L603" s="5" t="s">
        <v>18</v>
      </c>
    </row>
    <row r="604" spans="1:15" ht="12" customHeight="1" x14ac:dyDescent="0.3">
      <c r="A604" s="5">
        <f t="shared" si="26"/>
        <v>603</v>
      </c>
      <c r="B604" s="49" t="s">
        <v>862</v>
      </c>
      <c r="C604" s="49" t="s">
        <v>863</v>
      </c>
      <c r="D604" s="8" t="s">
        <v>70</v>
      </c>
      <c r="E604" s="38" t="s">
        <v>864</v>
      </c>
      <c r="F604" s="8" t="s">
        <v>113</v>
      </c>
      <c r="G604" s="50">
        <f>122266159</f>
        <v>122266159</v>
      </c>
      <c r="H604" s="50">
        <f>46816493</f>
        <v>46816493</v>
      </c>
      <c r="I604" s="50">
        <v>500000</v>
      </c>
      <c r="J604" s="50">
        <f t="shared" si="27"/>
        <v>169582652</v>
      </c>
      <c r="K604" s="8" t="s">
        <v>340</v>
      </c>
      <c r="L604" s="8" t="s">
        <v>341</v>
      </c>
    </row>
    <row r="605" spans="1:15" ht="12" customHeight="1" x14ac:dyDescent="0.3">
      <c r="A605" s="5">
        <f t="shared" si="26"/>
        <v>604</v>
      </c>
      <c r="B605" s="6" t="s">
        <v>865</v>
      </c>
      <c r="C605" s="6" t="s">
        <v>866</v>
      </c>
      <c r="D605" s="5" t="s">
        <v>678</v>
      </c>
      <c r="E605" s="7" t="s">
        <v>867</v>
      </c>
      <c r="F605" s="8" t="s">
        <v>340</v>
      </c>
      <c r="G605" s="9">
        <f>119744597</f>
        <v>119744597</v>
      </c>
      <c r="H605" s="9">
        <f>45460506</f>
        <v>45460506</v>
      </c>
      <c r="I605" s="9">
        <v>500000</v>
      </c>
      <c r="J605" s="9">
        <f t="shared" si="27"/>
        <v>165705103</v>
      </c>
      <c r="K605" s="5" t="s">
        <v>113</v>
      </c>
      <c r="L605" s="5" t="s">
        <v>18</v>
      </c>
    </row>
    <row r="606" spans="1:15" ht="12" customHeight="1" x14ac:dyDescent="0.3">
      <c r="A606" s="5">
        <f t="shared" si="26"/>
        <v>605</v>
      </c>
      <c r="B606" s="6" t="s">
        <v>862</v>
      </c>
      <c r="C606" s="6" t="s">
        <v>863</v>
      </c>
      <c r="D606" s="5" t="s">
        <v>70</v>
      </c>
      <c r="E606" s="7" t="s">
        <v>868</v>
      </c>
      <c r="F606" s="8" t="s">
        <v>113</v>
      </c>
      <c r="G606" s="9">
        <f>103491788</f>
        <v>103491788</v>
      </c>
      <c r="H606" s="9">
        <v>46020149</v>
      </c>
      <c r="I606" s="9">
        <v>500000</v>
      </c>
      <c r="J606" s="9">
        <f t="shared" si="27"/>
        <v>150011937</v>
      </c>
      <c r="K606" s="5" t="s">
        <v>37</v>
      </c>
      <c r="L606" s="5" t="s">
        <v>44</v>
      </c>
    </row>
    <row r="607" spans="1:15" ht="12" customHeight="1" x14ac:dyDescent="0.3">
      <c r="A607" s="5">
        <f t="shared" si="26"/>
        <v>606</v>
      </c>
      <c r="B607" s="6" t="s">
        <v>41</v>
      </c>
      <c r="C607" s="6" t="s">
        <v>869</v>
      </c>
      <c r="D607" s="5" t="s">
        <v>289</v>
      </c>
      <c r="E607" s="7" t="s">
        <v>870</v>
      </c>
      <c r="F607" s="8" t="s">
        <v>37</v>
      </c>
      <c r="G607" s="9">
        <v>393953549</v>
      </c>
      <c r="H607" s="9">
        <v>115330145</v>
      </c>
      <c r="I607" s="9">
        <v>500000</v>
      </c>
      <c r="J607" s="9">
        <f t="shared" si="27"/>
        <v>509783694</v>
      </c>
      <c r="K607" s="5" t="s">
        <v>37</v>
      </c>
      <c r="L607" s="5" t="s">
        <v>44</v>
      </c>
    </row>
    <row r="608" spans="1:15" ht="12" customHeight="1" x14ac:dyDescent="0.3">
      <c r="A608" s="5">
        <f t="shared" si="26"/>
        <v>607</v>
      </c>
      <c r="B608" s="6" t="s">
        <v>41</v>
      </c>
      <c r="C608" s="6" t="s">
        <v>871</v>
      </c>
      <c r="D608" s="5" t="s">
        <v>289</v>
      </c>
      <c r="E608" s="7" t="s">
        <v>872</v>
      </c>
      <c r="F608" s="8" t="s">
        <v>37</v>
      </c>
      <c r="G608" s="9">
        <v>93958333</v>
      </c>
      <c r="H608" s="9">
        <v>125742500</v>
      </c>
      <c r="I608" s="9">
        <v>0</v>
      </c>
      <c r="J608" s="9">
        <f t="shared" si="27"/>
        <v>219700833</v>
      </c>
      <c r="K608" s="5" t="s">
        <v>27</v>
      </c>
      <c r="L608" s="5" t="s">
        <v>44</v>
      </c>
    </row>
    <row r="609" spans="1:15" ht="12" customHeight="1" x14ac:dyDescent="0.3">
      <c r="A609" s="5">
        <f t="shared" si="26"/>
        <v>608</v>
      </c>
      <c r="B609" s="6" t="s">
        <v>41</v>
      </c>
      <c r="C609" s="6" t="s">
        <v>873</v>
      </c>
      <c r="D609" s="5" t="s">
        <v>289</v>
      </c>
      <c r="E609" s="7" t="s">
        <v>874</v>
      </c>
      <c r="F609" s="8" t="s">
        <v>37</v>
      </c>
      <c r="G609" s="9">
        <v>552113623</v>
      </c>
      <c r="H609" s="9">
        <v>734952712</v>
      </c>
      <c r="I609" s="51">
        <v>0</v>
      </c>
      <c r="J609" s="9">
        <f t="shared" si="27"/>
        <v>1287066335</v>
      </c>
      <c r="K609" s="5" t="s">
        <v>27</v>
      </c>
      <c r="L609" s="5" t="s">
        <v>44</v>
      </c>
    </row>
    <row r="610" spans="1:15" ht="12" customHeight="1" x14ac:dyDescent="0.3">
      <c r="A610" s="5">
        <f t="shared" si="26"/>
        <v>609</v>
      </c>
      <c r="B610" s="6" t="s">
        <v>41</v>
      </c>
      <c r="C610" s="17" t="s">
        <v>873</v>
      </c>
      <c r="D610" s="17" t="s">
        <v>289</v>
      </c>
      <c r="E610" s="18" t="s">
        <v>875</v>
      </c>
      <c r="F610" s="17" t="s">
        <v>27</v>
      </c>
      <c r="G610" s="51">
        <v>500000000</v>
      </c>
      <c r="H610" s="10">
        <v>0</v>
      </c>
      <c r="I610" s="9">
        <v>0</v>
      </c>
      <c r="J610" s="51">
        <v>500000000</v>
      </c>
      <c r="K610" s="17" t="s">
        <v>27</v>
      </c>
      <c r="L610" s="17" t="s">
        <v>28</v>
      </c>
    </row>
    <row r="611" spans="1:15" ht="12" customHeight="1" x14ac:dyDescent="0.3">
      <c r="A611" s="5">
        <f t="shared" si="26"/>
        <v>610</v>
      </c>
      <c r="B611" s="6" t="s">
        <v>41</v>
      </c>
      <c r="C611" s="17" t="s">
        <v>873</v>
      </c>
      <c r="D611" s="17" t="s">
        <v>289</v>
      </c>
      <c r="E611" s="18" t="s">
        <v>876</v>
      </c>
      <c r="F611" s="17" t="s">
        <v>27</v>
      </c>
      <c r="G611" s="51">
        <v>200000000</v>
      </c>
      <c r="H611" s="10">
        <v>0</v>
      </c>
      <c r="I611" s="9">
        <v>0</v>
      </c>
      <c r="J611" s="51">
        <v>200000000</v>
      </c>
      <c r="K611" s="17" t="s">
        <v>27</v>
      </c>
      <c r="L611" s="17" t="s">
        <v>28</v>
      </c>
    </row>
    <row r="612" spans="1:15" ht="12" customHeight="1" x14ac:dyDescent="0.3">
      <c r="A612" s="5">
        <f t="shared" si="26"/>
        <v>611</v>
      </c>
      <c r="B612" s="6" t="s">
        <v>41</v>
      </c>
      <c r="C612" s="17" t="s">
        <v>873</v>
      </c>
      <c r="D612" s="17" t="s">
        <v>289</v>
      </c>
      <c r="E612" s="18" t="s">
        <v>877</v>
      </c>
      <c r="F612" s="17" t="s">
        <v>27</v>
      </c>
      <c r="G612" s="51">
        <v>700000000</v>
      </c>
      <c r="H612" s="10">
        <v>0</v>
      </c>
      <c r="I612" s="9">
        <v>0</v>
      </c>
      <c r="J612" s="51">
        <v>700000000</v>
      </c>
      <c r="K612" s="17" t="s">
        <v>27</v>
      </c>
      <c r="L612" s="17" t="s">
        <v>28</v>
      </c>
    </row>
    <row r="613" spans="1:15" ht="12" customHeight="1" x14ac:dyDescent="0.3">
      <c r="A613" s="5">
        <f t="shared" si="26"/>
        <v>612</v>
      </c>
      <c r="B613" s="6" t="s">
        <v>41</v>
      </c>
      <c r="C613" s="6" t="s">
        <v>53</v>
      </c>
      <c r="D613" s="5" t="s">
        <v>21</v>
      </c>
      <c r="E613" s="7" t="s">
        <v>878</v>
      </c>
      <c r="F613" s="8" t="s">
        <v>37</v>
      </c>
      <c r="G613" s="9">
        <f>173313504+137944760</f>
        <v>311258264</v>
      </c>
      <c r="H613" s="10">
        <v>0</v>
      </c>
      <c r="I613" s="9">
        <v>0</v>
      </c>
      <c r="J613" s="9">
        <f t="shared" ref="J613:J630" si="28">SUM(G613:I613)</f>
        <v>311258264</v>
      </c>
      <c r="K613" s="5" t="s">
        <v>27</v>
      </c>
      <c r="L613" s="5" t="s">
        <v>44</v>
      </c>
    </row>
    <row r="614" spans="1:15" ht="12" customHeight="1" x14ac:dyDescent="0.3">
      <c r="A614" s="5">
        <f t="shared" si="26"/>
        <v>613</v>
      </c>
      <c r="B614" s="6" t="s">
        <v>41</v>
      </c>
      <c r="C614" s="6" t="s">
        <v>879</v>
      </c>
      <c r="D614" s="5" t="s">
        <v>289</v>
      </c>
      <c r="E614" s="7" t="s">
        <v>880</v>
      </c>
      <c r="F614" s="8" t="s">
        <v>37</v>
      </c>
      <c r="G614" s="9">
        <v>121483005</v>
      </c>
      <c r="H614" s="9"/>
      <c r="I614" s="9"/>
      <c r="J614" s="9">
        <f t="shared" si="28"/>
        <v>121483005</v>
      </c>
      <c r="K614" s="5" t="s">
        <v>27</v>
      </c>
      <c r="L614" s="5" t="s">
        <v>28</v>
      </c>
    </row>
    <row r="615" spans="1:15" ht="12" customHeight="1" x14ac:dyDescent="0.3">
      <c r="A615" s="5">
        <f t="shared" si="26"/>
        <v>614</v>
      </c>
      <c r="B615" s="6" t="s">
        <v>41</v>
      </c>
      <c r="C615" s="6" t="s">
        <v>879</v>
      </c>
      <c r="D615" s="5" t="s">
        <v>289</v>
      </c>
      <c r="E615" s="7" t="s">
        <v>881</v>
      </c>
      <c r="F615" s="8" t="s">
        <v>37</v>
      </c>
      <c r="G615" s="9">
        <v>56607429</v>
      </c>
      <c r="H615" s="9">
        <v>11398188</v>
      </c>
      <c r="I615" s="9"/>
      <c r="J615" s="9">
        <f t="shared" si="28"/>
        <v>68005617</v>
      </c>
      <c r="K615" s="5" t="s">
        <v>27</v>
      </c>
      <c r="L615" s="5" t="s">
        <v>44</v>
      </c>
    </row>
    <row r="616" spans="1:15" ht="12" customHeight="1" x14ac:dyDescent="0.3">
      <c r="A616" s="5">
        <f t="shared" si="26"/>
        <v>615</v>
      </c>
      <c r="B616" s="6" t="s">
        <v>41</v>
      </c>
      <c r="C616" s="6" t="s">
        <v>882</v>
      </c>
      <c r="D616" s="5" t="s">
        <v>289</v>
      </c>
      <c r="E616" s="7" t="s">
        <v>883</v>
      </c>
      <c r="F616" s="8" t="s">
        <v>37</v>
      </c>
      <c r="G616" s="9">
        <v>313000000</v>
      </c>
      <c r="H616" s="10">
        <v>0</v>
      </c>
      <c r="I616" s="9">
        <v>0</v>
      </c>
      <c r="J616" s="9">
        <f t="shared" si="28"/>
        <v>313000000</v>
      </c>
      <c r="K616" s="5" t="s">
        <v>37</v>
      </c>
      <c r="L616" s="5" t="s">
        <v>44</v>
      </c>
    </row>
    <row r="617" spans="1:15" ht="12" customHeight="1" x14ac:dyDescent="0.3">
      <c r="A617" s="5">
        <f t="shared" si="26"/>
        <v>616</v>
      </c>
      <c r="B617" s="6" t="s">
        <v>41</v>
      </c>
      <c r="C617" s="6" t="s">
        <v>882</v>
      </c>
      <c r="D617" s="5" t="s">
        <v>289</v>
      </c>
      <c r="E617" s="7" t="s">
        <v>884</v>
      </c>
      <c r="F617" s="8" t="s">
        <v>37</v>
      </c>
      <c r="G617" s="9">
        <v>100000000</v>
      </c>
      <c r="H617" s="9">
        <v>70000000</v>
      </c>
      <c r="I617" s="9">
        <v>35000000</v>
      </c>
      <c r="J617" s="9">
        <f t="shared" si="28"/>
        <v>205000000</v>
      </c>
      <c r="K617" s="5" t="s">
        <v>37</v>
      </c>
      <c r="L617" s="5" t="s">
        <v>44</v>
      </c>
    </row>
    <row r="618" spans="1:15" ht="12" customHeight="1" x14ac:dyDescent="0.3">
      <c r="A618" s="5">
        <f t="shared" si="26"/>
        <v>617</v>
      </c>
      <c r="B618" s="6" t="s">
        <v>41</v>
      </c>
      <c r="C618" s="6" t="s">
        <v>31</v>
      </c>
      <c r="D618" s="5" t="s">
        <v>21</v>
      </c>
      <c r="E618" s="7" t="s">
        <v>885</v>
      </c>
      <c r="F618" s="8" t="s">
        <v>27</v>
      </c>
      <c r="G618" s="9">
        <v>1461563500</v>
      </c>
      <c r="H618" s="10">
        <v>0</v>
      </c>
      <c r="I618" s="9">
        <v>0</v>
      </c>
      <c r="J618" s="9">
        <f t="shared" si="28"/>
        <v>1461563500</v>
      </c>
      <c r="K618" s="5" t="s">
        <v>27</v>
      </c>
      <c r="L618" s="5" t="s">
        <v>28</v>
      </c>
    </row>
    <row r="619" spans="1:15" ht="12" customHeight="1" x14ac:dyDescent="0.3">
      <c r="A619" s="5">
        <f t="shared" si="26"/>
        <v>618</v>
      </c>
      <c r="B619" s="6" t="s">
        <v>41</v>
      </c>
      <c r="C619" s="5" t="s">
        <v>597</v>
      </c>
      <c r="D619" s="5" t="s">
        <v>289</v>
      </c>
      <c r="E619" s="7" t="s">
        <v>886</v>
      </c>
      <c r="F619" s="8" t="s">
        <v>37</v>
      </c>
      <c r="G619" s="9">
        <v>25695758</v>
      </c>
      <c r="H619" s="9">
        <v>32530072</v>
      </c>
      <c r="I619" s="9"/>
      <c r="J619" s="9">
        <f t="shared" si="28"/>
        <v>58225830</v>
      </c>
      <c r="K619" s="5" t="s">
        <v>27</v>
      </c>
      <c r="L619" s="5" t="s">
        <v>44</v>
      </c>
    </row>
    <row r="620" spans="1:15" ht="12" customHeight="1" x14ac:dyDescent="0.3">
      <c r="A620" s="5">
        <f t="shared" si="26"/>
        <v>619</v>
      </c>
      <c r="B620" s="6" t="s">
        <v>41</v>
      </c>
      <c r="C620" s="6" t="s">
        <v>869</v>
      </c>
      <c r="D620" s="5" t="s">
        <v>48</v>
      </c>
      <c r="E620" s="7" t="s">
        <v>887</v>
      </c>
      <c r="F620" s="8" t="s">
        <v>37</v>
      </c>
      <c r="G620" s="9">
        <f>1057812775</f>
        <v>1057812775</v>
      </c>
      <c r="H620" s="9">
        <v>338054581</v>
      </c>
      <c r="I620" s="9">
        <v>500000</v>
      </c>
      <c r="J620" s="9">
        <f t="shared" si="28"/>
        <v>1396367356</v>
      </c>
      <c r="K620" s="5" t="s">
        <v>340</v>
      </c>
      <c r="L620" s="5" t="s">
        <v>341</v>
      </c>
    </row>
    <row r="621" spans="1:15" ht="12" customHeight="1" x14ac:dyDescent="0.3">
      <c r="A621" s="5">
        <f t="shared" si="26"/>
        <v>620</v>
      </c>
      <c r="B621" s="6" t="s">
        <v>865</v>
      </c>
      <c r="C621" s="6" t="s">
        <v>866</v>
      </c>
      <c r="D621" s="5" t="s">
        <v>338</v>
      </c>
      <c r="E621" s="7" t="s">
        <v>888</v>
      </c>
      <c r="F621" s="8" t="s">
        <v>340</v>
      </c>
      <c r="G621" s="9">
        <v>1120000000</v>
      </c>
      <c r="H621" s="9">
        <v>461000000</v>
      </c>
      <c r="I621" s="9">
        <v>1000000</v>
      </c>
      <c r="J621" s="9">
        <f t="shared" si="28"/>
        <v>1582000000</v>
      </c>
      <c r="K621" s="5" t="s">
        <v>340</v>
      </c>
      <c r="L621" s="5" t="s">
        <v>341</v>
      </c>
    </row>
    <row r="622" spans="1:15" ht="12" customHeight="1" x14ac:dyDescent="0.3">
      <c r="A622" s="5">
        <f t="shared" si="26"/>
        <v>621</v>
      </c>
      <c r="B622" s="6" t="s">
        <v>865</v>
      </c>
      <c r="C622" s="6" t="s">
        <v>889</v>
      </c>
      <c r="D622" s="5" t="s">
        <v>338</v>
      </c>
      <c r="E622" s="7" t="s">
        <v>890</v>
      </c>
      <c r="F622" s="8" t="s">
        <v>340</v>
      </c>
      <c r="G622" s="9">
        <v>10000000</v>
      </c>
      <c r="H622" s="9">
        <v>55000000</v>
      </c>
      <c r="I622" s="9">
        <v>0</v>
      </c>
      <c r="J622" s="9">
        <f t="shared" si="28"/>
        <v>65000000</v>
      </c>
      <c r="K622" s="5" t="s">
        <v>27</v>
      </c>
      <c r="L622" s="5" t="s">
        <v>28</v>
      </c>
      <c r="N622" s="48"/>
      <c r="O622" s="48"/>
    </row>
    <row r="623" spans="1:15" ht="12" customHeight="1" x14ac:dyDescent="0.3">
      <c r="A623" s="5">
        <f t="shared" si="26"/>
        <v>622</v>
      </c>
      <c r="B623" s="6" t="s">
        <v>865</v>
      </c>
      <c r="C623" s="6" t="s">
        <v>889</v>
      </c>
      <c r="D623" s="5" t="s">
        <v>82</v>
      </c>
      <c r="E623" s="7" t="s">
        <v>891</v>
      </c>
      <c r="F623" s="8" t="s">
        <v>340</v>
      </c>
      <c r="G623" s="9">
        <v>185861419</v>
      </c>
      <c r="H623" s="9">
        <v>73423335</v>
      </c>
      <c r="I623" s="9">
        <v>0</v>
      </c>
      <c r="J623" s="9">
        <f t="shared" si="28"/>
        <v>259284754</v>
      </c>
      <c r="K623" s="5" t="s">
        <v>340</v>
      </c>
      <c r="L623" s="5" t="s">
        <v>341</v>
      </c>
    </row>
    <row r="624" spans="1:15" ht="12" customHeight="1" x14ac:dyDescent="0.3">
      <c r="A624" s="5">
        <f t="shared" si="26"/>
        <v>623</v>
      </c>
      <c r="B624" s="6" t="s">
        <v>865</v>
      </c>
      <c r="C624" s="6" t="s">
        <v>892</v>
      </c>
      <c r="D624" s="5" t="s">
        <v>338</v>
      </c>
      <c r="E624" s="24" t="s">
        <v>893</v>
      </c>
      <c r="F624" s="8" t="s">
        <v>340</v>
      </c>
      <c r="G624" s="9">
        <v>834000000</v>
      </c>
      <c r="H624" s="9">
        <v>359000000</v>
      </c>
      <c r="I624" s="9">
        <v>5000000</v>
      </c>
      <c r="J624" s="9">
        <f t="shared" si="28"/>
        <v>1198000000</v>
      </c>
      <c r="K624" s="5" t="s">
        <v>27</v>
      </c>
      <c r="L624" s="5" t="s">
        <v>341</v>
      </c>
    </row>
    <row r="625" spans="1:12" ht="12" customHeight="1" x14ac:dyDescent="0.3">
      <c r="A625" s="5">
        <f t="shared" si="26"/>
        <v>624</v>
      </c>
      <c r="B625" s="6" t="s">
        <v>865</v>
      </c>
      <c r="C625" s="6" t="s">
        <v>892</v>
      </c>
      <c r="D625" s="5" t="s">
        <v>338</v>
      </c>
      <c r="E625" s="24" t="s">
        <v>894</v>
      </c>
      <c r="F625" s="8" t="s">
        <v>340</v>
      </c>
      <c r="G625" s="9">
        <v>180000000</v>
      </c>
      <c r="H625" s="9">
        <v>80000000</v>
      </c>
      <c r="I625" s="9">
        <v>5000000</v>
      </c>
      <c r="J625" s="9">
        <f t="shared" si="28"/>
        <v>265000000</v>
      </c>
      <c r="K625" s="5" t="s">
        <v>340</v>
      </c>
      <c r="L625" s="5" t="s">
        <v>341</v>
      </c>
    </row>
    <row r="626" spans="1:12" ht="12" customHeight="1" x14ac:dyDescent="0.3">
      <c r="A626" s="5">
        <f t="shared" si="26"/>
        <v>625</v>
      </c>
      <c r="B626" s="6" t="s">
        <v>865</v>
      </c>
      <c r="C626" s="6" t="s">
        <v>895</v>
      </c>
      <c r="D626" s="5" t="s">
        <v>82</v>
      </c>
      <c r="E626" s="7" t="s">
        <v>896</v>
      </c>
      <c r="F626" s="8" t="s">
        <v>340</v>
      </c>
      <c r="G626" s="22">
        <v>290000000</v>
      </c>
      <c r="H626" s="22">
        <v>44000000</v>
      </c>
      <c r="I626" s="22">
        <v>50000000</v>
      </c>
      <c r="J626" s="22">
        <f t="shared" si="28"/>
        <v>384000000</v>
      </c>
      <c r="K626" s="5" t="s">
        <v>27</v>
      </c>
      <c r="L626" s="5" t="s">
        <v>341</v>
      </c>
    </row>
    <row r="627" spans="1:12" ht="12" customHeight="1" x14ac:dyDescent="0.3">
      <c r="A627" s="5">
        <f t="shared" si="26"/>
        <v>626</v>
      </c>
      <c r="B627" s="6" t="s">
        <v>865</v>
      </c>
      <c r="C627" s="6" t="s">
        <v>897</v>
      </c>
      <c r="D627" s="5" t="s">
        <v>338</v>
      </c>
      <c r="E627" s="7" t="s">
        <v>898</v>
      </c>
      <c r="F627" s="8" t="s">
        <v>27</v>
      </c>
      <c r="G627" s="22">
        <v>302838251</v>
      </c>
      <c r="H627" s="22">
        <v>136618536</v>
      </c>
      <c r="I627" s="22">
        <v>4090412</v>
      </c>
      <c r="J627" s="22">
        <f t="shared" si="28"/>
        <v>443547199</v>
      </c>
      <c r="K627" s="5" t="s">
        <v>27</v>
      </c>
      <c r="L627" s="5" t="s">
        <v>341</v>
      </c>
    </row>
    <row r="628" spans="1:12" ht="12" customHeight="1" x14ac:dyDescent="0.3">
      <c r="A628" s="5">
        <f t="shared" si="26"/>
        <v>627</v>
      </c>
      <c r="B628" s="6" t="s">
        <v>865</v>
      </c>
      <c r="C628" s="6" t="s">
        <v>899</v>
      </c>
      <c r="D628" s="5" t="s">
        <v>338</v>
      </c>
      <c r="E628" s="7" t="s">
        <v>900</v>
      </c>
      <c r="F628" s="8" t="s">
        <v>340</v>
      </c>
      <c r="G628" s="9">
        <v>112088858</v>
      </c>
      <c r="H628" s="9">
        <v>27133968</v>
      </c>
      <c r="I628" s="9"/>
      <c r="J628" s="9">
        <f t="shared" si="28"/>
        <v>139222826</v>
      </c>
      <c r="K628" s="5" t="s">
        <v>27</v>
      </c>
      <c r="L628" s="5" t="s">
        <v>341</v>
      </c>
    </row>
    <row r="629" spans="1:12" ht="12" customHeight="1" x14ac:dyDescent="0.3">
      <c r="A629" s="5">
        <f t="shared" si="26"/>
        <v>628</v>
      </c>
      <c r="B629" s="6" t="s">
        <v>865</v>
      </c>
      <c r="C629" s="6" t="s">
        <v>901</v>
      </c>
      <c r="D629" s="5" t="s">
        <v>82</v>
      </c>
      <c r="E629" s="7" t="s">
        <v>902</v>
      </c>
      <c r="F629" s="8" t="s">
        <v>340</v>
      </c>
      <c r="G629" s="9">
        <v>164000000</v>
      </c>
      <c r="H629" s="9">
        <v>75000000</v>
      </c>
      <c r="I629" s="9">
        <v>33000000</v>
      </c>
      <c r="J629" s="9">
        <f t="shared" si="28"/>
        <v>272000000</v>
      </c>
      <c r="K629" s="5" t="s">
        <v>340</v>
      </c>
      <c r="L629" s="5" t="s">
        <v>341</v>
      </c>
    </row>
    <row r="630" spans="1:12" ht="12" customHeight="1" x14ac:dyDescent="0.3">
      <c r="A630" s="5">
        <f t="shared" si="26"/>
        <v>629</v>
      </c>
      <c r="B630" s="6" t="s">
        <v>865</v>
      </c>
      <c r="C630" s="6" t="s">
        <v>901</v>
      </c>
      <c r="D630" s="5" t="s">
        <v>82</v>
      </c>
      <c r="E630" s="7" t="s">
        <v>903</v>
      </c>
      <c r="F630" s="8" t="s">
        <v>340</v>
      </c>
      <c r="G630" s="9">
        <v>320000000</v>
      </c>
      <c r="H630" s="9">
        <v>150000000</v>
      </c>
      <c r="I630" s="9">
        <v>64000000</v>
      </c>
      <c r="J630" s="9">
        <f t="shared" si="28"/>
        <v>534000000</v>
      </c>
      <c r="K630" s="5" t="s">
        <v>340</v>
      </c>
      <c r="L630" s="5" t="s">
        <v>341</v>
      </c>
    </row>
    <row r="631" spans="1:12" ht="12" customHeight="1" x14ac:dyDescent="0.3">
      <c r="A631" s="5">
        <f t="shared" si="26"/>
        <v>630</v>
      </c>
      <c r="B631" s="5" t="s">
        <v>865</v>
      </c>
      <c r="C631" s="5" t="s">
        <v>904</v>
      </c>
      <c r="D631" s="5" t="s">
        <v>82</v>
      </c>
      <c r="E631" s="7" t="s">
        <v>905</v>
      </c>
      <c r="F631" s="8" t="s">
        <v>27</v>
      </c>
      <c r="G631" s="23">
        <v>470000000</v>
      </c>
      <c r="H631" s="23">
        <v>296000000</v>
      </c>
      <c r="I631" s="23">
        <v>0</v>
      </c>
      <c r="J631" s="23">
        <f>G631+H631+I631</f>
        <v>766000000</v>
      </c>
      <c r="K631" s="5" t="s">
        <v>27</v>
      </c>
      <c r="L631" s="5" t="s">
        <v>28</v>
      </c>
    </row>
    <row r="632" spans="1:12" ht="12" customHeight="1" x14ac:dyDescent="0.3">
      <c r="A632" s="5">
        <f t="shared" si="26"/>
        <v>631</v>
      </c>
      <c r="B632" s="5" t="s">
        <v>865</v>
      </c>
      <c r="C632" s="5" t="s">
        <v>904</v>
      </c>
      <c r="D632" s="5" t="s">
        <v>82</v>
      </c>
      <c r="E632" s="7" t="s">
        <v>906</v>
      </c>
      <c r="F632" s="8" t="s">
        <v>27</v>
      </c>
      <c r="G632" s="23">
        <v>162000000</v>
      </c>
      <c r="H632" s="23">
        <v>68000000</v>
      </c>
      <c r="I632" s="23">
        <v>0</v>
      </c>
      <c r="J632" s="23">
        <f>G632+H632+I632</f>
        <v>230000000</v>
      </c>
      <c r="K632" s="5" t="s">
        <v>27</v>
      </c>
      <c r="L632" s="5" t="s">
        <v>28</v>
      </c>
    </row>
    <row r="633" spans="1:12" ht="12" customHeight="1" x14ac:dyDescent="0.3">
      <c r="A633" s="5">
        <f t="shared" si="26"/>
        <v>632</v>
      </c>
      <c r="B633" s="6" t="s">
        <v>865</v>
      </c>
      <c r="C633" s="5" t="s">
        <v>904</v>
      </c>
      <c r="D633" s="5" t="s">
        <v>338</v>
      </c>
      <c r="E633" s="7" t="s">
        <v>907</v>
      </c>
      <c r="F633" s="8" t="s">
        <v>340</v>
      </c>
      <c r="G633" s="9">
        <v>650000000</v>
      </c>
      <c r="H633" s="10">
        <v>0</v>
      </c>
      <c r="I633" s="9">
        <v>0</v>
      </c>
      <c r="J633" s="9">
        <f>SUM(G633:I633)</f>
        <v>650000000</v>
      </c>
      <c r="K633" s="5" t="s">
        <v>27</v>
      </c>
      <c r="L633" s="5" t="s">
        <v>341</v>
      </c>
    </row>
    <row r="634" spans="1:12" ht="12" customHeight="1" x14ac:dyDescent="0.3">
      <c r="A634" s="5">
        <f t="shared" si="26"/>
        <v>633</v>
      </c>
      <c r="B634" s="6" t="s">
        <v>865</v>
      </c>
      <c r="C634" s="5" t="s">
        <v>904</v>
      </c>
      <c r="D634" s="5" t="s">
        <v>338</v>
      </c>
      <c r="E634" s="7" t="s">
        <v>908</v>
      </c>
      <c r="F634" s="8" t="s">
        <v>340</v>
      </c>
      <c r="G634" s="9">
        <v>280000000</v>
      </c>
      <c r="H634" s="10">
        <v>0</v>
      </c>
      <c r="I634" s="9">
        <v>0</v>
      </c>
      <c r="J634" s="9">
        <f>SUM(G634:I634)</f>
        <v>280000000</v>
      </c>
      <c r="K634" s="5" t="s">
        <v>27</v>
      </c>
      <c r="L634" s="5" t="s">
        <v>341</v>
      </c>
    </row>
    <row r="635" spans="1:12" ht="12" customHeight="1" x14ac:dyDescent="0.3">
      <c r="A635" s="5">
        <f t="shared" si="26"/>
        <v>634</v>
      </c>
      <c r="B635" s="6" t="s">
        <v>865</v>
      </c>
      <c r="C635" s="6" t="s">
        <v>889</v>
      </c>
      <c r="D635" s="5" t="s">
        <v>25</v>
      </c>
      <c r="E635" s="7" t="s">
        <v>909</v>
      </c>
      <c r="F635" s="8" t="s">
        <v>340</v>
      </c>
      <c r="G635" s="9">
        <v>1100000000</v>
      </c>
      <c r="H635" s="9">
        <v>800000000</v>
      </c>
      <c r="I635" s="9">
        <v>0</v>
      </c>
      <c r="J635" s="9">
        <f>SUM(G635:I635)</f>
        <v>1900000000</v>
      </c>
      <c r="K635" s="5" t="s">
        <v>340</v>
      </c>
      <c r="L635" s="5" t="s">
        <v>341</v>
      </c>
    </row>
    <row r="636" spans="1:12" ht="12" customHeight="1" x14ac:dyDescent="0.3">
      <c r="A636" s="5">
        <f t="shared" si="26"/>
        <v>635</v>
      </c>
      <c r="B636" s="6" t="s">
        <v>865</v>
      </c>
      <c r="C636" s="6" t="s">
        <v>895</v>
      </c>
      <c r="D636" s="5" t="s">
        <v>25</v>
      </c>
      <c r="E636" s="7" t="s">
        <v>910</v>
      </c>
      <c r="F636" s="8" t="s">
        <v>27</v>
      </c>
      <c r="G636" s="22">
        <v>100000000</v>
      </c>
      <c r="H636" s="22">
        <v>250000000</v>
      </c>
      <c r="I636" s="22">
        <v>0</v>
      </c>
      <c r="J636" s="22">
        <f>SUM(G636:I636)</f>
        <v>350000000</v>
      </c>
      <c r="K636" s="5" t="s">
        <v>27</v>
      </c>
      <c r="L636" s="5" t="s">
        <v>28</v>
      </c>
    </row>
    <row r="637" spans="1:12" ht="12" customHeight="1" x14ac:dyDescent="0.3">
      <c r="A637" s="5">
        <f t="shared" si="26"/>
        <v>636</v>
      </c>
      <c r="B637" s="6" t="s">
        <v>865</v>
      </c>
      <c r="C637" s="6" t="s">
        <v>911</v>
      </c>
      <c r="D637" s="5" t="s">
        <v>366</v>
      </c>
      <c r="E637" s="7" t="s">
        <v>912</v>
      </c>
      <c r="F637" s="8" t="s">
        <v>340</v>
      </c>
      <c r="G637" s="9">
        <v>1500000000</v>
      </c>
      <c r="H637" s="9">
        <v>1500000000</v>
      </c>
      <c r="I637" s="9">
        <v>100000000</v>
      </c>
      <c r="J637" s="9">
        <f>SUM(G637:I637)</f>
        <v>3100000000</v>
      </c>
      <c r="K637" s="5" t="s">
        <v>27</v>
      </c>
      <c r="L637" s="5" t="s">
        <v>341</v>
      </c>
    </row>
    <row r="638" spans="1:12" ht="12" customHeight="1" x14ac:dyDescent="0.3">
      <c r="A638" s="5">
        <f t="shared" si="26"/>
        <v>637</v>
      </c>
      <c r="B638" s="6" t="s">
        <v>865</v>
      </c>
      <c r="C638" s="6" t="s">
        <v>911</v>
      </c>
      <c r="D638" s="5" t="s">
        <v>25</v>
      </c>
      <c r="E638" s="7" t="s">
        <v>913</v>
      </c>
      <c r="F638" s="8" t="s">
        <v>340</v>
      </c>
      <c r="G638" s="9">
        <v>800000000</v>
      </c>
      <c r="H638" s="9">
        <v>1200000000</v>
      </c>
      <c r="I638" s="9"/>
      <c r="J638" s="9">
        <v>2000000000</v>
      </c>
      <c r="K638" s="5" t="s">
        <v>27</v>
      </c>
      <c r="L638" s="5" t="s">
        <v>341</v>
      </c>
    </row>
    <row r="639" spans="1:12" ht="12" customHeight="1" x14ac:dyDescent="0.3">
      <c r="A639" s="5">
        <f t="shared" si="26"/>
        <v>638</v>
      </c>
      <c r="B639" s="6" t="s">
        <v>865</v>
      </c>
      <c r="C639" s="6" t="s">
        <v>914</v>
      </c>
      <c r="D639" s="5" t="s">
        <v>366</v>
      </c>
      <c r="E639" s="7" t="s">
        <v>915</v>
      </c>
      <c r="F639" s="8" t="s">
        <v>340</v>
      </c>
      <c r="G639" s="9">
        <v>1864210000</v>
      </c>
      <c r="H639" s="9">
        <v>806680000</v>
      </c>
      <c r="I639" s="9">
        <v>5952000</v>
      </c>
      <c r="J639" s="9">
        <f>SUM(G639:I639)</f>
        <v>2676842000</v>
      </c>
      <c r="K639" s="5" t="s">
        <v>27</v>
      </c>
      <c r="L639" s="5" t="s">
        <v>341</v>
      </c>
    </row>
    <row r="640" spans="1:12" ht="12" customHeight="1" x14ac:dyDescent="0.3">
      <c r="A640" s="5">
        <f t="shared" si="26"/>
        <v>639</v>
      </c>
      <c r="B640" s="6" t="s">
        <v>865</v>
      </c>
      <c r="C640" s="6" t="s">
        <v>916</v>
      </c>
      <c r="D640" s="5" t="s">
        <v>366</v>
      </c>
      <c r="E640" s="7" t="s">
        <v>917</v>
      </c>
      <c r="F640" s="8" t="s">
        <v>340</v>
      </c>
      <c r="G640" s="9">
        <v>469118018</v>
      </c>
      <c r="H640" s="10">
        <v>0</v>
      </c>
      <c r="I640" s="9">
        <v>0</v>
      </c>
      <c r="J640" s="9">
        <f>SUM(G640:I640)</f>
        <v>469118018</v>
      </c>
      <c r="K640" s="5" t="s">
        <v>27</v>
      </c>
      <c r="L640" s="5" t="s">
        <v>341</v>
      </c>
    </row>
    <row r="641" spans="1:15" ht="12" customHeight="1" x14ac:dyDescent="0.3">
      <c r="A641" s="5">
        <f t="shared" si="26"/>
        <v>640</v>
      </c>
      <c r="B641" s="6" t="s">
        <v>865</v>
      </c>
      <c r="C641" s="6" t="s">
        <v>918</v>
      </c>
      <c r="D641" s="5" t="s">
        <v>366</v>
      </c>
      <c r="E641" s="7" t="s">
        <v>919</v>
      </c>
      <c r="F641" s="8" t="s">
        <v>340</v>
      </c>
      <c r="G641" s="9">
        <v>495000000</v>
      </c>
      <c r="H641" s="9">
        <v>265000000</v>
      </c>
      <c r="I641" s="9">
        <v>20000000</v>
      </c>
      <c r="J641" s="9">
        <f>SUM(G641:I641)</f>
        <v>780000000</v>
      </c>
      <c r="K641" s="5" t="s">
        <v>27</v>
      </c>
      <c r="L641" s="5" t="s">
        <v>341</v>
      </c>
    </row>
    <row r="642" spans="1:15" ht="12" customHeight="1" x14ac:dyDescent="0.3">
      <c r="A642" s="5">
        <f t="shared" ref="A642:A705" si="29">ROW()-1</f>
        <v>641</v>
      </c>
      <c r="B642" s="6" t="s">
        <v>920</v>
      </c>
      <c r="C642" s="6" t="s">
        <v>921</v>
      </c>
      <c r="D642" s="5" t="s">
        <v>469</v>
      </c>
      <c r="E642" s="7" t="s">
        <v>922</v>
      </c>
      <c r="F642" s="8" t="s">
        <v>424</v>
      </c>
      <c r="G642" s="9">
        <v>220000000</v>
      </c>
      <c r="H642" s="9">
        <v>57000000</v>
      </c>
      <c r="I642" s="9"/>
      <c r="J642" s="9">
        <f>SUM(G642:I642)</f>
        <v>277000000</v>
      </c>
      <c r="K642" s="5" t="s">
        <v>27</v>
      </c>
      <c r="L642" s="5" t="s">
        <v>425</v>
      </c>
    </row>
    <row r="643" spans="1:15" ht="12" customHeight="1" x14ac:dyDescent="0.3">
      <c r="A643" s="5">
        <f t="shared" si="29"/>
        <v>642</v>
      </c>
      <c r="B643" s="6" t="s">
        <v>920</v>
      </c>
      <c r="C643" s="6" t="s">
        <v>442</v>
      </c>
      <c r="D643" s="5" t="s">
        <v>469</v>
      </c>
      <c r="E643" s="7" t="s">
        <v>923</v>
      </c>
      <c r="F643" s="8" t="s">
        <v>424</v>
      </c>
      <c r="G643" s="9">
        <v>1600000000</v>
      </c>
      <c r="H643" s="10">
        <v>0</v>
      </c>
      <c r="I643" s="9">
        <v>0</v>
      </c>
      <c r="J643" s="9">
        <f>SUM(G643:I643)</f>
        <v>1600000000</v>
      </c>
      <c r="K643" s="5" t="s">
        <v>27</v>
      </c>
      <c r="L643" s="5" t="s">
        <v>434</v>
      </c>
    </row>
    <row r="644" spans="1:15" ht="12" customHeight="1" x14ac:dyDescent="0.3">
      <c r="A644" s="5">
        <f t="shared" si="29"/>
        <v>643</v>
      </c>
      <c r="B644" s="6" t="s">
        <v>920</v>
      </c>
      <c r="C644" s="6" t="s">
        <v>924</v>
      </c>
      <c r="D644" s="5" t="s">
        <v>25</v>
      </c>
      <c r="E644" s="7" t="s">
        <v>925</v>
      </c>
      <c r="F644" s="8" t="s">
        <v>424</v>
      </c>
      <c r="G644" s="9">
        <v>1090000000</v>
      </c>
      <c r="H644" s="9">
        <v>600000000</v>
      </c>
      <c r="I644" s="9">
        <v>190000000</v>
      </c>
      <c r="J644" s="9">
        <v>1880000000</v>
      </c>
      <c r="K644" s="5" t="s">
        <v>424</v>
      </c>
      <c r="L644" s="5" t="s">
        <v>425</v>
      </c>
    </row>
    <row r="645" spans="1:15" ht="12" customHeight="1" x14ac:dyDescent="0.3">
      <c r="A645" s="5">
        <f t="shared" si="29"/>
        <v>644</v>
      </c>
      <c r="B645" s="6" t="s">
        <v>920</v>
      </c>
      <c r="C645" s="6" t="s">
        <v>462</v>
      </c>
      <c r="D645" s="5" t="s">
        <v>86</v>
      </c>
      <c r="E645" s="7" t="s">
        <v>926</v>
      </c>
      <c r="F645" s="8" t="s">
        <v>27</v>
      </c>
      <c r="G645" s="9">
        <v>700000000</v>
      </c>
      <c r="H645" s="9">
        <v>800000000</v>
      </c>
      <c r="I645" s="9">
        <v>50000000</v>
      </c>
      <c r="J645" s="9">
        <f>SUM(G645:I645)</f>
        <v>1550000000</v>
      </c>
      <c r="K645" s="5" t="s">
        <v>27</v>
      </c>
      <c r="L645" s="5" t="s">
        <v>425</v>
      </c>
    </row>
    <row r="646" spans="1:15" ht="12" customHeight="1" x14ac:dyDescent="0.3">
      <c r="A646" s="5">
        <f t="shared" si="29"/>
        <v>645</v>
      </c>
      <c r="B646" s="6" t="s">
        <v>920</v>
      </c>
      <c r="C646" s="6" t="s">
        <v>462</v>
      </c>
      <c r="D646" s="5" t="s">
        <v>86</v>
      </c>
      <c r="E646" s="7" t="s">
        <v>927</v>
      </c>
      <c r="F646" s="8" t="s">
        <v>27</v>
      </c>
      <c r="G646" s="9">
        <v>1200000000</v>
      </c>
      <c r="H646" s="9">
        <v>1200000000</v>
      </c>
      <c r="I646" s="9">
        <v>0</v>
      </c>
      <c r="J646" s="9">
        <f>SUM(G646:I646)</f>
        <v>2400000000</v>
      </c>
      <c r="K646" s="5" t="s">
        <v>27</v>
      </c>
      <c r="L646" s="5" t="s">
        <v>425</v>
      </c>
    </row>
    <row r="647" spans="1:15" ht="12" customHeight="1" x14ac:dyDescent="0.3">
      <c r="A647" s="5">
        <f t="shared" si="29"/>
        <v>646</v>
      </c>
      <c r="B647" s="6" t="s">
        <v>920</v>
      </c>
      <c r="C647" s="6" t="s">
        <v>928</v>
      </c>
      <c r="D647" s="5" t="s">
        <v>929</v>
      </c>
      <c r="E647" s="7" t="s">
        <v>930</v>
      </c>
      <c r="F647" s="8" t="s">
        <v>424</v>
      </c>
      <c r="G647" s="9">
        <v>38000000</v>
      </c>
      <c r="H647" s="9"/>
      <c r="I647" s="9"/>
      <c r="J647" s="9">
        <f>SUM(G647:I647)</f>
        <v>38000000</v>
      </c>
      <c r="K647" s="5" t="s">
        <v>424</v>
      </c>
      <c r="L647" s="5" t="s">
        <v>425</v>
      </c>
    </row>
    <row r="648" spans="1:15" ht="12" customHeight="1" x14ac:dyDescent="0.3">
      <c r="A648" s="5">
        <f t="shared" si="29"/>
        <v>647</v>
      </c>
      <c r="B648" s="6" t="s">
        <v>920</v>
      </c>
      <c r="C648" s="6" t="s">
        <v>931</v>
      </c>
      <c r="D648" s="5" t="s">
        <v>89</v>
      </c>
      <c r="E648" s="7" t="s">
        <v>932</v>
      </c>
      <c r="F648" s="8" t="s">
        <v>27</v>
      </c>
      <c r="G648" s="9">
        <v>50000000</v>
      </c>
      <c r="H648" s="10">
        <v>0</v>
      </c>
      <c r="I648" s="9">
        <v>0</v>
      </c>
      <c r="J648" s="9">
        <v>50000000</v>
      </c>
      <c r="K648" s="5" t="s">
        <v>27</v>
      </c>
      <c r="L648" s="5" t="s">
        <v>28</v>
      </c>
    </row>
    <row r="649" spans="1:15" ht="12" customHeight="1" x14ac:dyDescent="0.3">
      <c r="A649" s="5">
        <f t="shared" si="29"/>
        <v>648</v>
      </c>
      <c r="B649" s="6" t="s">
        <v>920</v>
      </c>
      <c r="C649" s="6" t="s">
        <v>931</v>
      </c>
      <c r="D649" s="5" t="s">
        <v>89</v>
      </c>
      <c r="E649" s="7" t="s">
        <v>933</v>
      </c>
      <c r="F649" s="8" t="s">
        <v>27</v>
      </c>
      <c r="G649" s="9">
        <v>50000000</v>
      </c>
      <c r="H649" s="10">
        <v>0</v>
      </c>
      <c r="I649" s="9">
        <v>0</v>
      </c>
      <c r="J649" s="9">
        <v>50000000</v>
      </c>
      <c r="K649" s="5" t="s">
        <v>27</v>
      </c>
      <c r="L649" s="5" t="s">
        <v>28</v>
      </c>
    </row>
    <row r="650" spans="1:15" ht="12" customHeight="1" x14ac:dyDescent="0.3">
      <c r="A650" s="5">
        <f t="shared" si="29"/>
        <v>649</v>
      </c>
      <c r="B650" s="6" t="s">
        <v>920</v>
      </c>
      <c r="C650" s="6" t="s">
        <v>462</v>
      </c>
      <c r="D650" s="5" t="s">
        <v>39</v>
      </c>
      <c r="E650" s="7" t="s">
        <v>934</v>
      </c>
      <c r="F650" s="8" t="s">
        <v>424</v>
      </c>
      <c r="G650" s="9">
        <v>192750000</v>
      </c>
      <c r="H650" s="9">
        <v>106694000</v>
      </c>
      <c r="I650" s="9">
        <v>0</v>
      </c>
      <c r="J650" s="9">
        <f t="shared" ref="J650:J668" si="30">SUM(G650:I650)</f>
        <v>299444000</v>
      </c>
      <c r="K650" s="5" t="s">
        <v>27</v>
      </c>
      <c r="L650" s="5" t="s">
        <v>425</v>
      </c>
    </row>
    <row r="651" spans="1:15" ht="12" customHeight="1" x14ac:dyDescent="0.3">
      <c r="A651" s="5">
        <f t="shared" si="29"/>
        <v>650</v>
      </c>
      <c r="B651" s="6" t="s">
        <v>920</v>
      </c>
      <c r="C651" s="6" t="s">
        <v>462</v>
      </c>
      <c r="D651" s="5" t="s">
        <v>422</v>
      </c>
      <c r="E651" s="7" t="s">
        <v>935</v>
      </c>
      <c r="F651" s="8" t="s">
        <v>27</v>
      </c>
      <c r="G651" s="9">
        <v>2141149000</v>
      </c>
      <c r="H651" s="10">
        <v>0</v>
      </c>
      <c r="I651" s="9">
        <v>0</v>
      </c>
      <c r="J651" s="9">
        <f t="shared" si="30"/>
        <v>2141149000</v>
      </c>
      <c r="K651" s="5" t="s">
        <v>27</v>
      </c>
      <c r="L651" s="5" t="s">
        <v>28</v>
      </c>
    </row>
    <row r="652" spans="1:15" ht="12" customHeight="1" x14ac:dyDescent="0.3">
      <c r="A652" s="5">
        <f t="shared" si="29"/>
        <v>651</v>
      </c>
      <c r="B652" s="6" t="s">
        <v>936</v>
      </c>
      <c r="C652" s="6" t="s">
        <v>937</v>
      </c>
      <c r="D652" s="5" t="s">
        <v>21</v>
      </c>
      <c r="E652" s="7" t="s">
        <v>938</v>
      </c>
      <c r="F652" s="8" t="s">
        <v>424</v>
      </c>
      <c r="G652" s="22">
        <v>650000000</v>
      </c>
      <c r="H652" s="22">
        <v>450000000</v>
      </c>
      <c r="I652" s="22">
        <v>100000000</v>
      </c>
      <c r="J652" s="22">
        <f t="shared" si="30"/>
        <v>1200000000</v>
      </c>
      <c r="K652" s="5" t="s">
        <v>27</v>
      </c>
      <c r="L652" s="5" t="s">
        <v>425</v>
      </c>
    </row>
    <row r="653" spans="1:15" ht="12" customHeight="1" x14ac:dyDescent="0.3">
      <c r="A653" s="5">
        <f t="shared" si="29"/>
        <v>652</v>
      </c>
      <c r="B653" s="6" t="s">
        <v>936</v>
      </c>
      <c r="C653" s="6" t="s">
        <v>939</v>
      </c>
      <c r="D653" s="5" t="s">
        <v>454</v>
      </c>
      <c r="E653" s="52" t="s">
        <v>940</v>
      </c>
      <c r="F653" s="8" t="s">
        <v>424</v>
      </c>
      <c r="G653" s="53">
        <v>750521698</v>
      </c>
      <c r="H653" s="22">
        <v>650188801</v>
      </c>
      <c r="I653" s="22">
        <v>3000000</v>
      </c>
      <c r="J653" s="22">
        <f t="shared" si="30"/>
        <v>1403710499</v>
      </c>
      <c r="K653" s="5" t="s">
        <v>424</v>
      </c>
      <c r="L653" s="5" t="s">
        <v>425</v>
      </c>
      <c r="N653" s="48"/>
      <c r="O653" s="48"/>
    </row>
    <row r="654" spans="1:15" ht="12" customHeight="1" x14ac:dyDescent="0.3">
      <c r="A654" s="5">
        <f t="shared" si="29"/>
        <v>653</v>
      </c>
      <c r="B654" s="6" t="s">
        <v>936</v>
      </c>
      <c r="C654" s="6" t="s">
        <v>941</v>
      </c>
      <c r="D654" s="5" t="s">
        <v>454</v>
      </c>
      <c r="E654" s="7" t="s">
        <v>942</v>
      </c>
      <c r="F654" s="8" t="s">
        <v>424</v>
      </c>
      <c r="G654" s="22">
        <v>1086000000</v>
      </c>
      <c r="H654" s="22">
        <v>1059000000</v>
      </c>
      <c r="I654" s="22">
        <v>0</v>
      </c>
      <c r="J654" s="22">
        <f t="shared" si="30"/>
        <v>2145000000</v>
      </c>
      <c r="K654" s="5" t="s">
        <v>424</v>
      </c>
      <c r="L654" s="5" t="s">
        <v>425</v>
      </c>
    </row>
    <row r="655" spans="1:15" ht="12" customHeight="1" x14ac:dyDescent="0.3">
      <c r="A655" s="5">
        <f t="shared" si="29"/>
        <v>654</v>
      </c>
      <c r="B655" s="6" t="s">
        <v>936</v>
      </c>
      <c r="C655" s="6" t="s">
        <v>941</v>
      </c>
      <c r="D655" s="5" t="s">
        <v>454</v>
      </c>
      <c r="E655" s="7" t="s">
        <v>943</v>
      </c>
      <c r="F655" s="8" t="s">
        <v>424</v>
      </c>
      <c r="G655" s="22">
        <v>418000000</v>
      </c>
      <c r="H655" s="22">
        <v>357000000</v>
      </c>
      <c r="I655" s="22">
        <v>0</v>
      </c>
      <c r="J655" s="22">
        <f t="shared" si="30"/>
        <v>775000000</v>
      </c>
      <c r="K655" s="5" t="s">
        <v>424</v>
      </c>
      <c r="L655" s="5" t="s">
        <v>425</v>
      </c>
    </row>
    <row r="656" spans="1:15" ht="12" customHeight="1" x14ac:dyDescent="0.3">
      <c r="A656" s="5">
        <f t="shared" si="29"/>
        <v>655</v>
      </c>
      <c r="B656" s="6" t="s">
        <v>936</v>
      </c>
      <c r="C656" s="6" t="s">
        <v>944</v>
      </c>
      <c r="D656" s="5" t="s">
        <v>454</v>
      </c>
      <c r="E656" s="7" t="s">
        <v>945</v>
      </c>
      <c r="F656" s="8" t="s">
        <v>424</v>
      </c>
      <c r="G656" s="22">
        <v>100000000</v>
      </c>
      <c r="H656" s="10">
        <v>0</v>
      </c>
      <c r="I656" s="9">
        <v>0</v>
      </c>
      <c r="J656" s="22">
        <f t="shared" si="30"/>
        <v>100000000</v>
      </c>
      <c r="K656" s="5" t="s">
        <v>424</v>
      </c>
      <c r="L656" s="5" t="s">
        <v>425</v>
      </c>
    </row>
    <row r="657" spans="1:15" ht="12" customHeight="1" x14ac:dyDescent="0.3">
      <c r="A657" s="5">
        <f t="shared" si="29"/>
        <v>656</v>
      </c>
      <c r="B657" s="6" t="s">
        <v>936</v>
      </c>
      <c r="C657" s="6" t="s">
        <v>946</v>
      </c>
      <c r="D657" s="5" t="s">
        <v>454</v>
      </c>
      <c r="E657" s="7" t="s">
        <v>947</v>
      </c>
      <c r="F657" s="8" t="s">
        <v>27</v>
      </c>
      <c r="G657" s="22">
        <v>2097000000</v>
      </c>
      <c r="H657" s="22">
        <v>835000000</v>
      </c>
      <c r="I657" s="22">
        <v>5000000</v>
      </c>
      <c r="J657" s="22">
        <f t="shared" si="30"/>
        <v>2937000000</v>
      </c>
      <c r="K657" s="5" t="s">
        <v>27</v>
      </c>
      <c r="L657" s="5" t="s">
        <v>425</v>
      </c>
      <c r="N657" s="48"/>
      <c r="O657" s="48"/>
    </row>
    <row r="658" spans="1:15" ht="12" customHeight="1" x14ac:dyDescent="0.3">
      <c r="A658" s="5">
        <f t="shared" si="29"/>
        <v>657</v>
      </c>
      <c r="B658" s="6" t="s">
        <v>936</v>
      </c>
      <c r="C658" s="6" t="s">
        <v>937</v>
      </c>
      <c r="D658" s="5" t="s">
        <v>463</v>
      </c>
      <c r="E658" s="7" t="s">
        <v>948</v>
      </c>
      <c r="F658" s="8" t="s">
        <v>424</v>
      </c>
      <c r="G658" s="22">
        <v>100000000</v>
      </c>
      <c r="H658" s="22">
        <v>20000000</v>
      </c>
      <c r="I658" s="22">
        <v>5000000</v>
      </c>
      <c r="J658" s="22">
        <f t="shared" si="30"/>
        <v>125000000</v>
      </c>
      <c r="K658" s="5" t="s">
        <v>27</v>
      </c>
      <c r="L658" s="5" t="s">
        <v>425</v>
      </c>
    </row>
    <row r="659" spans="1:15" ht="12" customHeight="1" x14ac:dyDescent="0.3">
      <c r="A659" s="5">
        <f t="shared" si="29"/>
        <v>658</v>
      </c>
      <c r="B659" s="6" t="s">
        <v>936</v>
      </c>
      <c r="C659" s="6" t="s">
        <v>937</v>
      </c>
      <c r="D659" s="5" t="s">
        <v>82</v>
      </c>
      <c r="E659" s="54" t="s">
        <v>949</v>
      </c>
      <c r="F659" s="8" t="s">
        <v>424</v>
      </c>
      <c r="G659" s="22">
        <v>629000000</v>
      </c>
      <c r="H659" s="22">
        <v>801000000</v>
      </c>
      <c r="I659" s="22">
        <v>412000000</v>
      </c>
      <c r="J659" s="22">
        <f t="shared" si="30"/>
        <v>1842000000</v>
      </c>
      <c r="K659" s="5" t="s">
        <v>27</v>
      </c>
      <c r="L659" s="5" t="s">
        <v>425</v>
      </c>
    </row>
    <row r="660" spans="1:15" ht="12" customHeight="1" x14ac:dyDescent="0.3">
      <c r="A660" s="5">
        <f t="shared" si="29"/>
        <v>659</v>
      </c>
      <c r="B660" s="6" t="s">
        <v>936</v>
      </c>
      <c r="C660" s="6" t="s">
        <v>937</v>
      </c>
      <c r="D660" s="5" t="s">
        <v>82</v>
      </c>
      <c r="E660" s="54" t="s">
        <v>950</v>
      </c>
      <c r="F660" s="8" t="s">
        <v>424</v>
      </c>
      <c r="G660" s="22">
        <v>78000000</v>
      </c>
      <c r="H660" s="22">
        <v>72000000</v>
      </c>
      <c r="I660" s="22">
        <v>54000000</v>
      </c>
      <c r="J660" s="22">
        <f t="shared" si="30"/>
        <v>204000000</v>
      </c>
      <c r="K660" s="5" t="s">
        <v>27</v>
      </c>
      <c r="L660" s="5" t="s">
        <v>425</v>
      </c>
    </row>
    <row r="661" spans="1:15" ht="12" customHeight="1" x14ac:dyDescent="0.3">
      <c r="A661" s="5">
        <f t="shared" si="29"/>
        <v>660</v>
      </c>
      <c r="B661" s="6" t="s">
        <v>936</v>
      </c>
      <c r="C661" s="6" t="s">
        <v>937</v>
      </c>
      <c r="D661" s="5" t="s">
        <v>82</v>
      </c>
      <c r="E661" s="54" t="s">
        <v>951</v>
      </c>
      <c r="F661" s="8" t="s">
        <v>424</v>
      </c>
      <c r="G661" s="22">
        <v>82000000</v>
      </c>
      <c r="H661" s="22">
        <v>76000000</v>
      </c>
      <c r="I661" s="22">
        <v>0</v>
      </c>
      <c r="J661" s="22">
        <f t="shared" si="30"/>
        <v>158000000</v>
      </c>
      <c r="K661" s="5" t="s">
        <v>27</v>
      </c>
      <c r="L661" s="5" t="s">
        <v>425</v>
      </c>
    </row>
    <row r="662" spans="1:15" ht="12" customHeight="1" x14ac:dyDescent="0.3">
      <c r="A662" s="5">
        <f t="shared" si="29"/>
        <v>661</v>
      </c>
      <c r="B662" s="6" t="s">
        <v>936</v>
      </c>
      <c r="C662" s="6" t="s">
        <v>939</v>
      </c>
      <c r="D662" s="5" t="s">
        <v>463</v>
      </c>
      <c r="E662" s="7" t="s">
        <v>952</v>
      </c>
      <c r="F662" s="8" t="s">
        <v>424</v>
      </c>
      <c r="G662" s="22">
        <v>328000000</v>
      </c>
      <c r="H662" s="22">
        <v>372000000</v>
      </c>
      <c r="I662" s="22">
        <v>3000000</v>
      </c>
      <c r="J662" s="22">
        <f t="shared" si="30"/>
        <v>703000000</v>
      </c>
      <c r="K662" s="5" t="s">
        <v>424</v>
      </c>
      <c r="L662" s="5" t="s">
        <v>425</v>
      </c>
    </row>
    <row r="663" spans="1:15" ht="12" customHeight="1" x14ac:dyDescent="0.3">
      <c r="A663" s="5">
        <f t="shared" si="29"/>
        <v>662</v>
      </c>
      <c r="B663" s="6" t="s">
        <v>936</v>
      </c>
      <c r="C663" s="6" t="s">
        <v>941</v>
      </c>
      <c r="D663" s="5" t="s">
        <v>82</v>
      </c>
      <c r="E663" s="7" t="s">
        <v>953</v>
      </c>
      <c r="F663" s="8" t="s">
        <v>424</v>
      </c>
      <c r="G663" s="22">
        <v>1150000000</v>
      </c>
      <c r="H663" s="22">
        <v>850000000</v>
      </c>
      <c r="I663" s="22">
        <v>0</v>
      </c>
      <c r="J663" s="22">
        <f t="shared" si="30"/>
        <v>2000000000</v>
      </c>
      <c r="K663" s="5" t="s">
        <v>424</v>
      </c>
      <c r="L663" s="5" t="s">
        <v>425</v>
      </c>
    </row>
    <row r="664" spans="1:15" ht="12" customHeight="1" x14ac:dyDescent="0.3">
      <c r="A664" s="5">
        <f t="shared" si="29"/>
        <v>663</v>
      </c>
      <c r="B664" s="6" t="s">
        <v>936</v>
      </c>
      <c r="C664" s="6" t="s">
        <v>944</v>
      </c>
      <c r="D664" s="5" t="s">
        <v>82</v>
      </c>
      <c r="E664" s="7" t="s">
        <v>954</v>
      </c>
      <c r="F664" s="8" t="s">
        <v>424</v>
      </c>
      <c r="G664" s="22">
        <v>50000000</v>
      </c>
      <c r="H664" s="10">
        <v>0</v>
      </c>
      <c r="I664" s="9">
        <v>0</v>
      </c>
      <c r="J664" s="22">
        <f t="shared" si="30"/>
        <v>50000000</v>
      </c>
      <c r="K664" s="5" t="s">
        <v>424</v>
      </c>
      <c r="L664" s="5" t="s">
        <v>425</v>
      </c>
    </row>
    <row r="665" spans="1:15" ht="12" customHeight="1" x14ac:dyDescent="0.3">
      <c r="A665" s="5">
        <f t="shared" si="29"/>
        <v>664</v>
      </c>
      <c r="B665" s="6" t="s">
        <v>936</v>
      </c>
      <c r="C665" s="6" t="s">
        <v>955</v>
      </c>
      <c r="D665" s="5" t="s">
        <v>463</v>
      </c>
      <c r="E665" s="7" t="s">
        <v>956</v>
      </c>
      <c r="F665" s="8" t="s">
        <v>424</v>
      </c>
      <c r="G665" s="22">
        <v>5637000000</v>
      </c>
      <c r="H665" s="22">
        <v>3071000000</v>
      </c>
      <c r="I665" s="22"/>
      <c r="J665" s="22">
        <f t="shared" si="30"/>
        <v>8708000000</v>
      </c>
      <c r="K665" s="5" t="s">
        <v>424</v>
      </c>
      <c r="L665" s="5" t="s">
        <v>425</v>
      </c>
    </row>
    <row r="666" spans="1:15" ht="12" customHeight="1" x14ac:dyDescent="0.3">
      <c r="A666" s="5">
        <f t="shared" si="29"/>
        <v>665</v>
      </c>
      <c r="B666" s="6" t="s">
        <v>936</v>
      </c>
      <c r="C666" s="6" t="s">
        <v>957</v>
      </c>
      <c r="D666" s="5" t="s">
        <v>463</v>
      </c>
      <c r="E666" s="7" t="s">
        <v>958</v>
      </c>
      <c r="F666" s="8" t="s">
        <v>424</v>
      </c>
      <c r="G666" s="22">
        <v>310000000</v>
      </c>
      <c r="H666" s="22">
        <v>110000000</v>
      </c>
      <c r="I666" s="22">
        <v>0</v>
      </c>
      <c r="J666" s="22">
        <f t="shared" si="30"/>
        <v>420000000</v>
      </c>
      <c r="K666" s="5" t="s">
        <v>424</v>
      </c>
      <c r="L666" s="5" t="s">
        <v>425</v>
      </c>
    </row>
    <row r="667" spans="1:15" ht="12" customHeight="1" x14ac:dyDescent="0.3">
      <c r="A667" s="5">
        <f t="shared" si="29"/>
        <v>666</v>
      </c>
      <c r="B667" s="6" t="s">
        <v>936</v>
      </c>
      <c r="C667" s="6" t="s">
        <v>957</v>
      </c>
      <c r="D667" s="5" t="s">
        <v>463</v>
      </c>
      <c r="E667" s="7" t="s">
        <v>959</v>
      </c>
      <c r="F667" s="8" t="s">
        <v>424</v>
      </c>
      <c r="G667" s="22">
        <v>152000000</v>
      </c>
      <c r="H667" s="22">
        <v>64000000</v>
      </c>
      <c r="I667" s="22">
        <v>0</v>
      </c>
      <c r="J667" s="22">
        <f t="shared" si="30"/>
        <v>216000000</v>
      </c>
      <c r="K667" s="5" t="s">
        <v>424</v>
      </c>
      <c r="L667" s="5" t="s">
        <v>425</v>
      </c>
    </row>
    <row r="668" spans="1:15" ht="12" customHeight="1" x14ac:dyDescent="0.3">
      <c r="A668" s="5">
        <f t="shared" si="29"/>
        <v>667</v>
      </c>
      <c r="B668" s="6" t="s">
        <v>936</v>
      </c>
      <c r="C668" s="6" t="s">
        <v>960</v>
      </c>
      <c r="D668" s="5" t="s">
        <v>463</v>
      </c>
      <c r="E668" s="7" t="s">
        <v>961</v>
      </c>
      <c r="F668" s="8" t="s">
        <v>424</v>
      </c>
      <c r="G668" s="22">
        <v>200000000</v>
      </c>
      <c r="H668" s="22">
        <v>100000000</v>
      </c>
      <c r="I668" s="22">
        <v>0</v>
      </c>
      <c r="J668" s="22">
        <f t="shared" si="30"/>
        <v>300000000</v>
      </c>
      <c r="K668" s="5" t="s">
        <v>27</v>
      </c>
      <c r="L668" s="5" t="s">
        <v>425</v>
      </c>
      <c r="N668" s="48"/>
      <c r="O668" s="48"/>
    </row>
    <row r="669" spans="1:15" ht="12" customHeight="1" x14ac:dyDescent="0.3">
      <c r="A669" s="5">
        <f t="shared" si="29"/>
        <v>668</v>
      </c>
      <c r="B669" s="6" t="s">
        <v>936</v>
      </c>
      <c r="C669" s="6" t="s">
        <v>962</v>
      </c>
      <c r="D669" s="5" t="s">
        <v>82</v>
      </c>
      <c r="E669" s="7" t="s">
        <v>963</v>
      </c>
      <c r="F669" s="8" t="s">
        <v>27</v>
      </c>
      <c r="G669" s="22">
        <f>10804486*113</f>
        <v>1220906918</v>
      </c>
      <c r="H669" s="22">
        <f>3211603*113</f>
        <v>362911139</v>
      </c>
      <c r="I669" s="22">
        <f>12644296*0.7*113</f>
        <v>1000163813.5999999</v>
      </c>
      <c r="J669" s="22">
        <f>I669+H669+G669</f>
        <v>2583981870.5999999</v>
      </c>
      <c r="K669" s="5" t="s">
        <v>27</v>
      </c>
      <c r="L669" s="5" t="s">
        <v>28</v>
      </c>
    </row>
    <row r="670" spans="1:15" ht="12" customHeight="1" x14ac:dyDescent="0.3">
      <c r="A670" s="5">
        <f t="shared" si="29"/>
        <v>669</v>
      </c>
      <c r="B670" s="6" t="s">
        <v>964</v>
      </c>
      <c r="C670" s="6" t="s">
        <v>965</v>
      </c>
      <c r="D670" s="5" t="s">
        <v>82</v>
      </c>
      <c r="E670" s="7" t="s">
        <v>966</v>
      </c>
      <c r="F670" s="8" t="s">
        <v>27</v>
      </c>
      <c r="G670" s="22">
        <v>244181383</v>
      </c>
      <c r="H670" s="10">
        <v>0</v>
      </c>
      <c r="I670" s="9">
        <v>0</v>
      </c>
      <c r="J670" s="22">
        <v>244181383</v>
      </c>
      <c r="K670" s="5" t="s">
        <v>27</v>
      </c>
      <c r="L670" s="5" t="s">
        <v>28</v>
      </c>
    </row>
    <row r="671" spans="1:15" ht="12" customHeight="1" x14ac:dyDescent="0.3">
      <c r="A671" s="5">
        <f t="shared" si="29"/>
        <v>670</v>
      </c>
      <c r="B671" s="6" t="s">
        <v>964</v>
      </c>
      <c r="C671" s="6" t="s">
        <v>967</v>
      </c>
      <c r="D671" s="5" t="s">
        <v>968</v>
      </c>
      <c r="E671" s="7" t="s">
        <v>969</v>
      </c>
      <c r="F671" s="8" t="s">
        <v>970</v>
      </c>
      <c r="G671" s="22">
        <v>434000000</v>
      </c>
      <c r="H671" s="22">
        <v>618000000</v>
      </c>
      <c r="I671" s="22">
        <v>0</v>
      </c>
      <c r="J671" s="22">
        <f t="shared" ref="J671:J678" si="31">SUM(G671:I671)</f>
        <v>1052000000</v>
      </c>
      <c r="K671" s="5" t="s">
        <v>970</v>
      </c>
      <c r="L671" s="5" t="s">
        <v>971</v>
      </c>
    </row>
    <row r="672" spans="1:15" ht="12" customHeight="1" x14ac:dyDescent="0.3">
      <c r="A672" s="5">
        <f t="shared" si="29"/>
        <v>671</v>
      </c>
      <c r="B672" s="6" t="s">
        <v>964</v>
      </c>
      <c r="C672" s="6" t="s">
        <v>967</v>
      </c>
      <c r="D672" s="5" t="s">
        <v>968</v>
      </c>
      <c r="E672" s="7" t="s">
        <v>972</v>
      </c>
      <c r="F672" s="8" t="s">
        <v>970</v>
      </c>
      <c r="G672" s="22">
        <v>2450000000</v>
      </c>
      <c r="H672" s="22">
        <v>1360000000</v>
      </c>
      <c r="I672" s="22">
        <v>30000000</v>
      </c>
      <c r="J672" s="22">
        <f t="shared" si="31"/>
        <v>3840000000</v>
      </c>
      <c r="K672" s="5" t="s">
        <v>970</v>
      </c>
      <c r="L672" s="5" t="s">
        <v>971</v>
      </c>
    </row>
    <row r="673" spans="1:12" ht="12" customHeight="1" x14ac:dyDescent="0.3">
      <c r="A673" s="5">
        <f t="shared" si="29"/>
        <v>672</v>
      </c>
      <c r="B673" s="6" t="s">
        <v>964</v>
      </c>
      <c r="C673" s="6" t="s">
        <v>967</v>
      </c>
      <c r="D673" s="5" t="s">
        <v>968</v>
      </c>
      <c r="E673" s="7" t="s">
        <v>973</v>
      </c>
      <c r="F673" s="8" t="s">
        <v>970</v>
      </c>
      <c r="G673" s="22">
        <v>220000000</v>
      </c>
      <c r="H673" s="22">
        <v>100000000</v>
      </c>
      <c r="I673" s="22">
        <v>0</v>
      </c>
      <c r="J673" s="22">
        <f t="shared" si="31"/>
        <v>320000000</v>
      </c>
      <c r="K673" s="5" t="s">
        <v>970</v>
      </c>
      <c r="L673" s="5" t="s">
        <v>971</v>
      </c>
    </row>
    <row r="674" spans="1:12" ht="12" customHeight="1" x14ac:dyDescent="0.3">
      <c r="A674" s="5">
        <f t="shared" si="29"/>
        <v>673</v>
      </c>
      <c r="B674" s="6" t="s">
        <v>964</v>
      </c>
      <c r="C674" s="6" t="s">
        <v>974</v>
      </c>
      <c r="D674" s="5" t="s">
        <v>968</v>
      </c>
      <c r="E674" s="7" t="s">
        <v>975</v>
      </c>
      <c r="F674" s="8" t="s">
        <v>970</v>
      </c>
      <c r="G674" s="22">
        <v>1413000000</v>
      </c>
      <c r="H674" s="22">
        <v>1326000000</v>
      </c>
      <c r="I674" s="22">
        <v>56000000</v>
      </c>
      <c r="J674" s="22">
        <f t="shared" si="31"/>
        <v>2795000000</v>
      </c>
      <c r="K674" s="5" t="s">
        <v>970</v>
      </c>
      <c r="L674" s="5" t="s">
        <v>971</v>
      </c>
    </row>
    <row r="675" spans="1:12" ht="12" customHeight="1" x14ac:dyDescent="0.3">
      <c r="A675" s="5">
        <f t="shared" si="29"/>
        <v>674</v>
      </c>
      <c r="B675" s="6" t="s">
        <v>964</v>
      </c>
      <c r="C675" s="6" t="s">
        <v>976</v>
      </c>
      <c r="D675" s="5" t="s">
        <v>25</v>
      </c>
      <c r="E675" s="7" t="s">
        <v>977</v>
      </c>
      <c r="F675" s="8" t="s">
        <v>970</v>
      </c>
      <c r="G675" s="22">
        <v>2106000000</v>
      </c>
      <c r="H675" s="22">
        <v>2281000000</v>
      </c>
      <c r="I675" s="22">
        <v>619000000</v>
      </c>
      <c r="J675" s="22">
        <f t="shared" si="31"/>
        <v>5006000000</v>
      </c>
      <c r="K675" s="5" t="s">
        <v>970</v>
      </c>
      <c r="L675" s="5" t="s">
        <v>971</v>
      </c>
    </row>
    <row r="676" spans="1:12" ht="12" customHeight="1" x14ac:dyDescent="0.3">
      <c r="A676" s="5">
        <f t="shared" si="29"/>
        <v>675</v>
      </c>
      <c r="B676" s="6" t="s">
        <v>964</v>
      </c>
      <c r="C676" s="6" t="s">
        <v>976</v>
      </c>
      <c r="D676" s="5" t="s">
        <v>25</v>
      </c>
      <c r="E676" s="7" t="s">
        <v>978</v>
      </c>
      <c r="F676" s="8" t="s">
        <v>970</v>
      </c>
      <c r="G676" s="22">
        <v>1064000000</v>
      </c>
      <c r="H676" s="22">
        <v>772000000</v>
      </c>
      <c r="I676" s="22">
        <v>188000000</v>
      </c>
      <c r="J676" s="22">
        <f t="shared" si="31"/>
        <v>2024000000</v>
      </c>
      <c r="K676" s="5" t="s">
        <v>970</v>
      </c>
      <c r="L676" s="5" t="s">
        <v>971</v>
      </c>
    </row>
    <row r="677" spans="1:12" ht="12" customHeight="1" x14ac:dyDescent="0.3">
      <c r="A677" s="5">
        <f t="shared" si="29"/>
        <v>676</v>
      </c>
      <c r="B677" s="6" t="s">
        <v>964</v>
      </c>
      <c r="C677" s="6" t="s">
        <v>976</v>
      </c>
      <c r="D677" s="5" t="s">
        <v>25</v>
      </c>
      <c r="E677" s="7" t="s">
        <v>979</v>
      </c>
      <c r="F677" s="8" t="s">
        <v>970</v>
      </c>
      <c r="G677" s="22">
        <v>1522000000</v>
      </c>
      <c r="H677" s="22">
        <v>1065000000</v>
      </c>
      <c r="I677" s="22">
        <v>1212000000</v>
      </c>
      <c r="J677" s="22">
        <f t="shared" si="31"/>
        <v>3799000000</v>
      </c>
      <c r="K677" s="5" t="s">
        <v>970</v>
      </c>
      <c r="L677" s="5" t="s">
        <v>971</v>
      </c>
    </row>
    <row r="678" spans="1:12" ht="12" customHeight="1" x14ac:dyDescent="0.3">
      <c r="A678" s="5">
        <f t="shared" si="29"/>
        <v>677</v>
      </c>
      <c r="B678" s="6" t="s">
        <v>964</v>
      </c>
      <c r="C678" s="6" t="s">
        <v>980</v>
      </c>
      <c r="D678" s="5" t="s">
        <v>968</v>
      </c>
      <c r="E678" s="29" t="s">
        <v>981</v>
      </c>
      <c r="F678" s="8" t="s">
        <v>27</v>
      </c>
      <c r="G678" s="22">
        <v>230000000</v>
      </c>
      <c r="H678" s="22">
        <v>152000000</v>
      </c>
      <c r="I678" s="22">
        <v>60000000</v>
      </c>
      <c r="J678" s="22">
        <f t="shared" si="31"/>
        <v>442000000</v>
      </c>
      <c r="K678" s="5" t="s">
        <v>27</v>
      </c>
      <c r="L678" s="5" t="s">
        <v>28</v>
      </c>
    </row>
    <row r="679" spans="1:12" ht="12" customHeight="1" x14ac:dyDescent="0.3">
      <c r="A679" s="5">
        <f t="shared" si="29"/>
        <v>678</v>
      </c>
      <c r="B679" s="6" t="s">
        <v>964</v>
      </c>
      <c r="C679" s="6" t="s">
        <v>982</v>
      </c>
      <c r="D679" s="5" t="s">
        <v>983</v>
      </c>
      <c r="E679" s="7" t="s">
        <v>984</v>
      </c>
      <c r="F679" s="8" t="s">
        <v>970</v>
      </c>
      <c r="G679" s="22">
        <v>100000000</v>
      </c>
      <c r="H679" s="22">
        <v>40000000</v>
      </c>
      <c r="I679" s="22">
        <v>5000000</v>
      </c>
      <c r="J679" s="22">
        <v>145000000</v>
      </c>
      <c r="K679" s="5" t="s">
        <v>27</v>
      </c>
      <c r="L679" s="5" t="s">
        <v>971</v>
      </c>
    </row>
    <row r="680" spans="1:12" ht="12" customHeight="1" x14ac:dyDescent="0.3">
      <c r="A680" s="5">
        <f t="shared" si="29"/>
        <v>679</v>
      </c>
      <c r="B680" s="6" t="s">
        <v>964</v>
      </c>
      <c r="C680" s="6" t="s">
        <v>944</v>
      </c>
      <c r="D680" s="5" t="s">
        <v>983</v>
      </c>
      <c r="E680" s="7" t="s">
        <v>985</v>
      </c>
      <c r="F680" s="8" t="s">
        <v>970</v>
      </c>
      <c r="G680" s="22">
        <v>1208000000</v>
      </c>
      <c r="H680" s="22">
        <v>2166000000</v>
      </c>
      <c r="I680" s="22">
        <v>0</v>
      </c>
      <c r="J680" s="22">
        <f>SUM(G680:I680)</f>
        <v>3374000000</v>
      </c>
      <c r="K680" s="5" t="s">
        <v>970</v>
      </c>
      <c r="L680" s="5" t="s">
        <v>971</v>
      </c>
    </row>
    <row r="681" spans="1:12" ht="12" customHeight="1" x14ac:dyDescent="0.3">
      <c r="A681" s="5">
        <f t="shared" si="29"/>
        <v>680</v>
      </c>
      <c r="B681" s="6" t="s">
        <v>964</v>
      </c>
      <c r="C681" s="6" t="s">
        <v>976</v>
      </c>
      <c r="D681" s="5" t="s">
        <v>86</v>
      </c>
      <c r="E681" s="7" t="s">
        <v>986</v>
      </c>
      <c r="F681" s="8" t="s">
        <v>970</v>
      </c>
      <c r="G681" s="22">
        <v>876000000</v>
      </c>
      <c r="H681" s="22">
        <v>660000000</v>
      </c>
      <c r="I681" s="22">
        <v>693000000</v>
      </c>
      <c r="J681" s="22">
        <f>SUM(G681:I681)</f>
        <v>2229000000</v>
      </c>
      <c r="K681" s="5" t="s">
        <v>970</v>
      </c>
      <c r="L681" s="5" t="s">
        <v>971</v>
      </c>
    </row>
    <row r="682" spans="1:12" ht="12" customHeight="1" x14ac:dyDescent="0.3">
      <c r="A682" s="5">
        <f t="shared" si="29"/>
        <v>681</v>
      </c>
      <c r="B682" s="6" t="s">
        <v>964</v>
      </c>
      <c r="C682" s="6" t="s">
        <v>976</v>
      </c>
      <c r="D682" s="5" t="s">
        <v>86</v>
      </c>
      <c r="E682" s="7" t="s">
        <v>987</v>
      </c>
      <c r="F682" s="8" t="s">
        <v>970</v>
      </c>
      <c r="G682" s="22">
        <v>1330000000</v>
      </c>
      <c r="H682" s="22">
        <v>940000000</v>
      </c>
      <c r="I682" s="22">
        <v>430000000</v>
      </c>
      <c r="J682" s="22">
        <f>SUM(G682:I682)</f>
        <v>2700000000</v>
      </c>
      <c r="K682" s="5" t="s">
        <v>970</v>
      </c>
      <c r="L682" s="5" t="s">
        <v>971</v>
      </c>
    </row>
    <row r="683" spans="1:12" ht="12" customHeight="1" x14ac:dyDescent="0.3">
      <c r="A683" s="5">
        <f t="shared" si="29"/>
        <v>682</v>
      </c>
      <c r="B683" s="6" t="s">
        <v>964</v>
      </c>
      <c r="C683" s="6" t="s">
        <v>988</v>
      </c>
      <c r="D683" s="5" t="s">
        <v>983</v>
      </c>
      <c r="E683" s="29" t="s">
        <v>989</v>
      </c>
      <c r="F683" s="8" t="s">
        <v>970</v>
      </c>
      <c r="G683" s="22">
        <v>210000000</v>
      </c>
      <c r="H683" s="10">
        <v>0</v>
      </c>
      <c r="I683" s="9">
        <v>0</v>
      </c>
      <c r="J683" s="22">
        <f>SUM(G683:I683)</f>
        <v>210000000</v>
      </c>
      <c r="K683" s="5" t="s">
        <v>27</v>
      </c>
      <c r="L683" s="5" t="s">
        <v>971</v>
      </c>
    </row>
    <row r="684" spans="1:12" ht="12" customHeight="1" x14ac:dyDescent="0.3">
      <c r="A684" s="5">
        <f t="shared" si="29"/>
        <v>683</v>
      </c>
      <c r="B684" s="6" t="s">
        <v>964</v>
      </c>
      <c r="C684" s="6" t="s">
        <v>982</v>
      </c>
      <c r="D684" s="5" t="s">
        <v>990</v>
      </c>
      <c r="E684" s="7" t="s">
        <v>991</v>
      </c>
      <c r="F684" s="8" t="s">
        <v>970</v>
      </c>
      <c r="G684" s="22">
        <v>90000000</v>
      </c>
      <c r="H684" s="22">
        <v>60000000</v>
      </c>
      <c r="I684" s="22">
        <v>10000000</v>
      </c>
      <c r="J684" s="22">
        <v>160000000</v>
      </c>
      <c r="K684" s="5" t="s">
        <v>27</v>
      </c>
      <c r="L684" s="5" t="s">
        <v>971</v>
      </c>
    </row>
    <row r="685" spans="1:12" ht="12" customHeight="1" x14ac:dyDescent="0.3">
      <c r="A685" s="5">
        <f t="shared" si="29"/>
        <v>684</v>
      </c>
      <c r="B685" s="6" t="s">
        <v>964</v>
      </c>
      <c r="C685" s="6" t="s">
        <v>982</v>
      </c>
      <c r="D685" s="5" t="s">
        <v>992</v>
      </c>
      <c r="E685" s="7" t="s">
        <v>993</v>
      </c>
      <c r="F685" s="8" t="s">
        <v>970</v>
      </c>
      <c r="G685" s="22">
        <v>1109000000</v>
      </c>
      <c r="H685" s="22">
        <v>907000000</v>
      </c>
      <c r="I685" s="22" t="s">
        <v>994</v>
      </c>
      <c r="J685" s="22">
        <f t="shared" ref="J685:J709" si="32">SUM(G685:I685)</f>
        <v>2016000000</v>
      </c>
      <c r="K685" s="5" t="s">
        <v>27</v>
      </c>
      <c r="L685" s="5" t="s">
        <v>971</v>
      </c>
    </row>
    <row r="686" spans="1:12" ht="12" customHeight="1" x14ac:dyDescent="0.3">
      <c r="A686" s="5">
        <f t="shared" si="29"/>
        <v>685</v>
      </c>
      <c r="B686" s="6" t="s">
        <v>964</v>
      </c>
      <c r="C686" s="6" t="s">
        <v>995</v>
      </c>
      <c r="D686" s="5" t="s">
        <v>992</v>
      </c>
      <c r="E686" s="7" t="s">
        <v>996</v>
      </c>
      <c r="F686" s="8" t="s">
        <v>970</v>
      </c>
      <c r="G686" s="22">
        <v>1400000000</v>
      </c>
      <c r="H686" s="22">
        <v>1000000000</v>
      </c>
      <c r="I686" s="22"/>
      <c r="J686" s="22">
        <f t="shared" si="32"/>
        <v>2400000000</v>
      </c>
      <c r="K686" s="5" t="s">
        <v>970</v>
      </c>
      <c r="L686" s="5" t="s">
        <v>971</v>
      </c>
    </row>
    <row r="687" spans="1:12" ht="12" customHeight="1" x14ac:dyDescent="0.3">
      <c r="A687" s="5">
        <f t="shared" si="29"/>
        <v>686</v>
      </c>
      <c r="B687" s="6" t="s">
        <v>964</v>
      </c>
      <c r="C687" s="6" t="s">
        <v>974</v>
      </c>
      <c r="D687" s="5" t="s">
        <v>39</v>
      </c>
      <c r="E687" s="7" t="s">
        <v>997</v>
      </c>
      <c r="F687" s="8" t="s">
        <v>970</v>
      </c>
      <c r="G687" s="22">
        <v>670000000</v>
      </c>
      <c r="H687" s="22">
        <v>470000000</v>
      </c>
      <c r="I687" s="22">
        <v>15000000</v>
      </c>
      <c r="J687" s="22">
        <f t="shared" si="32"/>
        <v>1155000000</v>
      </c>
      <c r="K687" s="5" t="s">
        <v>970</v>
      </c>
      <c r="L687" s="5" t="s">
        <v>971</v>
      </c>
    </row>
    <row r="688" spans="1:12" ht="12" customHeight="1" x14ac:dyDescent="0.3">
      <c r="A688" s="5">
        <f t="shared" si="29"/>
        <v>687</v>
      </c>
      <c r="B688" s="6" t="s">
        <v>964</v>
      </c>
      <c r="C688" s="6" t="s">
        <v>988</v>
      </c>
      <c r="D688" s="5" t="s">
        <v>998</v>
      </c>
      <c r="E688" s="29" t="s">
        <v>999</v>
      </c>
      <c r="F688" s="8" t="s">
        <v>970</v>
      </c>
      <c r="G688" s="22">
        <v>180000000</v>
      </c>
      <c r="H688" s="10">
        <v>0</v>
      </c>
      <c r="I688" s="9">
        <v>0</v>
      </c>
      <c r="J688" s="22">
        <f t="shared" si="32"/>
        <v>180000000</v>
      </c>
      <c r="K688" s="5" t="s">
        <v>27</v>
      </c>
      <c r="L688" s="5" t="s">
        <v>971</v>
      </c>
    </row>
    <row r="689" spans="1:12" ht="12" customHeight="1" x14ac:dyDescent="0.3">
      <c r="A689" s="5">
        <f t="shared" si="29"/>
        <v>688</v>
      </c>
      <c r="B689" s="6" t="s">
        <v>964</v>
      </c>
      <c r="C689" s="6" t="s">
        <v>1000</v>
      </c>
      <c r="D689" s="5" t="s">
        <v>99</v>
      </c>
      <c r="E689" s="7" t="s">
        <v>1001</v>
      </c>
      <c r="F689" s="8" t="s">
        <v>27</v>
      </c>
      <c r="G689" s="22">
        <v>604000000</v>
      </c>
      <c r="H689" s="22">
        <v>900000000</v>
      </c>
      <c r="I689" s="22">
        <v>8000000</v>
      </c>
      <c r="J689" s="22">
        <f t="shared" si="32"/>
        <v>1512000000</v>
      </c>
      <c r="K689" s="5" t="s">
        <v>27</v>
      </c>
      <c r="L689" s="5" t="s">
        <v>971</v>
      </c>
    </row>
    <row r="690" spans="1:12" ht="12" customHeight="1" x14ac:dyDescent="0.3">
      <c r="A690" s="5">
        <f t="shared" si="29"/>
        <v>689</v>
      </c>
      <c r="B690" s="6" t="s">
        <v>964</v>
      </c>
      <c r="C690" s="6" t="s">
        <v>1000</v>
      </c>
      <c r="D690" s="5" t="s">
        <v>99</v>
      </c>
      <c r="E690" s="7" t="s">
        <v>1002</v>
      </c>
      <c r="F690" s="8" t="s">
        <v>27</v>
      </c>
      <c r="G690" s="22">
        <v>1522000000</v>
      </c>
      <c r="H690" s="22">
        <v>2275000000</v>
      </c>
      <c r="I690" s="22">
        <v>10000000</v>
      </c>
      <c r="J690" s="22">
        <f t="shared" si="32"/>
        <v>3807000000</v>
      </c>
      <c r="K690" s="5" t="s">
        <v>27</v>
      </c>
      <c r="L690" s="5" t="s">
        <v>971</v>
      </c>
    </row>
    <row r="691" spans="1:12" ht="12" customHeight="1" x14ac:dyDescent="0.3">
      <c r="A691" s="5">
        <f t="shared" si="29"/>
        <v>690</v>
      </c>
      <c r="B691" s="6" t="s">
        <v>964</v>
      </c>
      <c r="C691" s="6" t="s">
        <v>1000</v>
      </c>
      <c r="D691" s="5" t="s">
        <v>99</v>
      </c>
      <c r="E691" s="7" t="s">
        <v>1003</v>
      </c>
      <c r="F691" s="8" t="s">
        <v>27</v>
      </c>
      <c r="G691" s="22">
        <v>645000000</v>
      </c>
      <c r="H691" s="22">
        <v>960000000</v>
      </c>
      <c r="I691" s="22">
        <v>8000000</v>
      </c>
      <c r="J691" s="22">
        <f t="shared" si="32"/>
        <v>1613000000</v>
      </c>
      <c r="K691" s="5" t="s">
        <v>27</v>
      </c>
      <c r="L691" s="5" t="s">
        <v>971</v>
      </c>
    </row>
    <row r="692" spans="1:12" ht="12" customHeight="1" x14ac:dyDescent="0.3">
      <c r="A692" s="5">
        <f t="shared" si="29"/>
        <v>691</v>
      </c>
      <c r="B692" s="6" t="s">
        <v>964</v>
      </c>
      <c r="C692" s="6" t="s">
        <v>1000</v>
      </c>
      <c r="D692" s="5" t="s">
        <v>99</v>
      </c>
      <c r="E692" s="7" t="s">
        <v>1004</v>
      </c>
      <c r="F692" s="8" t="s">
        <v>27</v>
      </c>
      <c r="G692" s="22">
        <v>592000000</v>
      </c>
      <c r="H692" s="22">
        <v>880000000</v>
      </c>
      <c r="I692" s="22">
        <v>9000000</v>
      </c>
      <c r="J692" s="22">
        <f t="shared" si="32"/>
        <v>1481000000</v>
      </c>
      <c r="K692" s="5" t="s">
        <v>27</v>
      </c>
      <c r="L692" s="5" t="s">
        <v>971</v>
      </c>
    </row>
    <row r="693" spans="1:12" ht="12" customHeight="1" x14ac:dyDescent="0.3">
      <c r="A693" s="5">
        <f t="shared" si="29"/>
        <v>692</v>
      </c>
      <c r="B693" s="6" t="s">
        <v>964</v>
      </c>
      <c r="C693" s="6" t="s">
        <v>982</v>
      </c>
      <c r="D693" s="5" t="s">
        <v>21</v>
      </c>
      <c r="E693" s="7" t="s">
        <v>1005</v>
      </c>
      <c r="F693" s="8" t="s">
        <v>970</v>
      </c>
      <c r="G693" s="22">
        <v>650000000</v>
      </c>
      <c r="H693" s="22">
        <v>450000000</v>
      </c>
      <c r="I693" s="22">
        <v>100000000</v>
      </c>
      <c r="J693" s="22">
        <f t="shared" si="32"/>
        <v>1200000000</v>
      </c>
      <c r="K693" s="5" t="s">
        <v>27</v>
      </c>
      <c r="L693" s="5" t="s">
        <v>971</v>
      </c>
    </row>
    <row r="694" spans="1:12" ht="12" customHeight="1" x14ac:dyDescent="0.3">
      <c r="A694" s="5">
        <f t="shared" si="29"/>
        <v>693</v>
      </c>
      <c r="B694" s="6" t="s">
        <v>964</v>
      </c>
      <c r="C694" s="6" t="s">
        <v>1006</v>
      </c>
      <c r="D694" s="5" t="s">
        <v>1007</v>
      </c>
      <c r="E694" s="52" t="s">
        <v>940</v>
      </c>
      <c r="F694" s="8" t="s">
        <v>970</v>
      </c>
      <c r="G694" s="53">
        <v>750521698</v>
      </c>
      <c r="H694" s="22">
        <v>650188801</v>
      </c>
      <c r="I694" s="22">
        <v>3000000</v>
      </c>
      <c r="J694" s="22">
        <f t="shared" si="32"/>
        <v>1403710499</v>
      </c>
      <c r="K694" s="5" t="s">
        <v>970</v>
      </c>
      <c r="L694" s="5" t="s">
        <v>971</v>
      </c>
    </row>
    <row r="695" spans="1:12" ht="12" customHeight="1" x14ac:dyDescent="0.3">
      <c r="A695" s="5">
        <f t="shared" si="29"/>
        <v>694</v>
      </c>
      <c r="B695" s="6" t="s">
        <v>964</v>
      </c>
      <c r="C695" s="6" t="s">
        <v>967</v>
      </c>
      <c r="D695" s="5" t="s">
        <v>1007</v>
      </c>
      <c r="E695" s="7" t="s">
        <v>1008</v>
      </c>
      <c r="F695" s="8" t="s">
        <v>970</v>
      </c>
      <c r="G695" s="22">
        <v>1086000000</v>
      </c>
      <c r="H695" s="22">
        <v>1059000000</v>
      </c>
      <c r="I695" s="22">
        <v>0</v>
      </c>
      <c r="J695" s="22">
        <f t="shared" si="32"/>
        <v>2145000000</v>
      </c>
      <c r="K695" s="5" t="s">
        <v>970</v>
      </c>
      <c r="L695" s="5" t="s">
        <v>971</v>
      </c>
    </row>
    <row r="696" spans="1:12" ht="12" customHeight="1" x14ac:dyDescent="0.3">
      <c r="A696" s="5">
        <f t="shared" si="29"/>
        <v>695</v>
      </c>
      <c r="B696" s="6" t="s">
        <v>964</v>
      </c>
      <c r="C696" s="6" t="s">
        <v>967</v>
      </c>
      <c r="D696" s="5" t="s">
        <v>1007</v>
      </c>
      <c r="E696" s="7" t="s">
        <v>1009</v>
      </c>
      <c r="F696" s="8" t="s">
        <v>970</v>
      </c>
      <c r="G696" s="22">
        <v>418000000</v>
      </c>
      <c r="H696" s="22">
        <v>357000000</v>
      </c>
      <c r="I696" s="22">
        <v>0</v>
      </c>
      <c r="J696" s="22">
        <f t="shared" si="32"/>
        <v>775000000</v>
      </c>
      <c r="K696" s="5" t="s">
        <v>970</v>
      </c>
      <c r="L696" s="5" t="s">
        <v>971</v>
      </c>
    </row>
    <row r="697" spans="1:12" ht="12" customHeight="1" x14ac:dyDescent="0.3">
      <c r="A697" s="5">
        <f t="shared" si="29"/>
        <v>696</v>
      </c>
      <c r="B697" s="6" t="s">
        <v>964</v>
      </c>
      <c r="C697" s="6" t="s">
        <v>944</v>
      </c>
      <c r="D697" s="5" t="s">
        <v>1007</v>
      </c>
      <c r="E697" s="7" t="s">
        <v>1010</v>
      </c>
      <c r="F697" s="8" t="s">
        <v>970</v>
      </c>
      <c r="G697" s="22">
        <v>100000000</v>
      </c>
      <c r="H697" s="10">
        <v>0</v>
      </c>
      <c r="I697" s="9">
        <v>0</v>
      </c>
      <c r="J697" s="22">
        <f t="shared" si="32"/>
        <v>100000000</v>
      </c>
      <c r="K697" s="5" t="s">
        <v>970</v>
      </c>
      <c r="L697" s="5" t="s">
        <v>971</v>
      </c>
    </row>
    <row r="698" spans="1:12" ht="12" customHeight="1" x14ac:dyDescent="0.3">
      <c r="A698" s="5">
        <f t="shared" si="29"/>
        <v>697</v>
      </c>
      <c r="B698" s="6" t="s">
        <v>964</v>
      </c>
      <c r="C698" s="6" t="s">
        <v>1011</v>
      </c>
      <c r="D698" s="5" t="s">
        <v>1007</v>
      </c>
      <c r="E698" s="7" t="s">
        <v>1012</v>
      </c>
      <c r="F698" s="8" t="s">
        <v>27</v>
      </c>
      <c r="G698" s="22">
        <v>2097000000</v>
      </c>
      <c r="H698" s="22">
        <v>835000000</v>
      </c>
      <c r="I698" s="22">
        <v>5000000</v>
      </c>
      <c r="J698" s="22">
        <f t="shared" si="32"/>
        <v>2937000000</v>
      </c>
      <c r="K698" s="5" t="s">
        <v>27</v>
      </c>
      <c r="L698" s="5" t="s">
        <v>971</v>
      </c>
    </row>
    <row r="699" spans="1:12" ht="12" customHeight="1" x14ac:dyDescent="0.3">
      <c r="A699" s="5">
        <f t="shared" si="29"/>
        <v>698</v>
      </c>
      <c r="B699" s="6" t="s">
        <v>964</v>
      </c>
      <c r="C699" s="6" t="s">
        <v>982</v>
      </c>
      <c r="D699" s="5" t="s">
        <v>1013</v>
      </c>
      <c r="E699" s="7" t="s">
        <v>1014</v>
      </c>
      <c r="F699" s="8" t="s">
        <v>970</v>
      </c>
      <c r="G699" s="22">
        <v>100000000</v>
      </c>
      <c r="H699" s="22">
        <v>20000000</v>
      </c>
      <c r="I699" s="22">
        <v>5000000</v>
      </c>
      <c r="J699" s="22">
        <f t="shared" si="32"/>
        <v>125000000</v>
      </c>
      <c r="K699" s="5" t="s">
        <v>27</v>
      </c>
      <c r="L699" s="5" t="s">
        <v>971</v>
      </c>
    </row>
    <row r="700" spans="1:12" ht="12" customHeight="1" x14ac:dyDescent="0.3">
      <c r="A700" s="5">
        <f t="shared" si="29"/>
        <v>699</v>
      </c>
      <c r="B700" s="6" t="s">
        <v>964</v>
      </c>
      <c r="C700" s="6" t="s">
        <v>982</v>
      </c>
      <c r="D700" s="5" t="s">
        <v>82</v>
      </c>
      <c r="E700" s="54" t="s">
        <v>949</v>
      </c>
      <c r="F700" s="8" t="s">
        <v>970</v>
      </c>
      <c r="G700" s="22">
        <v>629000000</v>
      </c>
      <c r="H700" s="22">
        <v>801000000</v>
      </c>
      <c r="I700" s="22">
        <v>412000000</v>
      </c>
      <c r="J700" s="22">
        <f t="shared" si="32"/>
        <v>1842000000</v>
      </c>
      <c r="K700" s="5" t="s">
        <v>27</v>
      </c>
      <c r="L700" s="5" t="s">
        <v>971</v>
      </c>
    </row>
    <row r="701" spans="1:12" ht="12" customHeight="1" x14ac:dyDescent="0.3">
      <c r="A701" s="5">
        <f t="shared" si="29"/>
        <v>700</v>
      </c>
      <c r="B701" s="6" t="s">
        <v>964</v>
      </c>
      <c r="C701" s="6" t="s">
        <v>982</v>
      </c>
      <c r="D701" s="5" t="s">
        <v>82</v>
      </c>
      <c r="E701" s="54" t="s">
        <v>950</v>
      </c>
      <c r="F701" s="8" t="s">
        <v>970</v>
      </c>
      <c r="G701" s="22">
        <v>78000000</v>
      </c>
      <c r="H701" s="22">
        <v>72000000</v>
      </c>
      <c r="I701" s="22">
        <v>54000000</v>
      </c>
      <c r="J701" s="22">
        <f t="shared" si="32"/>
        <v>204000000</v>
      </c>
      <c r="K701" s="5" t="s">
        <v>27</v>
      </c>
      <c r="L701" s="5" t="s">
        <v>971</v>
      </c>
    </row>
    <row r="702" spans="1:12" ht="12" customHeight="1" x14ac:dyDescent="0.3">
      <c r="A702" s="5">
        <f t="shared" si="29"/>
        <v>701</v>
      </c>
      <c r="B702" s="6" t="s">
        <v>964</v>
      </c>
      <c r="C702" s="6" t="s">
        <v>982</v>
      </c>
      <c r="D702" s="5" t="s">
        <v>82</v>
      </c>
      <c r="E702" s="54" t="s">
        <v>951</v>
      </c>
      <c r="F702" s="8" t="s">
        <v>970</v>
      </c>
      <c r="G702" s="22">
        <v>82000000</v>
      </c>
      <c r="H702" s="22">
        <v>76000000</v>
      </c>
      <c r="I702" s="22">
        <v>0</v>
      </c>
      <c r="J702" s="22">
        <f t="shared" si="32"/>
        <v>158000000</v>
      </c>
      <c r="K702" s="5" t="s">
        <v>27</v>
      </c>
      <c r="L702" s="5" t="s">
        <v>971</v>
      </c>
    </row>
    <row r="703" spans="1:12" ht="12" customHeight="1" x14ac:dyDescent="0.3">
      <c r="A703" s="5">
        <f t="shared" si="29"/>
        <v>702</v>
      </c>
      <c r="B703" s="6" t="s">
        <v>964</v>
      </c>
      <c r="C703" s="6" t="s">
        <v>1006</v>
      </c>
      <c r="D703" s="5" t="s">
        <v>1013</v>
      </c>
      <c r="E703" s="7" t="s">
        <v>1015</v>
      </c>
      <c r="F703" s="8" t="s">
        <v>970</v>
      </c>
      <c r="G703" s="22">
        <v>328000000</v>
      </c>
      <c r="H703" s="22">
        <v>372000000</v>
      </c>
      <c r="I703" s="22">
        <v>3000000</v>
      </c>
      <c r="J703" s="22">
        <f t="shared" si="32"/>
        <v>703000000</v>
      </c>
      <c r="K703" s="5" t="s">
        <v>970</v>
      </c>
      <c r="L703" s="5" t="s">
        <v>971</v>
      </c>
    </row>
    <row r="704" spans="1:12" ht="12" customHeight="1" x14ac:dyDescent="0.3">
      <c r="A704" s="5">
        <f t="shared" si="29"/>
        <v>703</v>
      </c>
      <c r="B704" s="6" t="s">
        <v>964</v>
      </c>
      <c r="C704" s="6" t="s">
        <v>967</v>
      </c>
      <c r="D704" s="5" t="s">
        <v>82</v>
      </c>
      <c r="E704" s="7" t="s">
        <v>1016</v>
      </c>
      <c r="F704" s="8" t="s">
        <v>970</v>
      </c>
      <c r="G704" s="22">
        <v>1150000000</v>
      </c>
      <c r="H704" s="22">
        <v>850000000</v>
      </c>
      <c r="I704" s="22">
        <v>0</v>
      </c>
      <c r="J704" s="22">
        <f t="shared" si="32"/>
        <v>2000000000</v>
      </c>
      <c r="K704" s="5" t="s">
        <v>970</v>
      </c>
      <c r="L704" s="5" t="s">
        <v>971</v>
      </c>
    </row>
    <row r="705" spans="1:12" ht="12" customHeight="1" x14ac:dyDescent="0.3">
      <c r="A705" s="5">
        <f t="shared" si="29"/>
        <v>704</v>
      </c>
      <c r="B705" s="6" t="s">
        <v>964</v>
      </c>
      <c r="C705" s="6" t="s">
        <v>944</v>
      </c>
      <c r="D705" s="5" t="s">
        <v>82</v>
      </c>
      <c r="E705" s="7" t="s">
        <v>1017</v>
      </c>
      <c r="F705" s="8" t="s">
        <v>970</v>
      </c>
      <c r="G705" s="22">
        <v>50000000</v>
      </c>
      <c r="H705" s="10">
        <v>0</v>
      </c>
      <c r="I705" s="9">
        <v>0</v>
      </c>
      <c r="J705" s="22">
        <f t="shared" si="32"/>
        <v>50000000</v>
      </c>
      <c r="K705" s="5" t="s">
        <v>970</v>
      </c>
      <c r="L705" s="5" t="s">
        <v>971</v>
      </c>
    </row>
    <row r="706" spans="1:12" ht="12" customHeight="1" x14ac:dyDescent="0.3">
      <c r="A706" s="5">
        <f t="shared" ref="A706:A769" si="33">ROW()-1</f>
        <v>705</v>
      </c>
      <c r="B706" s="6" t="s">
        <v>1018</v>
      </c>
      <c r="C706" s="6" t="s">
        <v>1019</v>
      </c>
      <c r="D706" s="5" t="s">
        <v>338</v>
      </c>
      <c r="E706" s="7" t="s">
        <v>1020</v>
      </c>
      <c r="F706" s="8" t="s">
        <v>340</v>
      </c>
      <c r="G706" s="22">
        <v>5637000000</v>
      </c>
      <c r="H706" s="22">
        <v>3071000000</v>
      </c>
      <c r="I706" s="22"/>
      <c r="J706" s="22">
        <f t="shared" si="32"/>
        <v>8708000000</v>
      </c>
      <c r="K706" s="5" t="s">
        <v>340</v>
      </c>
      <c r="L706" s="5" t="s">
        <v>341</v>
      </c>
    </row>
    <row r="707" spans="1:12" ht="12" customHeight="1" x14ac:dyDescent="0.3">
      <c r="A707" s="5">
        <f t="shared" si="33"/>
        <v>706</v>
      </c>
      <c r="B707" s="6" t="s">
        <v>1018</v>
      </c>
      <c r="C707" s="6" t="s">
        <v>1021</v>
      </c>
      <c r="D707" s="5" t="s">
        <v>338</v>
      </c>
      <c r="E707" s="7" t="s">
        <v>1022</v>
      </c>
      <c r="F707" s="8" t="s">
        <v>340</v>
      </c>
      <c r="G707" s="22">
        <v>310000000</v>
      </c>
      <c r="H707" s="22">
        <v>110000000</v>
      </c>
      <c r="I707" s="22">
        <v>0</v>
      </c>
      <c r="J707" s="22">
        <f t="shared" si="32"/>
        <v>420000000</v>
      </c>
      <c r="K707" s="5" t="s">
        <v>340</v>
      </c>
      <c r="L707" s="5" t="s">
        <v>341</v>
      </c>
    </row>
    <row r="708" spans="1:12" ht="12" customHeight="1" x14ac:dyDescent="0.3">
      <c r="A708" s="5">
        <f t="shared" si="33"/>
        <v>707</v>
      </c>
      <c r="B708" s="6" t="s">
        <v>1018</v>
      </c>
      <c r="C708" s="6" t="s">
        <v>1021</v>
      </c>
      <c r="D708" s="5" t="s">
        <v>338</v>
      </c>
      <c r="E708" s="7" t="s">
        <v>1023</v>
      </c>
      <c r="F708" s="8" t="s">
        <v>340</v>
      </c>
      <c r="G708" s="22">
        <v>152000000</v>
      </c>
      <c r="H708" s="22">
        <v>64000000</v>
      </c>
      <c r="I708" s="22">
        <v>0</v>
      </c>
      <c r="J708" s="22">
        <f t="shared" si="32"/>
        <v>216000000</v>
      </c>
      <c r="K708" s="5" t="s">
        <v>340</v>
      </c>
      <c r="L708" s="5" t="s">
        <v>341</v>
      </c>
    </row>
    <row r="709" spans="1:12" ht="12" customHeight="1" x14ac:dyDescent="0.3">
      <c r="A709" s="5">
        <f t="shared" si="33"/>
        <v>708</v>
      </c>
      <c r="B709" s="6" t="s">
        <v>1018</v>
      </c>
      <c r="C709" s="6" t="s">
        <v>1024</v>
      </c>
      <c r="D709" s="5" t="s">
        <v>338</v>
      </c>
      <c r="E709" s="7" t="s">
        <v>1025</v>
      </c>
      <c r="F709" s="8" t="s">
        <v>340</v>
      </c>
      <c r="G709" s="22">
        <v>200000000</v>
      </c>
      <c r="H709" s="22">
        <v>100000000</v>
      </c>
      <c r="I709" s="22">
        <v>0</v>
      </c>
      <c r="J709" s="22">
        <f t="shared" si="32"/>
        <v>300000000</v>
      </c>
      <c r="K709" s="5" t="s">
        <v>27</v>
      </c>
      <c r="L709" s="5" t="s">
        <v>341</v>
      </c>
    </row>
    <row r="710" spans="1:12" ht="12" customHeight="1" x14ac:dyDescent="0.3">
      <c r="A710" s="5">
        <f t="shared" si="33"/>
        <v>709</v>
      </c>
      <c r="B710" s="6" t="s">
        <v>1018</v>
      </c>
      <c r="C710" s="6" t="s">
        <v>1026</v>
      </c>
      <c r="D710" s="5" t="s">
        <v>82</v>
      </c>
      <c r="E710" s="7" t="s">
        <v>1027</v>
      </c>
      <c r="F710" s="8" t="s">
        <v>27</v>
      </c>
      <c r="G710" s="22">
        <f>10804486*113</f>
        <v>1220906918</v>
      </c>
      <c r="H710" s="22">
        <f>3211603*113</f>
        <v>362911139</v>
      </c>
      <c r="I710" s="22">
        <f>12644296*0.7*113</f>
        <v>1000163813.5999999</v>
      </c>
      <c r="J710" s="22">
        <f>I710+H710+G710</f>
        <v>2583981870.5999999</v>
      </c>
      <c r="K710" s="5" t="s">
        <v>27</v>
      </c>
      <c r="L710" s="5" t="s">
        <v>28</v>
      </c>
    </row>
    <row r="711" spans="1:12" ht="12" customHeight="1" x14ac:dyDescent="0.3">
      <c r="A711" s="5">
        <f t="shared" si="33"/>
        <v>710</v>
      </c>
      <c r="B711" s="6" t="s">
        <v>1028</v>
      </c>
      <c r="C711" s="6" t="s">
        <v>1029</v>
      </c>
      <c r="D711" s="5" t="s">
        <v>82</v>
      </c>
      <c r="E711" s="7" t="s">
        <v>1030</v>
      </c>
      <c r="F711" s="8" t="s">
        <v>27</v>
      </c>
      <c r="G711" s="22">
        <v>244181383</v>
      </c>
      <c r="H711" s="10">
        <v>0</v>
      </c>
      <c r="I711" s="9">
        <v>0</v>
      </c>
      <c r="J711" s="22">
        <v>244181383</v>
      </c>
      <c r="K711" s="5" t="s">
        <v>27</v>
      </c>
      <c r="L711" s="5" t="s">
        <v>28</v>
      </c>
    </row>
    <row r="712" spans="1:12" ht="12" customHeight="1" x14ac:dyDescent="0.3">
      <c r="A712" s="5">
        <f t="shared" si="33"/>
        <v>711</v>
      </c>
      <c r="B712" s="6" t="s">
        <v>1028</v>
      </c>
      <c r="C712" s="6" t="s">
        <v>1031</v>
      </c>
      <c r="D712" s="5" t="s">
        <v>1032</v>
      </c>
      <c r="E712" s="7" t="s">
        <v>1033</v>
      </c>
      <c r="F712" s="8" t="s">
        <v>1034</v>
      </c>
      <c r="G712" s="22">
        <v>434000000</v>
      </c>
      <c r="H712" s="22">
        <v>618000000</v>
      </c>
      <c r="I712" s="22">
        <v>0</v>
      </c>
      <c r="J712" s="22">
        <f t="shared" ref="J712:J719" si="34">SUM(G712:I712)</f>
        <v>1052000000</v>
      </c>
      <c r="K712" s="5" t="s">
        <v>1034</v>
      </c>
      <c r="L712" s="5" t="s">
        <v>1035</v>
      </c>
    </row>
    <row r="713" spans="1:12" ht="12" customHeight="1" x14ac:dyDescent="0.3">
      <c r="A713" s="5">
        <f t="shared" si="33"/>
        <v>712</v>
      </c>
      <c r="B713" s="6" t="s">
        <v>1028</v>
      </c>
      <c r="C713" s="6" t="s">
        <v>1031</v>
      </c>
      <c r="D713" s="5" t="s">
        <v>1032</v>
      </c>
      <c r="E713" s="7" t="s">
        <v>1036</v>
      </c>
      <c r="F713" s="8" t="s">
        <v>1034</v>
      </c>
      <c r="G713" s="22">
        <v>2450000000</v>
      </c>
      <c r="H713" s="22">
        <v>1360000000</v>
      </c>
      <c r="I713" s="22">
        <v>30000000</v>
      </c>
      <c r="J713" s="22">
        <f t="shared" si="34"/>
        <v>3840000000</v>
      </c>
      <c r="K713" s="5" t="s">
        <v>1034</v>
      </c>
      <c r="L713" s="5" t="s">
        <v>1035</v>
      </c>
    </row>
    <row r="714" spans="1:12" ht="12" customHeight="1" x14ac:dyDescent="0.3">
      <c r="A714" s="5">
        <f t="shared" si="33"/>
        <v>713</v>
      </c>
      <c r="B714" s="6" t="s">
        <v>1028</v>
      </c>
      <c r="C714" s="6" t="s">
        <v>1031</v>
      </c>
      <c r="D714" s="5" t="s">
        <v>1032</v>
      </c>
      <c r="E714" s="7" t="s">
        <v>1037</v>
      </c>
      <c r="F714" s="8" t="s">
        <v>1034</v>
      </c>
      <c r="G714" s="22">
        <v>220000000</v>
      </c>
      <c r="H714" s="22">
        <v>100000000</v>
      </c>
      <c r="I714" s="22">
        <v>0</v>
      </c>
      <c r="J714" s="22">
        <f t="shared" si="34"/>
        <v>320000000</v>
      </c>
      <c r="K714" s="5" t="s">
        <v>1034</v>
      </c>
      <c r="L714" s="5" t="s">
        <v>1035</v>
      </c>
    </row>
    <row r="715" spans="1:12" ht="12" customHeight="1" x14ac:dyDescent="0.3">
      <c r="A715" s="5">
        <f t="shared" si="33"/>
        <v>714</v>
      </c>
      <c r="B715" s="6" t="s">
        <v>1028</v>
      </c>
      <c r="C715" s="6" t="s">
        <v>1038</v>
      </c>
      <c r="D715" s="5" t="s">
        <v>1032</v>
      </c>
      <c r="E715" s="7" t="s">
        <v>1039</v>
      </c>
      <c r="F715" s="8" t="s">
        <v>1034</v>
      </c>
      <c r="G715" s="22">
        <v>1413000000</v>
      </c>
      <c r="H715" s="22">
        <v>1326000000</v>
      </c>
      <c r="I715" s="22">
        <v>56000000</v>
      </c>
      <c r="J715" s="22">
        <f t="shared" si="34"/>
        <v>2795000000</v>
      </c>
      <c r="K715" s="5" t="s">
        <v>1034</v>
      </c>
      <c r="L715" s="5" t="s">
        <v>1035</v>
      </c>
    </row>
    <row r="716" spans="1:12" ht="12" customHeight="1" x14ac:dyDescent="0.3">
      <c r="A716" s="5">
        <f t="shared" si="33"/>
        <v>715</v>
      </c>
      <c r="B716" s="6" t="s">
        <v>1028</v>
      </c>
      <c r="C716" s="6" t="s">
        <v>1040</v>
      </c>
      <c r="D716" s="5" t="s">
        <v>25</v>
      </c>
      <c r="E716" s="7" t="s">
        <v>1041</v>
      </c>
      <c r="F716" s="8" t="s">
        <v>1034</v>
      </c>
      <c r="G716" s="22">
        <v>2106000000</v>
      </c>
      <c r="H716" s="22">
        <v>2281000000</v>
      </c>
      <c r="I716" s="22">
        <v>619000000</v>
      </c>
      <c r="J716" s="22">
        <f t="shared" si="34"/>
        <v>5006000000</v>
      </c>
      <c r="K716" s="5" t="s">
        <v>1034</v>
      </c>
      <c r="L716" s="5" t="s">
        <v>1035</v>
      </c>
    </row>
    <row r="717" spans="1:12" ht="12" customHeight="1" x14ac:dyDescent="0.3">
      <c r="A717" s="5">
        <f t="shared" si="33"/>
        <v>716</v>
      </c>
      <c r="B717" s="6" t="s">
        <v>1028</v>
      </c>
      <c r="C717" s="6" t="s">
        <v>1040</v>
      </c>
      <c r="D717" s="5" t="s">
        <v>25</v>
      </c>
      <c r="E717" s="7" t="s">
        <v>1042</v>
      </c>
      <c r="F717" s="8" t="s">
        <v>1034</v>
      </c>
      <c r="G717" s="22">
        <v>1064000000</v>
      </c>
      <c r="H717" s="22">
        <v>772000000</v>
      </c>
      <c r="I717" s="22">
        <v>188000000</v>
      </c>
      <c r="J717" s="22">
        <f t="shared" si="34"/>
        <v>2024000000</v>
      </c>
      <c r="K717" s="5" t="s">
        <v>1034</v>
      </c>
      <c r="L717" s="5" t="s">
        <v>1035</v>
      </c>
    </row>
    <row r="718" spans="1:12" ht="12" customHeight="1" x14ac:dyDescent="0.3">
      <c r="A718" s="5">
        <f t="shared" si="33"/>
        <v>717</v>
      </c>
      <c r="B718" s="6" t="s">
        <v>1028</v>
      </c>
      <c r="C718" s="6" t="s">
        <v>1040</v>
      </c>
      <c r="D718" s="5" t="s">
        <v>25</v>
      </c>
      <c r="E718" s="7" t="s">
        <v>1043</v>
      </c>
      <c r="F718" s="8" t="s">
        <v>1034</v>
      </c>
      <c r="G718" s="22">
        <v>1522000000</v>
      </c>
      <c r="H718" s="22">
        <v>1065000000</v>
      </c>
      <c r="I718" s="22">
        <v>1212000000</v>
      </c>
      <c r="J718" s="22">
        <f t="shared" si="34"/>
        <v>3799000000</v>
      </c>
      <c r="K718" s="5" t="s">
        <v>1034</v>
      </c>
      <c r="L718" s="5" t="s">
        <v>1035</v>
      </c>
    </row>
    <row r="719" spans="1:12" ht="12" customHeight="1" x14ac:dyDescent="0.3">
      <c r="A719" s="5">
        <f t="shared" si="33"/>
        <v>718</v>
      </c>
      <c r="B719" s="6" t="s">
        <v>1028</v>
      </c>
      <c r="C719" s="6" t="s">
        <v>1044</v>
      </c>
      <c r="D719" s="5" t="s">
        <v>1032</v>
      </c>
      <c r="E719" s="29" t="s">
        <v>1045</v>
      </c>
      <c r="F719" s="8" t="s">
        <v>27</v>
      </c>
      <c r="G719" s="22">
        <v>230000000</v>
      </c>
      <c r="H719" s="22">
        <v>152000000</v>
      </c>
      <c r="I719" s="22">
        <v>60000000</v>
      </c>
      <c r="J719" s="22">
        <f t="shared" si="34"/>
        <v>442000000</v>
      </c>
      <c r="K719" s="5" t="s">
        <v>27</v>
      </c>
      <c r="L719" s="5" t="s">
        <v>28</v>
      </c>
    </row>
    <row r="720" spans="1:12" ht="12" customHeight="1" x14ac:dyDescent="0.3">
      <c r="A720" s="5">
        <f t="shared" si="33"/>
        <v>719</v>
      </c>
      <c r="B720" s="6" t="s">
        <v>1028</v>
      </c>
      <c r="C720" s="6" t="s">
        <v>1046</v>
      </c>
      <c r="D720" s="5" t="s">
        <v>1047</v>
      </c>
      <c r="E720" s="7" t="s">
        <v>1048</v>
      </c>
      <c r="F720" s="8" t="s">
        <v>1034</v>
      </c>
      <c r="G720" s="22">
        <v>100000000</v>
      </c>
      <c r="H720" s="22">
        <v>40000000</v>
      </c>
      <c r="I720" s="22">
        <v>5000000</v>
      </c>
      <c r="J720" s="22">
        <v>145000000</v>
      </c>
      <c r="K720" s="5" t="s">
        <v>27</v>
      </c>
      <c r="L720" s="5" t="s">
        <v>1035</v>
      </c>
    </row>
    <row r="721" spans="1:12" ht="12" customHeight="1" x14ac:dyDescent="0.3">
      <c r="A721" s="5">
        <f t="shared" si="33"/>
        <v>720</v>
      </c>
      <c r="B721" s="6" t="s">
        <v>1028</v>
      </c>
      <c r="C721" s="6" t="s">
        <v>944</v>
      </c>
      <c r="D721" s="5" t="s">
        <v>1047</v>
      </c>
      <c r="E721" s="7" t="s">
        <v>1049</v>
      </c>
      <c r="F721" s="8" t="s">
        <v>1034</v>
      </c>
      <c r="G721" s="22">
        <v>1208000000</v>
      </c>
      <c r="H721" s="22">
        <v>2166000000</v>
      </c>
      <c r="I721" s="22">
        <v>0</v>
      </c>
      <c r="J721" s="22">
        <f>SUM(G721:I721)</f>
        <v>3374000000</v>
      </c>
      <c r="K721" s="5" t="s">
        <v>1034</v>
      </c>
      <c r="L721" s="5" t="s">
        <v>1035</v>
      </c>
    </row>
    <row r="722" spans="1:12" ht="12" customHeight="1" x14ac:dyDescent="0.3">
      <c r="A722" s="5">
        <f t="shared" si="33"/>
        <v>721</v>
      </c>
      <c r="B722" s="6" t="s">
        <v>1028</v>
      </c>
      <c r="C722" s="6" t="s">
        <v>1040</v>
      </c>
      <c r="D722" s="5" t="s">
        <v>86</v>
      </c>
      <c r="E722" s="7" t="s">
        <v>1050</v>
      </c>
      <c r="F722" s="8" t="s">
        <v>1034</v>
      </c>
      <c r="G722" s="22">
        <v>876000000</v>
      </c>
      <c r="H722" s="22">
        <v>660000000</v>
      </c>
      <c r="I722" s="22">
        <v>693000000</v>
      </c>
      <c r="J722" s="22">
        <f>SUM(G722:I722)</f>
        <v>2229000000</v>
      </c>
      <c r="K722" s="5" t="s">
        <v>1034</v>
      </c>
      <c r="L722" s="5" t="s">
        <v>1035</v>
      </c>
    </row>
    <row r="723" spans="1:12" ht="12" customHeight="1" x14ac:dyDescent="0.3">
      <c r="A723" s="5">
        <f t="shared" si="33"/>
        <v>722</v>
      </c>
      <c r="B723" s="6" t="s">
        <v>1028</v>
      </c>
      <c r="C723" s="6" t="s">
        <v>1040</v>
      </c>
      <c r="D723" s="5" t="s">
        <v>86</v>
      </c>
      <c r="E723" s="7" t="s">
        <v>1051</v>
      </c>
      <c r="F723" s="8" t="s">
        <v>1034</v>
      </c>
      <c r="G723" s="22">
        <v>1330000000</v>
      </c>
      <c r="H723" s="22">
        <v>940000000</v>
      </c>
      <c r="I723" s="22">
        <v>430000000</v>
      </c>
      <c r="J723" s="22">
        <f>SUM(G723:I723)</f>
        <v>2700000000</v>
      </c>
      <c r="K723" s="5" t="s">
        <v>1034</v>
      </c>
      <c r="L723" s="5" t="s">
        <v>1035</v>
      </c>
    </row>
    <row r="724" spans="1:12" ht="12" customHeight="1" x14ac:dyDescent="0.3">
      <c r="A724" s="5">
        <f t="shared" si="33"/>
        <v>723</v>
      </c>
      <c r="B724" s="6" t="s">
        <v>1028</v>
      </c>
      <c r="C724" s="6" t="s">
        <v>1052</v>
      </c>
      <c r="D724" s="5" t="s">
        <v>1047</v>
      </c>
      <c r="E724" s="29" t="s">
        <v>1053</v>
      </c>
      <c r="F724" s="8" t="s">
        <v>1034</v>
      </c>
      <c r="G724" s="22">
        <v>210000000</v>
      </c>
      <c r="H724" s="10">
        <v>0</v>
      </c>
      <c r="I724" s="9">
        <v>0</v>
      </c>
      <c r="J724" s="22">
        <f>SUM(G724:I724)</f>
        <v>210000000</v>
      </c>
      <c r="K724" s="5" t="s">
        <v>27</v>
      </c>
      <c r="L724" s="5" t="s">
        <v>1035</v>
      </c>
    </row>
    <row r="725" spans="1:12" ht="12" customHeight="1" x14ac:dyDescent="0.3">
      <c r="A725" s="5">
        <f t="shared" si="33"/>
        <v>724</v>
      </c>
      <c r="B725" s="6" t="s">
        <v>1028</v>
      </c>
      <c r="C725" s="6" t="s">
        <v>1046</v>
      </c>
      <c r="D725" s="5" t="s">
        <v>1054</v>
      </c>
      <c r="E725" s="7" t="s">
        <v>1055</v>
      </c>
      <c r="F725" s="8" t="s">
        <v>1034</v>
      </c>
      <c r="G725" s="22">
        <v>90000000</v>
      </c>
      <c r="H725" s="22">
        <v>60000000</v>
      </c>
      <c r="I725" s="22">
        <v>10000000</v>
      </c>
      <c r="J725" s="22">
        <v>160000000</v>
      </c>
      <c r="K725" s="5" t="s">
        <v>27</v>
      </c>
      <c r="L725" s="5" t="s">
        <v>1035</v>
      </c>
    </row>
    <row r="726" spans="1:12" ht="12" customHeight="1" x14ac:dyDescent="0.3">
      <c r="A726" s="5">
        <f t="shared" si="33"/>
        <v>725</v>
      </c>
      <c r="B726" s="6" t="s">
        <v>1028</v>
      </c>
      <c r="C726" s="6" t="s">
        <v>1046</v>
      </c>
      <c r="D726" s="5" t="s">
        <v>1056</v>
      </c>
      <c r="E726" s="7" t="s">
        <v>1057</v>
      </c>
      <c r="F726" s="8" t="s">
        <v>1034</v>
      </c>
      <c r="G726" s="22">
        <v>1109000000</v>
      </c>
      <c r="H726" s="22">
        <v>907000000</v>
      </c>
      <c r="I726" s="22" t="s">
        <v>1058</v>
      </c>
      <c r="J726" s="22">
        <f t="shared" ref="J726:J771" si="35">SUM(G726:I726)</f>
        <v>2016000000</v>
      </c>
      <c r="K726" s="5" t="s">
        <v>27</v>
      </c>
      <c r="L726" s="5" t="s">
        <v>1035</v>
      </c>
    </row>
    <row r="727" spans="1:12" ht="12" customHeight="1" x14ac:dyDescent="0.3">
      <c r="A727" s="5">
        <f t="shared" si="33"/>
        <v>726</v>
      </c>
      <c r="B727" s="6" t="s">
        <v>1028</v>
      </c>
      <c r="C727" s="6" t="s">
        <v>1059</v>
      </c>
      <c r="D727" s="5" t="s">
        <v>1056</v>
      </c>
      <c r="E727" s="7" t="s">
        <v>1060</v>
      </c>
      <c r="F727" s="8" t="s">
        <v>1034</v>
      </c>
      <c r="G727" s="22">
        <v>1400000000</v>
      </c>
      <c r="H727" s="22">
        <v>1000000000</v>
      </c>
      <c r="I727" s="22"/>
      <c r="J727" s="22">
        <f t="shared" si="35"/>
        <v>2400000000</v>
      </c>
      <c r="K727" s="5" t="s">
        <v>1034</v>
      </c>
      <c r="L727" s="5" t="s">
        <v>1035</v>
      </c>
    </row>
    <row r="728" spans="1:12" ht="12" customHeight="1" x14ac:dyDescent="0.3">
      <c r="A728" s="5">
        <f t="shared" si="33"/>
        <v>727</v>
      </c>
      <c r="B728" s="6" t="s">
        <v>1028</v>
      </c>
      <c r="C728" s="6" t="s">
        <v>1038</v>
      </c>
      <c r="D728" s="5" t="s">
        <v>39</v>
      </c>
      <c r="E728" s="7" t="s">
        <v>1061</v>
      </c>
      <c r="F728" s="8" t="s">
        <v>1034</v>
      </c>
      <c r="G728" s="22">
        <v>670000000</v>
      </c>
      <c r="H728" s="22">
        <v>470000000</v>
      </c>
      <c r="I728" s="22">
        <v>15000000</v>
      </c>
      <c r="J728" s="22">
        <f t="shared" si="35"/>
        <v>1155000000</v>
      </c>
      <c r="K728" s="5" t="s">
        <v>1034</v>
      </c>
      <c r="L728" s="5" t="s">
        <v>1035</v>
      </c>
    </row>
    <row r="729" spans="1:12" ht="12" customHeight="1" x14ac:dyDescent="0.3">
      <c r="A729" s="5">
        <f t="shared" si="33"/>
        <v>728</v>
      </c>
      <c r="B729" s="6" t="s">
        <v>1028</v>
      </c>
      <c r="C729" s="6" t="s">
        <v>1052</v>
      </c>
      <c r="D729" s="5" t="s">
        <v>1062</v>
      </c>
      <c r="E729" s="29" t="s">
        <v>1063</v>
      </c>
      <c r="F729" s="8" t="s">
        <v>1034</v>
      </c>
      <c r="G729" s="22">
        <v>180000000</v>
      </c>
      <c r="H729" s="10">
        <v>0</v>
      </c>
      <c r="I729" s="9">
        <v>0</v>
      </c>
      <c r="J729" s="22">
        <f t="shared" si="35"/>
        <v>180000000</v>
      </c>
      <c r="K729" s="5" t="s">
        <v>27</v>
      </c>
      <c r="L729" s="5" t="s">
        <v>1035</v>
      </c>
    </row>
    <row r="730" spans="1:12" ht="12" customHeight="1" x14ac:dyDescent="0.3">
      <c r="A730" s="5">
        <f t="shared" si="33"/>
        <v>729</v>
      </c>
      <c r="B730" s="6" t="s">
        <v>1028</v>
      </c>
      <c r="C730" s="6" t="s">
        <v>1064</v>
      </c>
      <c r="D730" s="5" t="s">
        <v>99</v>
      </c>
      <c r="E730" s="7" t="s">
        <v>1065</v>
      </c>
      <c r="F730" s="8" t="s">
        <v>27</v>
      </c>
      <c r="G730" s="22">
        <v>604000000</v>
      </c>
      <c r="H730" s="22">
        <v>900000000</v>
      </c>
      <c r="I730" s="22">
        <v>8000000</v>
      </c>
      <c r="J730" s="22">
        <f t="shared" si="35"/>
        <v>1512000000</v>
      </c>
      <c r="K730" s="5" t="s">
        <v>27</v>
      </c>
      <c r="L730" s="5" t="s">
        <v>1035</v>
      </c>
    </row>
    <row r="731" spans="1:12" ht="12" customHeight="1" x14ac:dyDescent="0.3">
      <c r="A731" s="5">
        <f t="shared" si="33"/>
        <v>730</v>
      </c>
      <c r="B731" s="6" t="s">
        <v>1028</v>
      </c>
      <c r="C731" s="6" t="s">
        <v>1064</v>
      </c>
      <c r="D731" s="5" t="s">
        <v>99</v>
      </c>
      <c r="E731" s="7" t="s">
        <v>1066</v>
      </c>
      <c r="F731" s="8" t="s">
        <v>27</v>
      </c>
      <c r="G731" s="22">
        <v>1522000000</v>
      </c>
      <c r="H731" s="22">
        <v>2275000000</v>
      </c>
      <c r="I731" s="22">
        <v>10000000</v>
      </c>
      <c r="J731" s="22">
        <f t="shared" si="35"/>
        <v>3807000000</v>
      </c>
      <c r="K731" s="5" t="s">
        <v>27</v>
      </c>
      <c r="L731" s="5" t="s">
        <v>1035</v>
      </c>
    </row>
    <row r="732" spans="1:12" ht="12" customHeight="1" x14ac:dyDescent="0.3">
      <c r="A732" s="5">
        <f t="shared" si="33"/>
        <v>731</v>
      </c>
      <c r="B732" s="6" t="s">
        <v>1028</v>
      </c>
      <c r="C732" s="6" t="s">
        <v>1064</v>
      </c>
      <c r="D732" s="5" t="s">
        <v>99</v>
      </c>
      <c r="E732" s="7" t="s">
        <v>1067</v>
      </c>
      <c r="F732" s="8" t="s">
        <v>27</v>
      </c>
      <c r="G732" s="22">
        <v>645000000</v>
      </c>
      <c r="H732" s="22">
        <v>960000000</v>
      </c>
      <c r="I732" s="22">
        <v>8000000</v>
      </c>
      <c r="J732" s="22">
        <f t="shared" si="35"/>
        <v>1613000000</v>
      </c>
      <c r="K732" s="5" t="s">
        <v>27</v>
      </c>
      <c r="L732" s="5" t="s">
        <v>1035</v>
      </c>
    </row>
    <row r="733" spans="1:12" ht="12" customHeight="1" x14ac:dyDescent="0.3">
      <c r="A733" s="5">
        <f t="shared" si="33"/>
        <v>732</v>
      </c>
      <c r="B733" s="6" t="s">
        <v>1028</v>
      </c>
      <c r="C733" s="6" t="s">
        <v>1064</v>
      </c>
      <c r="D733" s="5" t="s">
        <v>99</v>
      </c>
      <c r="E733" s="7" t="s">
        <v>1068</v>
      </c>
      <c r="F733" s="8" t="s">
        <v>27</v>
      </c>
      <c r="G733" s="22">
        <v>592000000</v>
      </c>
      <c r="H733" s="22">
        <v>880000000</v>
      </c>
      <c r="I733" s="22">
        <v>9000000</v>
      </c>
      <c r="J733" s="22">
        <f t="shared" si="35"/>
        <v>1481000000</v>
      </c>
      <c r="K733" s="5" t="s">
        <v>27</v>
      </c>
      <c r="L733" s="5" t="s">
        <v>1035</v>
      </c>
    </row>
    <row r="734" spans="1:12" ht="12" customHeight="1" x14ac:dyDescent="0.3">
      <c r="A734" s="5">
        <f t="shared" si="33"/>
        <v>733</v>
      </c>
      <c r="B734" s="6" t="s">
        <v>1069</v>
      </c>
      <c r="C734" s="6" t="s">
        <v>1070</v>
      </c>
      <c r="D734" s="5" t="s">
        <v>1071</v>
      </c>
      <c r="E734" s="7" t="s">
        <v>1072</v>
      </c>
      <c r="F734" s="8" t="s">
        <v>1034</v>
      </c>
      <c r="G734" s="9">
        <v>125000000</v>
      </c>
      <c r="H734" s="9">
        <v>50000000</v>
      </c>
      <c r="I734" s="9"/>
      <c r="J734" s="9">
        <f t="shared" si="35"/>
        <v>175000000</v>
      </c>
      <c r="K734" s="5" t="s">
        <v>27</v>
      </c>
      <c r="L734" s="5" t="s">
        <v>1035</v>
      </c>
    </row>
    <row r="735" spans="1:12" ht="12" customHeight="1" x14ac:dyDescent="0.3">
      <c r="A735" s="5">
        <f t="shared" si="33"/>
        <v>734</v>
      </c>
      <c r="B735" s="6" t="s">
        <v>1073</v>
      </c>
      <c r="C735" s="6" t="s">
        <v>1074</v>
      </c>
      <c r="D735" s="5" t="s">
        <v>21</v>
      </c>
      <c r="E735" s="7" t="s">
        <v>1075</v>
      </c>
      <c r="F735" s="8" t="s">
        <v>27</v>
      </c>
      <c r="G735" s="9">
        <v>785959000</v>
      </c>
      <c r="H735" s="9">
        <v>395834000</v>
      </c>
      <c r="I735" s="9">
        <v>156784000</v>
      </c>
      <c r="J735" s="9">
        <f t="shared" si="35"/>
        <v>1338577000</v>
      </c>
      <c r="K735" s="5" t="s">
        <v>27</v>
      </c>
      <c r="L735" s="5" t="s">
        <v>28</v>
      </c>
    </row>
    <row r="736" spans="1:12" ht="12" customHeight="1" x14ac:dyDescent="0.3">
      <c r="A736" s="5">
        <f t="shared" si="33"/>
        <v>735</v>
      </c>
      <c r="B736" s="6" t="s">
        <v>1069</v>
      </c>
      <c r="C736" s="6" t="s">
        <v>1076</v>
      </c>
      <c r="D736" s="5" t="s">
        <v>1071</v>
      </c>
      <c r="E736" s="7" t="s">
        <v>1077</v>
      </c>
      <c r="F736" s="8" t="s">
        <v>1034</v>
      </c>
      <c r="G736" s="9">
        <v>3004592954</v>
      </c>
      <c r="H736" s="9">
        <v>2630150945</v>
      </c>
      <c r="I736" s="9">
        <v>1406995111</v>
      </c>
      <c r="J736" s="9">
        <f t="shared" si="35"/>
        <v>7041739010</v>
      </c>
      <c r="K736" s="5" t="s">
        <v>27</v>
      </c>
      <c r="L736" s="5" t="s">
        <v>1035</v>
      </c>
    </row>
    <row r="737" spans="1:12" ht="12" customHeight="1" x14ac:dyDescent="0.3">
      <c r="A737" s="5">
        <f t="shared" si="33"/>
        <v>736</v>
      </c>
      <c r="B737" s="6" t="s">
        <v>1069</v>
      </c>
      <c r="C737" s="6" t="s">
        <v>1078</v>
      </c>
      <c r="D737" s="5" t="s">
        <v>1079</v>
      </c>
      <c r="E737" s="7" t="s">
        <v>1080</v>
      </c>
      <c r="F737" s="8" t="s">
        <v>1034</v>
      </c>
      <c r="G737" s="9">
        <v>250000000</v>
      </c>
      <c r="H737" s="9">
        <v>250000000</v>
      </c>
      <c r="I737" s="9">
        <v>0</v>
      </c>
      <c r="J737" s="9">
        <f t="shared" si="35"/>
        <v>500000000</v>
      </c>
      <c r="K737" s="5" t="s">
        <v>1034</v>
      </c>
      <c r="L737" s="5" t="s">
        <v>1035</v>
      </c>
    </row>
    <row r="738" spans="1:12" ht="12" customHeight="1" x14ac:dyDescent="0.3">
      <c r="A738" s="5">
        <f t="shared" si="33"/>
        <v>737</v>
      </c>
      <c r="B738" s="6" t="s">
        <v>1069</v>
      </c>
      <c r="C738" s="6" t="s">
        <v>1078</v>
      </c>
      <c r="D738" s="5" t="s">
        <v>82</v>
      </c>
      <c r="E738" s="7" t="s">
        <v>1081</v>
      </c>
      <c r="F738" s="8" t="s">
        <v>27</v>
      </c>
      <c r="G738" s="9">
        <v>450000000</v>
      </c>
      <c r="H738" s="9">
        <v>250000000</v>
      </c>
      <c r="I738" s="9">
        <v>50000000</v>
      </c>
      <c r="J738" s="9">
        <f t="shared" si="35"/>
        <v>750000000</v>
      </c>
      <c r="K738" s="5" t="s">
        <v>1034</v>
      </c>
      <c r="L738" s="5" t="s">
        <v>28</v>
      </c>
    </row>
    <row r="739" spans="1:12" ht="12" customHeight="1" x14ac:dyDescent="0.3">
      <c r="A739" s="5">
        <f t="shared" si="33"/>
        <v>738</v>
      </c>
      <c r="B739" s="6" t="s">
        <v>1069</v>
      </c>
      <c r="C739" s="6" t="s">
        <v>1082</v>
      </c>
      <c r="D739" s="5" t="s">
        <v>1079</v>
      </c>
      <c r="E739" s="7" t="s">
        <v>1083</v>
      </c>
      <c r="F739" s="8" t="s">
        <v>1034</v>
      </c>
      <c r="G739" s="9">
        <v>115000000</v>
      </c>
      <c r="H739" s="9">
        <v>54000000</v>
      </c>
      <c r="I739" s="9">
        <v>0</v>
      </c>
      <c r="J739" s="9">
        <f t="shared" si="35"/>
        <v>169000000</v>
      </c>
      <c r="K739" s="5" t="s">
        <v>1034</v>
      </c>
      <c r="L739" s="5" t="s">
        <v>1035</v>
      </c>
    </row>
    <row r="740" spans="1:12" ht="12" customHeight="1" x14ac:dyDescent="0.3">
      <c r="A740" s="5">
        <f t="shared" si="33"/>
        <v>739</v>
      </c>
      <c r="B740" s="6" t="s">
        <v>1069</v>
      </c>
      <c r="C740" s="6" t="s">
        <v>1084</v>
      </c>
      <c r="D740" s="5" t="s">
        <v>1079</v>
      </c>
      <c r="E740" s="7" t="s">
        <v>1085</v>
      </c>
      <c r="F740" s="8" t="s">
        <v>1034</v>
      </c>
      <c r="G740" s="9">
        <v>262000000</v>
      </c>
      <c r="H740" s="9">
        <v>501000000</v>
      </c>
      <c r="I740" s="9">
        <v>278000000</v>
      </c>
      <c r="J740" s="9">
        <f t="shared" si="35"/>
        <v>1041000000</v>
      </c>
      <c r="K740" s="5" t="s">
        <v>1034</v>
      </c>
      <c r="L740" s="5" t="s">
        <v>1035</v>
      </c>
    </row>
    <row r="741" spans="1:12" ht="12" customHeight="1" x14ac:dyDescent="0.3">
      <c r="A741" s="5">
        <f t="shared" si="33"/>
        <v>740</v>
      </c>
      <c r="B741" s="6" t="s">
        <v>1069</v>
      </c>
      <c r="C741" s="6" t="s">
        <v>1084</v>
      </c>
      <c r="D741" s="5" t="s">
        <v>1079</v>
      </c>
      <c r="E741" s="7" t="s">
        <v>1086</v>
      </c>
      <c r="F741" s="8" t="s">
        <v>1034</v>
      </c>
      <c r="G741" s="9">
        <v>204000000</v>
      </c>
      <c r="H741" s="9">
        <v>379000000</v>
      </c>
      <c r="I741" s="9">
        <v>78000000</v>
      </c>
      <c r="J741" s="9">
        <f t="shared" si="35"/>
        <v>661000000</v>
      </c>
      <c r="K741" s="5" t="s">
        <v>1034</v>
      </c>
      <c r="L741" s="5" t="s">
        <v>1035</v>
      </c>
    </row>
    <row r="742" spans="1:12" ht="12" customHeight="1" x14ac:dyDescent="0.3">
      <c r="A742" s="5">
        <f t="shared" si="33"/>
        <v>741</v>
      </c>
      <c r="B742" s="6" t="s">
        <v>1069</v>
      </c>
      <c r="C742" s="6" t="s">
        <v>1087</v>
      </c>
      <c r="D742" s="5" t="s">
        <v>1079</v>
      </c>
      <c r="E742" s="7" t="s">
        <v>1088</v>
      </c>
      <c r="F742" s="8" t="s">
        <v>1034</v>
      </c>
      <c r="G742" s="9">
        <v>100000000</v>
      </c>
      <c r="H742" s="9">
        <v>55000000</v>
      </c>
      <c r="I742" s="9">
        <v>10000000</v>
      </c>
      <c r="J742" s="9">
        <f t="shared" si="35"/>
        <v>165000000</v>
      </c>
      <c r="K742" s="5" t="s">
        <v>1034</v>
      </c>
      <c r="L742" s="5" t="s">
        <v>1035</v>
      </c>
    </row>
    <row r="743" spans="1:12" ht="12" customHeight="1" x14ac:dyDescent="0.3">
      <c r="A743" s="5">
        <f t="shared" si="33"/>
        <v>742</v>
      </c>
      <c r="B743" s="6" t="s">
        <v>1069</v>
      </c>
      <c r="C743" s="6" t="s">
        <v>1089</v>
      </c>
      <c r="D743" s="5" t="s">
        <v>1079</v>
      </c>
      <c r="E743" s="7" t="s">
        <v>1090</v>
      </c>
      <c r="F743" s="8" t="s">
        <v>1034</v>
      </c>
      <c r="G743" s="9">
        <v>1000000000</v>
      </c>
      <c r="H743" s="9">
        <v>600000000</v>
      </c>
      <c r="I743" s="9">
        <v>0</v>
      </c>
      <c r="J743" s="9">
        <f t="shared" si="35"/>
        <v>1600000000</v>
      </c>
      <c r="K743" s="5" t="s">
        <v>1034</v>
      </c>
      <c r="L743" s="5" t="s">
        <v>1035</v>
      </c>
    </row>
    <row r="744" spans="1:12" ht="12" customHeight="1" x14ac:dyDescent="0.3">
      <c r="A744" s="5">
        <f t="shared" si="33"/>
        <v>743</v>
      </c>
      <c r="B744" s="6" t="s">
        <v>1069</v>
      </c>
      <c r="C744" s="6" t="s">
        <v>1091</v>
      </c>
      <c r="D744" s="5" t="s">
        <v>1079</v>
      </c>
      <c r="E744" s="7" t="s">
        <v>1092</v>
      </c>
      <c r="F744" s="8" t="s">
        <v>1034</v>
      </c>
      <c r="G744" s="9">
        <v>65000000</v>
      </c>
      <c r="H744" s="9">
        <v>32000000</v>
      </c>
      <c r="I744" s="9" t="s">
        <v>1058</v>
      </c>
      <c r="J744" s="9">
        <f t="shared" si="35"/>
        <v>97000000</v>
      </c>
      <c r="K744" s="5" t="s">
        <v>1034</v>
      </c>
      <c r="L744" s="5" t="s">
        <v>1035</v>
      </c>
    </row>
    <row r="745" spans="1:12" ht="12" customHeight="1" x14ac:dyDescent="0.3">
      <c r="A745" s="5">
        <f t="shared" si="33"/>
        <v>744</v>
      </c>
      <c r="B745" s="6" t="s">
        <v>1069</v>
      </c>
      <c r="C745" s="6" t="s">
        <v>1093</v>
      </c>
      <c r="D745" s="5" t="s">
        <v>1079</v>
      </c>
      <c r="E745" s="7" t="s">
        <v>1094</v>
      </c>
      <c r="F745" s="8" t="s">
        <v>27</v>
      </c>
      <c r="G745" s="9">
        <v>150000000</v>
      </c>
      <c r="H745" s="9">
        <v>50000000</v>
      </c>
      <c r="I745" s="9">
        <v>0</v>
      </c>
      <c r="J745" s="9">
        <f t="shared" si="35"/>
        <v>200000000</v>
      </c>
      <c r="K745" s="5" t="s">
        <v>1034</v>
      </c>
      <c r="L745" s="5" t="s">
        <v>28</v>
      </c>
    </row>
    <row r="746" spans="1:12" ht="12" customHeight="1" x14ac:dyDescent="0.3">
      <c r="A746" s="5">
        <f t="shared" si="33"/>
        <v>745</v>
      </c>
      <c r="B746" s="6" t="s">
        <v>1069</v>
      </c>
      <c r="C746" s="6" t="s">
        <v>1095</v>
      </c>
      <c r="D746" s="5" t="s">
        <v>1079</v>
      </c>
      <c r="E746" s="7" t="s">
        <v>1096</v>
      </c>
      <c r="F746" s="8" t="s">
        <v>1034</v>
      </c>
      <c r="G746" s="9">
        <v>800000000</v>
      </c>
      <c r="H746" s="9">
        <v>700000000</v>
      </c>
      <c r="I746" s="9">
        <v>0</v>
      </c>
      <c r="J746" s="9">
        <f t="shared" si="35"/>
        <v>1500000000</v>
      </c>
      <c r="K746" s="5" t="s">
        <v>27</v>
      </c>
      <c r="L746" s="5" t="s">
        <v>1035</v>
      </c>
    </row>
    <row r="747" spans="1:12" ht="12" customHeight="1" x14ac:dyDescent="0.3">
      <c r="A747" s="5">
        <f t="shared" si="33"/>
        <v>746</v>
      </c>
      <c r="B747" s="6" t="s">
        <v>1069</v>
      </c>
      <c r="C747" s="6" t="s">
        <v>1097</v>
      </c>
      <c r="D747" s="5" t="s">
        <v>1079</v>
      </c>
      <c r="E747" s="7" t="s">
        <v>1098</v>
      </c>
      <c r="F747" s="8" t="s">
        <v>1034</v>
      </c>
      <c r="G747" s="9">
        <v>529262250</v>
      </c>
      <c r="H747" s="9">
        <v>361479452</v>
      </c>
      <c r="I747" s="9">
        <v>0</v>
      </c>
      <c r="J747" s="9">
        <f t="shared" si="35"/>
        <v>890741702</v>
      </c>
      <c r="K747" s="5" t="s">
        <v>1034</v>
      </c>
      <c r="L747" s="5" t="s">
        <v>1035</v>
      </c>
    </row>
    <row r="748" spans="1:12" ht="12" customHeight="1" x14ac:dyDescent="0.3">
      <c r="A748" s="5">
        <f t="shared" si="33"/>
        <v>747</v>
      </c>
      <c r="B748" s="6" t="s">
        <v>1069</v>
      </c>
      <c r="C748" s="6" t="s">
        <v>1082</v>
      </c>
      <c r="D748" s="5" t="s">
        <v>1032</v>
      </c>
      <c r="E748" s="7" t="s">
        <v>1099</v>
      </c>
      <c r="F748" s="8" t="s">
        <v>1034</v>
      </c>
      <c r="G748" s="9">
        <v>180000000</v>
      </c>
      <c r="H748" s="9">
        <v>69000000</v>
      </c>
      <c r="I748" s="9">
        <v>0</v>
      </c>
      <c r="J748" s="9">
        <f t="shared" si="35"/>
        <v>249000000</v>
      </c>
      <c r="K748" s="5" t="s">
        <v>1034</v>
      </c>
      <c r="L748" s="5" t="s">
        <v>1035</v>
      </c>
    </row>
    <row r="749" spans="1:12" ht="12" customHeight="1" x14ac:dyDescent="0.3">
      <c r="A749" s="5">
        <f t="shared" si="33"/>
        <v>748</v>
      </c>
      <c r="B749" s="6" t="s">
        <v>1069</v>
      </c>
      <c r="C749" s="6" t="s">
        <v>1100</v>
      </c>
      <c r="D749" s="5" t="s">
        <v>1032</v>
      </c>
      <c r="E749" s="7" t="s">
        <v>1101</v>
      </c>
      <c r="F749" s="8" t="s">
        <v>1034</v>
      </c>
      <c r="G749" s="9">
        <v>1230000000</v>
      </c>
      <c r="H749" s="9">
        <v>1112000000</v>
      </c>
      <c r="I749" s="9"/>
      <c r="J749" s="9">
        <f t="shared" si="35"/>
        <v>2342000000</v>
      </c>
      <c r="K749" s="5" t="s">
        <v>1034</v>
      </c>
      <c r="L749" s="5" t="s">
        <v>1035</v>
      </c>
    </row>
    <row r="750" spans="1:12" ht="12" customHeight="1" x14ac:dyDescent="0.3">
      <c r="A750" s="5">
        <f t="shared" si="33"/>
        <v>749</v>
      </c>
      <c r="B750" s="6" t="s">
        <v>1069</v>
      </c>
      <c r="C750" s="6" t="s">
        <v>1100</v>
      </c>
      <c r="D750" s="5" t="s">
        <v>1032</v>
      </c>
      <c r="E750" s="7" t="s">
        <v>1102</v>
      </c>
      <c r="F750" s="8" t="s">
        <v>1034</v>
      </c>
      <c r="G750" s="9">
        <v>745000000</v>
      </c>
      <c r="H750" s="9">
        <v>403000000</v>
      </c>
      <c r="I750" s="9"/>
      <c r="J750" s="9">
        <f t="shared" si="35"/>
        <v>1148000000</v>
      </c>
      <c r="K750" s="5" t="s">
        <v>1034</v>
      </c>
      <c r="L750" s="5" t="s">
        <v>1035</v>
      </c>
    </row>
    <row r="751" spans="1:12" ht="12" customHeight="1" x14ac:dyDescent="0.3">
      <c r="A751" s="5">
        <f t="shared" si="33"/>
        <v>750</v>
      </c>
      <c r="B751" s="6" t="s">
        <v>1069</v>
      </c>
      <c r="C751" s="6" t="s">
        <v>1100</v>
      </c>
      <c r="D751" s="5" t="s">
        <v>1032</v>
      </c>
      <c r="E751" s="7" t="s">
        <v>1103</v>
      </c>
      <c r="F751" s="8" t="s">
        <v>1034</v>
      </c>
      <c r="G751" s="9">
        <v>598000000</v>
      </c>
      <c r="H751" s="9">
        <v>276000000</v>
      </c>
      <c r="I751" s="9"/>
      <c r="J751" s="9">
        <f t="shared" si="35"/>
        <v>874000000</v>
      </c>
      <c r="K751" s="5" t="s">
        <v>1034</v>
      </c>
      <c r="L751" s="5" t="s">
        <v>1035</v>
      </c>
    </row>
    <row r="752" spans="1:12" ht="12" customHeight="1" x14ac:dyDescent="0.3">
      <c r="A752" s="5">
        <f t="shared" si="33"/>
        <v>751</v>
      </c>
      <c r="B752" s="6" t="s">
        <v>1069</v>
      </c>
      <c r="C752" s="6" t="s">
        <v>1093</v>
      </c>
      <c r="D752" s="5" t="s">
        <v>1032</v>
      </c>
      <c r="E752" s="7" t="s">
        <v>1104</v>
      </c>
      <c r="F752" s="8" t="s">
        <v>1034</v>
      </c>
      <c r="G752" s="9">
        <v>300000000</v>
      </c>
      <c r="H752" s="9">
        <v>100000000</v>
      </c>
      <c r="I752" s="9">
        <v>0</v>
      </c>
      <c r="J752" s="9">
        <f t="shared" si="35"/>
        <v>400000000</v>
      </c>
      <c r="K752" s="5" t="s">
        <v>1034</v>
      </c>
      <c r="L752" s="5" t="s">
        <v>1035</v>
      </c>
    </row>
    <row r="753" spans="1:12" ht="12" customHeight="1" x14ac:dyDescent="0.3">
      <c r="A753" s="5">
        <f t="shared" si="33"/>
        <v>752</v>
      </c>
      <c r="B753" s="6" t="s">
        <v>1069</v>
      </c>
      <c r="C753" s="6" t="s">
        <v>1105</v>
      </c>
      <c r="D753" s="5" t="s">
        <v>1032</v>
      </c>
      <c r="E753" s="7" t="s">
        <v>1106</v>
      </c>
      <c r="F753" s="8" t="s">
        <v>1034</v>
      </c>
      <c r="G753" s="9">
        <v>280000000</v>
      </c>
      <c r="H753" s="9">
        <v>100000000</v>
      </c>
      <c r="I753" s="9">
        <v>0</v>
      </c>
      <c r="J753" s="9">
        <f t="shared" si="35"/>
        <v>380000000</v>
      </c>
      <c r="K753" s="5" t="s">
        <v>1034</v>
      </c>
      <c r="L753" s="5" t="s">
        <v>1035</v>
      </c>
    </row>
    <row r="754" spans="1:12" ht="12" customHeight="1" x14ac:dyDescent="0.3">
      <c r="A754" s="5">
        <f t="shared" si="33"/>
        <v>753</v>
      </c>
      <c r="B754" s="6" t="s">
        <v>1069</v>
      </c>
      <c r="C754" s="6" t="s">
        <v>1107</v>
      </c>
      <c r="D754" s="5" t="s">
        <v>1032</v>
      </c>
      <c r="E754" s="7" t="s">
        <v>1108</v>
      </c>
      <c r="F754" s="8" t="s">
        <v>1034</v>
      </c>
      <c r="G754" s="9">
        <v>218000000</v>
      </c>
      <c r="H754" s="9">
        <v>240000000</v>
      </c>
      <c r="I754" s="9">
        <v>55000000</v>
      </c>
      <c r="J754" s="9">
        <f t="shared" si="35"/>
        <v>513000000</v>
      </c>
      <c r="K754" s="5" t="s">
        <v>1034</v>
      </c>
      <c r="L754" s="5" t="s">
        <v>1035</v>
      </c>
    </row>
    <row r="755" spans="1:12" ht="12" customHeight="1" x14ac:dyDescent="0.3">
      <c r="A755" s="5">
        <f t="shared" si="33"/>
        <v>754</v>
      </c>
      <c r="B755" s="6" t="s">
        <v>1069</v>
      </c>
      <c r="C755" s="6" t="s">
        <v>1076</v>
      </c>
      <c r="D755" s="5" t="s">
        <v>1032</v>
      </c>
      <c r="E755" s="7" t="s">
        <v>1109</v>
      </c>
      <c r="F755" s="8" t="s">
        <v>1034</v>
      </c>
      <c r="G755" s="9">
        <v>400000000</v>
      </c>
      <c r="H755" s="9">
        <v>450000000</v>
      </c>
      <c r="I755" s="9">
        <v>50000000</v>
      </c>
      <c r="J755" s="9">
        <f t="shared" si="35"/>
        <v>900000000</v>
      </c>
      <c r="K755" s="5" t="s">
        <v>27</v>
      </c>
      <c r="L755" s="5" t="s">
        <v>1035</v>
      </c>
    </row>
    <row r="756" spans="1:12" ht="12" customHeight="1" x14ac:dyDescent="0.3">
      <c r="A756" s="5">
        <f t="shared" si="33"/>
        <v>755</v>
      </c>
      <c r="B756" s="6" t="s">
        <v>1069</v>
      </c>
      <c r="C756" s="6" t="s">
        <v>1076</v>
      </c>
      <c r="D756" s="5" t="s">
        <v>1032</v>
      </c>
      <c r="E756" s="7" t="s">
        <v>1110</v>
      </c>
      <c r="F756" s="8" t="s">
        <v>1034</v>
      </c>
      <c r="G756" s="9">
        <v>349585000</v>
      </c>
      <c r="H756" s="9"/>
      <c r="I756" s="9"/>
      <c r="J756" s="9">
        <f t="shared" si="35"/>
        <v>349585000</v>
      </c>
      <c r="K756" s="5" t="s">
        <v>1034</v>
      </c>
      <c r="L756" s="5" t="s">
        <v>1035</v>
      </c>
    </row>
    <row r="757" spans="1:12" ht="12" customHeight="1" x14ac:dyDescent="0.3">
      <c r="A757" s="5">
        <f t="shared" si="33"/>
        <v>756</v>
      </c>
      <c r="B757" s="6" t="s">
        <v>1069</v>
      </c>
      <c r="C757" s="6" t="s">
        <v>1076</v>
      </c>
      <c r="D757" s="5" t="s">
        <v>25</v>
      </c>
      <c r="E757" s="7" t="s">
        <v>1111</v>
      </c>
      <c r="F757" s="8" t="s">
        <v>27</v>
      </c>
      <c r="G757" s="9">
        <v>20055924</v>
      </c>
      <c r="H757" s="9">
        <v>6200000</v>
      </c>
      <c r="I757" s="9"/>
      <c r="J757" s="9">
        <f t="shared" si="35"/>
        <v>26255924</v>
      </c>
      <c r="K757" s="5" t="s">
        <v>1034</v>
      </c>
      <c r="L757" s="5" t="s">
        <v>28</v>
      </c>
    </row>
    <row r="758" spans="1:12" ht="12" customHeight="1" x14ac:dyDescent="0.3">
      <c r="A758" s="5">
        <f t="shared" si="33"/>
        <v>757</v>
      </c>
      <c r="B758" s="6" t="s">
        <v>1069</v>
      </c>
      <c r="C758" s="6" t="s">
        <v>1097</v>
      </c>
      <c r="D758" s="5" t="s">
        <v>1032</v>
      </c>
      <c r="E758" s="7" t="s">
        <v>1112</v>
      </c>
      <c r="F758" s="8" t="s">
        <v>1034</v>
      </c>
      <c r="G758" s="9">
        <v>7656275475</v>
      </c>
      <c r="H758" s="9">
        <v>7378930459</v>
      </c>
      <c r="I758" s="9">
        <v>1293408153</v>
      </c>
      <c r="J758" s="9">
        <f t="shared" si="35"/>
        <v>16328614087</v>
      </c>
      <c r="K758" s="5" t="s">
        <v>1034</v>
      </c>
      <c r="L758" s="5" t="s">
        <v>1035</v>
      </c>
    </row>
    <row r="759" spans="1:12" ht="12" customHeight="1" x14ac:dyDescent="0.3">
      <c r="A759" s="5">
        <f t="shared" si="33"/>
        <v>758</v>
      </c>
      <c r="B759" s="6" t="s">
        <v>1069</v>
      </c>
      <c r="C759" s="6" t="s">
        <v>1097</v>
      </c>
      <c r="D759" s="5" t="s">
        <v>1032</v>
      </c>
      <c r="E759" s="7" t="s">
        <v>1113</v>
      </c>
      <c r="F759" s="8" t="s">
        <v>1034</v>
      </c>
      <c r="G759" s="9">
        <v>150000000</v>
      </c>
      <c r="H759" s="9">
        <v>70000000</v>
      </c>
      <c r="I759" s="9">
        <v>30000000</v>
      </c>
      <c r="J759" s="9">
        <f t="shared" si="35"/>
        <v>250000000</v>
      </c>
      <c r="K759" s="5" t="s">
        <v>1034</v>
      </c>
      <c r="L759" s="5" t="s">
        <v>1035</v>
      </c>
    </row>
    <row r="760" spans="1:12" ht="12" customHeight="1" x14ac:dyDescent="0.3">
      <c r="A760" s="5">
        <f t="shared" si="33"/>
        <v>759</v>
      </c>
      <c r="B760" s="6" t="s">
        <v>1069</v>
      </c>
      <c r="C760" s="6" t="s">
        <v>1114</v>
      </c>
      <c r="D760" s="5" t="s">
        <v>1047</v>
      </c>
      <c r="E760" s="7" t="s">
        <v>1115</v>
      </c>
      <c r="F760" s="8" t="s">
        <v>1034</v>
      </c>
      <c r="G760" s="9">
        <v>431000000</v>
      </c>
      <c r="H760" s="9">
        <v>231000000</v>
      </c>
      <c r="I760" s="9">
        <v>95000000</v>
      </c>
      <c r="J760" s="9">
        <f t="shared" si="35"/>
        <v>757000000</v>
      </c>
      <c r="K760" s="5" t="s">
        <v>1034</v>
      </c>
      <c r="L760" s="5" t="s">
        <v>1035</v>
      </c>
    </row>
    <row r="761" spans="1:12" ht="12" customHeight="1" x14ac:dyDescent="0.3">
      <c r="A761" s="5">
        <f t="shared" si="33"/>
        <v>760</v>
      </c>
      <c r="B761" s="6" t="s">
        <v>1069</v>
      </c>
      <c r="C761" s="6" t="s">
        <v>1114</v>
      </c>
      <c r="D761" s="5" t="s">
        <v>1047</v>
      </c>
      <c r="E761" s="7" t="s">
        <v>1116</v>
      </c>
      <c r="F761" s="8" t="s">
        <v>1034</v>
      </c>
      <c r="G761" s="9">
        <v>1374000000</v>
      </c>
      <c r="H761" s="9">
        <v>1000000000</v>
      </c>
      <c r="I761" s="9">
        <v>0</v>
      </c>
      <c r="J761" s="9">
        <f t="shared" si="35"/>
        <v>2374000000</v>
      </c>
      <c r="K761" s="5" t="s">
        <v>1034</v>
      </c>
      <c r="L761" s="5" t="s">
        <v>1035</v>
      </c>
    </row>
    <row r="762" spans="1:12" ht="12" customHeight="1" x14ac:dyDescent="0.3">
      <c r="A762" s="5">
        <f t="shared" si="33"/>
        <v>761</v>
      </c>
      <c r="B762" s="6" t="s">
        <v>1069</v>
      </c>
      <c r="C762" s="6" t="s">
        <v>1117</v>
      </c>
      <c r="D762" s="5" t="s">
        <v>1047</v>
      </c>
      <c r="E762" s="7" t="s">
        <v>1118</v>
      </c>
      <c r="F762" s="8" t="s">
        <v>1034</v>
      </c>
      <c r="G762" s="9">
        <v>661000000</v>
      </c>
      <c r="H762" s="9">
        <v>363000000</v>
      </c>
      <c r="I762" s="9">
        <v>135000000</v>
      </c>
      <c r="J762" s="9">
        <f t="shared" si="35"/>
        <v>1159000000</v>
      </c>
      <c r="K762" s="5" t="s">
        <v>1034</v>
      </c>
      <c r="L762" s="5" t="s">
        <v>1035</v>
      </c>
    </row>
    <row r="763" spans="1:12" ht="12" customHeight="1" x14ac:dyDescent="0.3">
      <c r="A763" s="5">
        <f t="shared" si="33"/>
        <v>762</v>
      </c>
      <c r="B763" s="6" t="s">
        <v>1069</v>
      </c>
      <c r="C763" s="6" t="s">
        <v>1117</v>
      </c>
      <c r="D763" s="5" t="s">
        <v>1047</v>
      </c>
      <c r="E763" s="7" t="s">
        <v>1119</v>
      </c>
      <c r="F763" s="8" t="s">
        <v>1034</v>
      </c>
      <c r="G763" s="9">
        <v>474000000</v>
      </c>
      <c r="H763" s="9">
        <v>271000000</v>
      </c>
      <c r="I763" s="9">
        <v>100000000</v>
      </c>
      <c r="J763" s="9">
        <f t="shared" si="35"/>
        <v>845000000</v>
      </c>
      <c r="K763" s="5" t="s">
        <v>1034</v>
      </c>
      <c r="L763" s="5" t="s">
        <v>1035</v>
      </c>
    </row>
    <row r="764" spans="1:12" ht="12" customHeight="1" x14ac:dyDescent="0.3">
      <c r="A764" s="5">
        <f t="shared" si="33"/>
        <v>763</v>
      </c>
      <c r="B764" s="6" t="s">
        <v>1069</v>
      </c>
      <c r="C764" s="6" t="s">
        <v>1117</v>
      </c>
      <c r="D764" s="5" t="s">
        <v>1047</v>
      </c>
      <c r="E764" s="7" t="s">
        <v>1120</v>
      </c>
      <c r="F764" s="8" t="s">
        <v>1034</v>
      </c>
      <c r="G764" s="9">
        <v>2974000000</v>
      </c>
      <c r="H764" s="9">
        <v>1483000000</v>
      </c>
      <c r="I764" s="9">
        <v>2911000000</v>
      </c>
      <c r="J764" s="9">
        <f t="shared" si="35"/>
        <v>7368000000</v>
      </c>
      <c r="K764" s="5" t="s">
        <v>1034</v>
      </c>
      <c r="L764" s="5" t="s">
        <v>1035</v>
      </c>
    </row>
    <row r="765" spans="1:12" ht="12" customHeight="1" x14ac:dyDescent="0.3">
      <c r="A765" s="5">
        <f t="shared" si="33"/>
        <v>764</v>
      </c>
      <c r="B765" s="6" t="s">
        <v>1069</v>
      </c>
      <c r="C765" s="6" t="s">
        <v>1097</v>
      </c>
      <c r="D765" s="5" t="s">
        <v>1047</v>
      </c>
      <c r="E765" s="7" t="s">
        <v>1121</v>
      </c>
      <c r="F765" s="8" t="s">
        <v>1034</v>
      </c>
      <c r="G765" s="9">
        <v>600000000</v>
      </c>
      <c r="H765" s="9">
        <v>1000000000</v>
      </c>
      <c r="I765" s="9">
        <v>10000000</v>
      </c>
      <c r="J765" s="9">
        <f t="shared" si="35"/>
        <v>1610000000</v>
      </c>
      <c r="K765" s="5" t="s">
        <v>27</v>
      </c>
      <c r="L765" s="5" t="s">
        <v>1035</v>
      </c>
    </row>
    <row r="766" spans="1:12" ht="12" customHeight="1" x14ac:dyDescent="0.3">
      <c r="A766" s="5">
        <f t="shared" si="33"/>
        <v>765</v>
      </c>
      <c r="B766" s="6" t="s">
        <v>1069</v>
      </c>
      <c r="C766" s="6" t="s">
        <v>1097</v>
      </c>
      <c r="D766" s="5" t="s">
        <v>1047</v>
      </c>
      <c r="E766" s="7" t="s">
        <v>1122</v>
      </c>
      <c r="F766" s="8" t="s">
        <v>1034</v>
      </c>
      <c r="G766" s="9">
        <v>550000000</v>
      </c>
      <c r="H766" s="9">
        <v>450000000</v>
      </c>
      <c r="I766" s="9">
        <v>10000000</v>
      </c>
      <c r="J766" s="9">
        <f t="shared" si="35"/>
        <v>1010000000</v>
      </c>
      <c r="K766" s="5" t="s">
        <v>27</v>
      </c>
      <c r="L766" s="5" t="s">
        <v>1035</v>
      </c>
    </row>
    <row r="767" spans="1:12" ht="12" customHeight="1" x14ac:dyDescent="0.3">
      <c r="A767" s="5">
        <f t="shared" si="33"/>
        <v>766</v>
      </c>
      <c r="B767" s="6" t="s">
        <v>1069</v>
      </c>
      <c r="C767" s="6" t="s">
        <v>1084</v>
      </c>
      <c r="D767" s="5" t="s">
        <v>1123</v>
      </c>
      <c r="E767" s="7" t="s">
        <v>1124</v>
      </c>
      <c r="F767" s="8" t="s">
        <v>1034</v>
      </c>
      <c r="G767" s="9">
        <v>868000000</v>
      </c>
      <c r="H767" s="9">
        <v>1612000000</v>
      </c>
      <c r="I767" s="9">
        <v>1087960000</v>
      </c>
      <c r="J767" s="9">
        <f t="shared" si="35"/>
        <v>3567960000</v>
      </c>
      <c r="K767" s="5" t="s">
        <v>1034</v>
      </c>
      <c r="L767" s="5" t="s">
        <v>1035</v>
      </c>
    </row>
    <row r="768" spans="1:12" ht="12" customHeight="1" x14ac:dyDescent="0.3">
      <c r="A768" s="5">
        <f t="shared" si="33"/>
        <v>767</v>
      </c>
      <c r="B768" s="6" t="s">
        <v>1069</v>
      </c>
      <c r="C768" s="6" t="s">
        <v>1097</v>
      </c>
      <c r="D768" s="5" t="s">
        <v>1123</v>
      </c>
      <c r="E768" s="7" t="s">
        <v>1125</v>
      </c>
      <c r="F768" s="8" t="s">
        <v>1034</v>
      </c>
      <c r="G768" s="9">
        <v>230000000</v>
      </c>
      <c r="H768" s="9">
        <v>170000000</v>
      </c>
      <c r="I768" s="9">
        <v>5000000</v>
      </c>
      <c r="J768" s="9">
        <f t="shared" si="35"/>
        <v>405000000</v>
      </c>
      <c r="K768" s="5" t="s">
        <v>1034</v>
      </c>
      <c r="L768" s="5" t="s">
        <v>1035</v>
      </c>
    </row>
    <row r="769" spans="1:12" ht="12" customHeight="1" x14ac:dyDescent="0.3">
      <c r="A769" s="5">
        <f t="shared" si="33"/>
        <v>768</v>
      </c>
      <c r="B769" s="6" t="s">
        <v>1069</v>
      </c>
      <c r="C769" s="6" t="s">
        <v>1095</v>
      </c>
      <c r="D769" s="5" t="s">
        <v>1062</v>
      </c>
      <c r="E769" s="7" t="s">
        <v>1126</v>
      </c>
      <c r="F769" s="8" t="s">
        <v>27</v>
      </c>
      <c r="G769" s="9">
        <v>1271000000</v>
      </c>
      <c r="H769" s="9">
        <v>670000000</v>
      </c>
      <c r="I769" s="9">
        <v>0</v>
      </c>
      <c r="J769" s="9">
        <f t="shared" si="35"/>
        <v>1941000000</v>
      </c>
      <c r="K769" s="5" t="s">
        <v>1034</v>
      </c>
      <c r="L769" s="5" t="s">
        <v>28</v>
      </c>
    </row>
    <row r="770" spans="1:12" ht="12" customHeight="1" x14ac:dyDescent="0.3">
      <c r="A770" s="5">
        <f t="shared" ref="A770:A833" si="36">ROW()-1</f>
        <v>769</v>
      </c>
      <c r="B770" s="6" t="s">
        <v>1127</v>
      </c>
      <c r="C770" s="6" t="s">
        <v>1128</v>
      </c>
      <c r="D770" s="5" t="s">
        <v>289</v>
      </c>
      <c r="E770" s="7" t="s">
        <v>1129</v>
      </c>
      <c r="F770" s="8" t="s">
        <v>27</v>
      </c>
      <c r="G770" s="22">
        <v>128833148</v>
      </c>
      <c r="H770" s="22">
        <v>55920330</v>
      </c>
      <c r="I770" s="22">
        <v>643138</v>
      </c>
      <c r="J770" s="22">
        <f t="shared" si="35"/>
        <v>185396616</v>
      </c>
      <c r="K770" s="5" t="s">
        <v>37</v>
      </c>
      <c r="L770" s="5" t="s">
        <v>28</v>
      </c>
    </row>
    <row r="771" spans="1:12" ht="12" customHeight="1" x14ac:dyDescent="0.3">
      <c r="A771" s="5">
        <f t="shared" si="36"/>
        <v>770</v>
      </c>
      <c r="B771" s="6" t="s">
        <v>1127</v>
      </c>
      <c r="C771" s="6" t="s">
        <v>24</v>
      </c>
      <c r="D771" s="5" t="s">
        <v>21</v>
      </c>
      <c r="E771" s="7" t="s">
        <v>1130</v>
      </c>
      <c r="F771" s="8" t="s">
        <v>27</v>
      </c>
      <c r="G771" s="9">
        <v>40000000</v>
      </c>
      <c r="H771" s="10">
        <v>0</v>
      </c>
      <c r="I771" s="9">
        <v>0</v>
      </c>
      <c r="J771" s="9">
        <f t="shared" si="35"/>
        <v>40000000</v>
      </c>
      <c r="K771" s="5" t="s">
        <v>37</v>
      </c>
      <c r="L771" s="5" t="s">
        <v>28</v>
      </c>
    </row>
    <row r="772" spans="1:12" ht="12" customHeight="1" x14ac:dyDescent="0.3">
      <c r="A772" s="5">
        <f t="shared" si="36"/>
        <v>771</v>
      </c>
      <c r="B772" s="6" t="s">
        <v>1127</v>
      </c>
      <c r="C772" s="6" t="s">
        <v>1131</v>
      </c>
      <c r="D772" s="5" t="s">
        <v>289</v>
      </c>
      <c r="E772" s="7" t="s">
        <v>1132</v>
      </c>
      <c r="F772" s="8" t="s">
        <v>27</v>
      </c>
      <c r="G772" s="9">
        <v>263830000</v>
      </c>
      <c r="H772" s="9">
        <v>500000000</v>
      </c>
      <c r="I772" s="9">
        <v>8000000</v>
      </c>
      <c r="J772" s="9">
        <v>771830000</v>
      </c>
      <c r="K772" s="5" t="s">
        <v>27</v>
      </c>
      <c r="L772" s="5" t="s">
        <v>28</v>
      </c>
    </row>
    <row r="773" spans="1:12" ht="12" customHeight="1" x14ac:dyDescent="0.3">
      <c r="A773" s="5">
        <f t="shared" si="36"/>
        <v>772</v>
      </c>
      <c r="B773" s="6" t="s">
        <v>1127</v>
      </c>
      <c r="C773" s="6" t="s">
        <v>1133</v>
      </c>
      <c r="D773" s="5" t="s">
        <v>289</v>
      </c>
      <c r="E773" s="7" t="s">
        <v>1134</v>
      </c>
      <c r="F773" s="8" t="s">
        <v>37</v>
      </c>
      <c r="G773" s="9">
        <v>227000000</v>
      </c>
      <c r="H773" s="10">
        <v>0</v>
      </c>
      <c r="I773" s="9">
        <v>0</v>
      </c>
      <c r="J773" s="22">
        <f>G773+H773+I773</f>
        <v>227000000</v>
      </c>
      <c r="K773" s="5" t="s">
        <v>37</v>
      </c>
      <c r="L773" s="5" t="s">
        <v>44</v>
      </c>
    </row>
    <row r="774" spans="1:12" ht="12" customHeight="1" x14ac:dyDescent="0.3">
      <c r="A774" s="5">
        <f t="shared" si="36"/>
        <v>773</v>
      </c>
      <c r="B774" s="6" t="s">
        <v>1127</v>
      </c>
      <c r="C774" s="6" t="s">
        <v>1133</v>
      </c>
      <c r="D774" s="5" t="s">
        <v>289</v>
      </c>
      <c r="E774" s="7" t="s">
        <v>1135</v>
      </c>
      <c r="F774" s="8" t="s">
        <v>37</v>
      </c>
      <c r="G774" s="9">
        <v>97000000</v>
      </c>
      <c r="H774" s="9">
        <v>139000000</v>
      </c>
      <c r="I774" s="9">
        <v>0</v>
      </c>
      <c r="J774" s="9">
        <f>SUM(G774:I774)</f>
        <v>236000000</v>
      </c>
      <c r="K774" s="5" t="s">
        <v>37</v>
      </c>
      <c r="L774" s="5" t="s">
        <v>44</v>
      </c>
    </row>
    <row r="775" spans="1:12" ht="12" customHeight="1" x14ac:dyDescent="0.3">
      <c r="A775" s="5">
        <f t="shared" si="36"/>
        <v>774</v>
      </c>
      <c r="B775" s="6" t="s">
        <v>1127</v>
      </c>
      <c r="C775" s="6" t="s">
        <v>1133</v>
      </c>
      <c r="D775" s="5" t="s">
        <v>21</v>
      </c>
      <c r="E775" s="7" t="s">
        <v>1136</v>
      </c>
      <c r="F775" s="8" t="s">
        <v>37</v>
      </c>
      <c r="G775" s="9">
        <v>451000000</v>
      </c>
      <c r="H775" s="9">
        <v>160000000</v>
      </c>
      <c r="I775" s="9">
        <v>10000000</v>
      </c>
      <c r="J775" s="22">
        <f>G775+H775+I775</f>
        <v>621000000</v>
      </c>
      <c r="K775" s="5" t="s">
        <v>37</v>
      </c>
      <c r="L775" s="5" t="s">
        <v>44</v>
      </c>
    </row>
    <row r="776" spans="1:12" ht="12" customHeight="1" x14ac:dyDescent="0.3">
      <c r="A776" s="5">
        <f t="shared" si="36"/>
        <v>775</v>
      </c>
      <c r="B776" s="6" t="s">
        <v>1127</v>
      </c>
      <c r="C776" s="6" t="s">
        <v>1133</v>
      </c>
      <c r="D776" s="5" t="s">
        <v>21</v>
      </c>
      <c r="E776" s="7" t="s">
        <v>1137</v>
      </c>
      <c r="F776" s="8" t="s">
        <v>37</v>
      </c>
      <c r="G776" s="9">
        <v>4000000</v>
      </c>
      <c r="H776" s="9"/>
      <c r="I776" s="9"/>
      <c r="J776" s="22">
        <f>G776+H776+I776</f>
        <v>4000000</v>
      </c>
      <c r="K776" s="5" t="s">
        <v>37</v>
      </c>
      <c r="L776" s="5" t="s">
        <v>44</v>
      </c>
    </row>
    <row r="777" spans="1:12" ht="12" customHeight="1" x14ac:dyDescent="0.3">
      <c r="A777" s="5">
        <f t="shared" si="36"/>
        <v>776</v>
      </c>
      <c r="B777" s="6" t="s">
        <v>1127</v>
      </c>
      <c r="C777" s="6" t="s">
        <v>1133</v>
      </c>
      <c r="D777" s="5" t="s">
        <v>289</v>
      </c>
      <c r="E777" s="7" t="s">
        <v>1138</v>
      </c>
      <c r="F777" s="8" t="s">
        <v>37</v>
      </c>
      <c r="G777" s="9">
        <v>78000000</v>
      </c>
      <c r="H777" s="10">
        <v>0</v>
      </c>
      <c r="I777" s="9">
        <v>0</v>
      </c>
      <c r="J777" s="22">
        <f>G777+H777+I777</f>
        <v>78000000</v>
      </c>
      <c r="K777" s="5" t="s">
        <v>37</v>
      </c>
      <c r="L777" s="5" t="s">
        <v>44</v>
      </c>
    </row>
    <row r="778" spans="1:12" ht="12" customHeight="1" x14ac:dyDescent="0.3">
      <c r="A778" s="5">
        <f t="shared" si="36"/>
        <v>777</v>
      </c>
      <c r="B778" s="6" t="s">
        <v>1127</v>
      </c>
      <c r="C778" s="6" t="s">
        <v>1133</v>
      </c>
      <c r="D778" s="5" t="s">
        <v>289</v>
      </c>
      <c r="E778" s="7" t="s">
        <v>1139</v>
      </c>
      <c r="F778" s="8" t="s">
        <v>37</v>
      </c>
      <c r="G778" s="9">
        <v>40000000</v>
      </c>
      <c r="H778" s="10">
        <v>0</v>
      </c>
      <c r="I778" s="9">
        <v>0</v>
      </c>
      <c r="J778" s="22">
        <f>G778+H778+I778</f>
        <v>40000000</v>
      </c>
      <c r="K778" s="5" t="s">
        <v>27</v>
      </c>
      <c r="L778" s="5" t="s">
        <v>44</v>
      </c>
    </row>
    <row r="779" spans="1:12" ht="12" customHeight="1" x14ac:dyDescent="0.3">
      <c r="A779" s="5">
        <f t="shared" si="36"/>
        <v>778</v>
      </c>
      <c r="B779" s="6" t="s">
        <v>1127</v>
      </c>
      <c r="C779" s="16" t="s">
        <v>24</v>
      </c>
      <c r="D779" s="5" t="s">
        <v>21</v>
      </c>
      <c r="E779" s="7" t="s">
        <v>1140</v>
      </c>
      <c r="F779" s="8" t="s">
        <v>37</v>
      </c>
      <c r="G779" s="9">
        <v>454330833</v>
      </c>
      <c r="H779" s="9">
        <v>833865259</v>
      </c>
      <c r="I779" s="9">
        <v>99091489</v>
      </c>
      <c r="J779" s="9">
        <f>SUM(G779:I779)</f>
        <v>1387287581</v>
      </c>
      <c r="K779" s="5" t="s">
        <v>37</v>
      </c>
      <c r="L779" s="5" t="s">
        <v>44</v>
      </c>
    </row>
    <row r="780" spans="1:12" ht="12" customHeight="1" x14ac:dyDescent="0.3">
      <c r="A780" s="5">
        <f t="shared" si="36"/>
        <v>779</v>
      </c>
      <c r="B780" s="6" t="s">
        <v>1127</v>
      </c>
      <c r="C780" s="16" t="s">
        <v>24</v>
      </c>
      <c r="D780" s="5" t="s">
        <v>21</v>
      </c>
      <c r="E780" s="7" t="s">
        <v>1140</v>
      </c>
      <c r="F780" s="8" t="s">
        <v>27</v>
      </c>
      <c r="G780" s="9">
        <v>319319033</v>
      </c>
      <c r="H780" s="9">
        <v>595628746</v>
      </c>
      <c r="I780" s="9">
        <v>75069313</v>
      </c>
      <c r="J780" s="9">
        <f>SUM(G780:I780)</f>
        <v>990017092</v>
      </c>
      <c r="K780" s="5" t="s">
        <v>37</v>
      </c>
      <c r="L780" s="5" t="s">
        <v>28</v>
      </c>
    </row>
    <row r="781" spans="1:12" ht="12" customHeight="1" x14ac:dyDescent="0.3">
      <c r="A781" s="5">
        <f t="shared" si="36"/>
        <v>780</v>
      </c>
      <c r="B781" s="6" t="s">
        <v>1127</v>
      </c>
      <c r="C781" s="6" t="s">
        <v>1141</v>
      </c>
      <c r="D781" s="5" t="s">
        <v>289</v>
      </c>
      <c r="E781" s="7" t="s">
        <v>1142</v>
      </c>
      <c r="F781" s="8" t="s">
        <v>37</v>
      </c>
      <c r="G781" s="9">
        <v>459108047</v>
      </c>
      <c r="H781" s="9">
        <v>168295157</v>
      </c>
      <c r="I781" s="9">
        <v>103595650</v>
      </c>
      <c r="J781" s="9">
        <f>SUM(G781:I781)</f>
        <v>730998854</v>
      </c>
      <c r="K781" s="5" t="s">
        <v>27</v>
      </c>
      <c r="L781" s="5" t="s">
        <v>44</v>
      </c>
    </row>
    <row r="782" spans="1:12" ht="12" customHeight="1" x14ac:dyDescent="0.3">
      <c r="A782" s="5">
        <f t="shared" si="36"/>
        <v>781</v>
      </c>
      <c r="B782" s="6" t="s">
        <v>1127</v>
      </c>
      <c r="C782" s="5" t="s">
        <v>1143</v>
      </c>
      <c r="D782" s="5" t="s">
        <v>21</v>
      </c>
      <c r="E782" s="7" t="s">
        <v>1144</v>
      </c>
      <c r="F782" s="8" t="s">
        <v>37</v>
      </c>
      <c r="G782" s="9">
        <v>285651058</v>
      </c>
      <c r="H782" s="10">
        <v>0</v>
      </c>
      <c r="I782" s="9">
        <v>0</v>
      </c>
      <c r="J782" s="9">
        <f>SUM(G782:I782)</f>
        <v>285651058</v>
      </c>
      <c r="K782" s="5" t="s">
        <v>27</v>
      </c>
      <c r="L782" s="5" t="s">
        <v>28</v>
      </c>
    </row>
    <row r="783" spans="1:12" ht="12" customHeight="1" x14ac:dyDescent="0.3">
      <c r="A783" s="5">
        <f t="shared" si="36"/>
        <v>782</v>
      </c>
      <c r="B783" s="6" t="s">
        <v>1127</v>
      </c>
      <c r="C783" s="6" t="s">
        <v>1145</v>
      </c>
      <c r="D783" s="5" t="s">
        <v>48</v>
      </c>
      <c r="E783" s="29" t="s">
        <v>1146</v>
      </c>
      <c r="F783" s="8" t="s">
        <v>37</v>
      </c>
      <c r="G783" s="9">
        <v>320000000</v>
      </c>
      <c r="H783" s="10">
        <v>0</v>
      </c>
      <c r="I783" s="9">
        <v>0</v>
      </c>
      <c r="J783" s="9">
        <f>SUM(G783:I783)</f>
        <v>320000000</v>
      </c>
      <c r="K783" s="5" t="s">
        <v>27</v>
      </c>
      <c r="L783" s="5" t="s">
        <v>44</v>
      </c>
    </row>
    <row r="784" spans="1:12" ht="12" customHeight="1" x14ac:dyDescent="0.3">
      <c r="A784" s="5">
        <f t="shared" si="36"/>
        <v>783</v>
      </c>
      <c r="B784" s="6" t="s">
        <v>1127</v>
      </c>
      <c r="C784" s="6" t="s">
        <v>24</v>
      </c>
      <c r="D784" s="5" t="s">
        <v>82</v>
      </c>
      <c r="E784" s="7" t="s">
        <v>1147</v>
      </c>
      <c r="F784" s="8" t="s">
        <v>27</v>
      </c>
      <c r="G784" s="15">
        <v>774000000</v>
      </c>
      <c r="H784" s="10">
        <v>0</v>
      </c>
      <c r="I784" s="9">
        <v>0</v>
      </c>
      <c r="J784" s="15">
        <v>774000000</v>
      </c>
      <c r="K784" s="5" t="s">
        <v>37</v>
      </c>
      <c r="L784" s="5" t="s">
        <v>28</v>
      </c>
    </row>
    <row r="785" spans="1:12" ht="12" customHeight="1" x14ac:dyDescent="0.3">
      <c r="A785" s="5">
        <f t="shared" si="36"/>
        <v>784</v>
      </c>
      <c r="B785" s="6" t="s">
        <v>1127</v>
      </c>
      <c r="C785" s="6" t="s">
        <v>1148</v>
      </c>
      <c r="D785" s="5" t="s">
        <v>48</v>
      </c>
      <c r="E785" s="7" t="s">
        <v>1149</v>
      </c>
      <c r="F785" s="8" t="s">
        <v>37</v>
      </c>
      <c r="G785" s="9">
        <v>199110904</v>
      </c>
      <c r="H785" s="9">
        <v>129900772</v>
      </c>
      <c r="I785" s="9">
        <v>56112651</v>
      </c>
      <c r="J785" s="9">
        <f>SUM(G785:I785)</f>
        <v>385124327</v>
      </c>
      <c r="K785" s="5" t="s">
        <v>37</v>
      </c>
      <c r="L785" s="5" t="s">
        <v>44</v>
      </c>
    </row>
    <row r="786" spans="1:12" ht="12" customHeight="1" x14ac:dyDescent="0.3">
      <c r="A786" s="5">
        <f t="shared" si="36"/>
        <v>785</v>
      </c>
      <c r="B786" s="6" t="s">
        <v>1127</v>
      </c>
      <c r="C786" s="16" t="s">
        <v>1150</v>
      </c>
      <c r="D786" s="5" t="s">
        <v>82</v>
      </c>
      <c r="E786" s="7" t="s">
        <v>1151</v>
      </c>
      <c r="F786" s="8" t="s">
        <v>37</v>
      </c>
      <c r="G786" s="9">
        <v>99472698</v>
      </c>
      <c r="H786" s="9">
        <v>36418919</v>
      </c>
      <c r="I786" s="9">
        <v>4665303</v>
      </c>
      <c r="J786" s="9">
        <f>SUM(G786:I786)</f>
        <v>140556920</v>
      </c>
      <c r="K786" s="5" t="s">
        <v>37</v>
      </c>
      <c r="L786" s="5" t="s">
        <v>44</v>
      </c>
    </row>
    <row r="787" spans="1:12" ht="12" customHeight="1" x14ac:dyDescent="0.3">
      <c r="A787" s="5">
        <f t="shared" si="36"/>
        <v>786</v>
      </c>
      <c r="B787" s="6" t="s">
        <v>1127</v>
      </c>
      <c r="C787" s="6" t="s">
        <v>1152</v>
      </c>
      <c r="D787" s="5" t="s">
        <v>82</v>
      </c>
      <c r="E787" s="7" t="s">
        <v>1153</v>
      </c>
      <c r="F787" s="8" t="s">
        <v>27</v>
      </c>
      <c r="G787" s="9">
        <v>4200000000</v>
      </c>
      <c r="H787" s="9">
        <v>1400000000</v>
      </c>
      <c r="I787" s="9">
        <v>300000000</v>
      </c>
      <c r="J787" s="9">
        <f>SUM(G787:I787)</f>
        <v>5900000000</v>
      </c>
      <c r="K787" s="5" t="s">
        <v>37</v>
      </c>
      <c r="L787" s="5" t="s">
        <v>28</v>
      </c>
    </row>
    <row r="788" spans="1:12" ht="12" customHeight="1" x14ac:dyDescent="0.3">
      <c r="A788" s="5">
        <f t="shared" si="36"/>
        <v>787</v>
      </c>
      <c r="B788" s="6" t="s">
        <v>1127</v>
      </c>
      <c r="C788" s="6" t="s">
        <v>1131</v>
      </c>
      <c r="D788" s="5" t="s">
        <v>48</v>
      </c>
      <c r="E788" s="7" t="s">
        <v>1154</v>
      </c>
      <c r="F788" s="8" t="s">
        <v>27</v>
      </c>
      <c r="G788" s="9">
        <v>86000000</v>
      </c>
      <c r="H788" s="9">
        <v>85000000</v>
      </c>
      <c r="I788" s="9">
        <v>0</v>
      </c>
      <c r="J788" s="9">
        <v>171000000</v>
      </c>
      <c r="K788" s="5" t="s">
        <v>27</v>
      </c>
      <c r="L788" s="5" t="s">
        <v>28</v>
      </c>
    </row>
    <row r="789" spans="1:12" ht="12" customHeight="1" x14ac:dyDescent="0.3">
      <c r="A789" s="5">
        <f t="shared" si="36"/>
        <v>788</v>
      </c>
      <c r="B789" s="6" t="s">
        <v>1127</v>
      </c>
      <c r="C789" s="16" t="s">
        <v>24</v>
      </c>
      <c r="D789" s="5" t="s">
        <v>48</v>
      </c>
      <c r="E789" s="7" t="s">
        <v>1155</v>
      </c>
      <c r="F789" s="8" t="s">
        <v>37</v>
      </c>
      <c r="G789" s="9">
        <v>3674668000</v>
      </c>
      <c r="H789" s="9">
        <v>2957227000</v>
      </c>
      <c r="I789" s="9">
        <v>243753000</v>
      </c>
      <c r="J789" s="9">
        <v>6875648000</v>
      </c>
      <c r="K789" s="5" t="s">
        <v>37</v>
      </c>
      <c r="L789" s="5" t="s">
        <v>44</v>
      </c>
    </row>
    <row r="790" spans="1:12" ht="12" customHeight="1" x14ac:dyDescent="0.3">
      <c r="A790" s="5">
        <f t="shared" si="36"/>
        <v>789</v>
      </c>
      <c r="B790" s="6" t="s">
        <v>1127</v>
      </c>
      <c r="C790" s="16" t="s">
        <v>24</v>
      </c>
      <c r="D790" s="5" t="s">
        <v>82</v>
      </c>
      <c r="E790" s="7" t="s">
        <v>1156</v>
      </c>
      <c r="F790" s="8" t="s">
        <v>27</v>
      </c>
      <c r="G790" s="9">
        <v>5718649000</v>
      </c>
      <c r="H790" s="9">
        <v>2161175000</v>
      </c>
      <c r="I790" s="9">
        <v>209257000</v>
      </c>
      <c r="J790" s="9">
        <v>8089081000</v>
      </c>
      <c r="K790" s="5" t="s">
        <v>37</v>
      </c>
      <c r="L790" s="5" t="s">
        <v>28</v>
      </c>
    </row>
    <row r="791" spans="1:12" ht="12" customHeight="1" x14ac:dyDescent="0.3">
      <c r="A791" s="5">
        <f t="shared" si="36"/>
        <v>790</v>
      </c>
      <c r="B791" s="6" t="s">
        <v>1127</v>
      </c>
      <c r="C791" s="6" t="s">
        <v>1145</v>
      </c>
      <c r="D791" s="5" t="s">
        <v>56</v>
      </c>
      <c r="E791" s="7" t="s">
        <v>1157</v>
      </c>
      <c r="F791" s="8" t="s">
        <v>37</v>
      </c>
      <c r="G791" s="9">
        <v>400000000</v>
      </c>
      <c r="H791" s="9">
        <v>300000000</v>
      </c>
      <c r="I791" s="9">
        <v>30000000</v>
      </c>
      <c r="J791" s="9">
        <f>SUM(G791:I791)</f>
        <v>730000000</v>
      </c>
      <c r="K791" s="5" t="s">
        <v>27</v>
      </c>
      <c r="L791" s="5" t="s">
        <v>44</v>
      </c>
    </row>
    <row r="792" spans="1:12" ht="12" customHeight="1" x14ac:dyDescent="0.3">
      <c r="A792" s="5">
        <f t="shared" si="36"/>
        <v>791</v>
      </c>
      <c r="B792" s="6" t="s">
        <v>1127</v>
      </c>
      <c r="C792" s="6" t="s">
        <v>1145</v>
      </c>
      <c r="D792" s="5" t="s">
        <v>25</v>
      </c>
      <c r="E792" s="7" t="s">
        <v>1158</v>
      </c>
      <c r="F792" s="8" t="s">
        <v>27</v>
      </c>
      <c r="G792" s="9">
        <v>62167000</v>
      </c>
      <c r="H792" s="9">
        <v>55857000</v>
      </c>
      <c r="I792" s="9">
        <v>17190000</v>
      </c>
      <c r="J792" s="9">
        <f>SUM(G792:I792)</f>
        <v>135214000</v>
      </c>
      <c r="K792" s="5" t="s">
        <v>27</v>
      </c>
      <c r="L792" s="5" t="s">
        <v>28</v>
      </c>
    </row>
    <row r="793" spans="1:12" ht="12" customHeight="1" x14ac:dyDescent="0.3">
      <c r="A793" s="5">
        <f t="shared" si="36"/>
        <v>792</v>
      </c>
      <c r="B793" s="6" t="s">
        <v>1127</v>
      </c>
      <c r="C793" s="6" t="s">
        <v>1152</v>
      </c>
      <c r="D793" s="5" t="s">
        <v>56</v>
      </c>
      <c r="E793" s="29" t="s">
        <v>1159</v>
      </c>
      <c r="F793" s="8" t="s">
        <v>37</v>
      </c>
      <c r="G793" s="9">
        <v>200000000</v>
      </c>
      <c r="H793" s="10">
        <v>0</v>
      </c>
      <c r="I793" s="9">
        <v>0</v>
      </c>
      <c r="J793" s="9">
        <f>SUM(G793:I793)</f>
        <v>200000000</v>
      </c>
      <c r="K793" s="5" t="s">
        <v>37</v>
      </c>
      <c r="L793" s="5" t="s">
        <v>44</v>
      </c>
    </row>
    <row r="794" spans="1:12" ht="12" customHeight="1" x14ac:dyDescent="0.3">
      <c r="A794" s="5">
        <f t="shared" si="36"/>
        <v>793</v>
      </c>
      <c r="B794" s="6" t="s">
        <v>1127</v>
      </c>
      <c r="C794" s="6" t="s">
        <v>1152</v>
      </c>
      <c r="D794" s="5" t="s">
        <v>25</v>
      </c>
      <c r="E794" s="7" t="s">
        <v>1160</v>
      </c>
      <c r="F794" s="8" t="s">
        <v>37</v>
      </c>
      <c r="G794" s="9">
        <v>6639787</v>
      </c>
      <c r="H794" s="9"/>
      <c r="I794" s="9"/>
      <c r="J794" s="9">
        <f>SUM(G794:I794)</f>
        <v>6639787</v>
      </c>
      <c r="K794" s="5" t="s">
        <v>37</v>
      </c>
      <c r="L794" s="5" t="s">
        <v>33</v>
      </c>
    </row>
    <row r="795" spans="1:12" ht="12" customHeight="1" x14ac:dyDescent="0.3">
      <c r="A795" s="5">
        <f t="shared" si="36"/>
        <v>794</v>
      </c>
      <c r="B795" s="6" t="s">
        <v>1127</v>
      </c>
      <c r="C795" s="6" t="s">
        <v>1152</v>
      </c>
      <c r="D795" s="5" t="s">
        <v>25</v>
      </c>
      <c r="E795" s="7" t="s">
        <v>1161</v>
      </c>
      <c r="F795" s="8" t="s">
        <v>37</v>
      </c>
      <c r="G795" s="9">
        <v>3773313</v>
      </c>
      <c r="H795" s="10">
        <v>0</v>
      </c>
      <c r="I795" s="9"/>
      <c r="J795" s="9">
        <f>SUM(G795:I795)</f>
        <v>3773313</v>
      </c>
      <c r="K795" s="5" t="s">
        <v>37</v>
      </c>
      <c r="L795" s="5" t="s">
        <v>33</v>
      </c>
    </row>
    <row r="796" spans="1:12" ht="12" customHeight="1" x14ac:dyDescent="0.3">
      <c r="A796" s="5">
        <f t="shared" si="36"/>
        <v>795</v>
      </c>
      <c r="B796" s="6" t="s">
        <v>1127</v>
      </c>
      <c r="C796" s="16" t="s">
        <v>24</v>
      </c>
      <c r="D796" s="17" t="s">
        <v>56</v>
      </c>
      <c r="E796" s="18" t="s">
        <v>1162</v>
      </c>
      <c r="F796" s="17" t="s">
        <v>27</v>
      </c>
      <c r="G796" s="55">
        <v>2000000000</v>
      </c>
      <c r="H796" s="55">
        <v>1500000000</v>
      </c>
      <c r="I796" s="55">
        <v>500000000</v>
      </c>
      <c r="J796" s="23">
        <f>G796+H796+I796</f>
        <v>4000000000</v>
      </c>
      <c r="K796" s="5" t="s">
        <v>37</v>
      </c>
      <c r="L796" s="17" t="s">
        <v>28</v>
      </c>
    </row>
    <row r="797" spans="1:12" ht="12" customHeight="1" x14ac:dyDescent="0.3">
      <c r="A797" s="5">
        <f t="shared" si="36"/>
        <v>796</v>
      </c>
      <c r="B797" s="6" t="s">
        <v>1127</v>
      </c>
      <c r="C797" s="16" t="s">
        <v>24</v>
      </c>
      <c r="D797" s="17" t="s">
        <v>56</v>
      </c>
      <c r="E797" s="56" t="s">
        <v>1163</v>
      </c>
      <c r="F797" s="17" t="s">
        <v>27</v>
      </c>
      <c r="G797" s="55">
        <v>4200000000</v>
      </c>
      <c r="H797" s="55">
        <v>3038160000</v>
      </c>
      <c r="I797" s="55">
        <v>611840000</v>
      </c>
      <c r="J797" s="23">
        <f>G797+H797+I797</f>
        <v>7850000000</v>
      </c>
      <c r="K797" s="5" t="s">
        <v>37</v>
      </c>
      <c r="L797" s="17" t="s">
        <v>28</v>
      </c>
    </row>
    <row r="798" spans="1:12" ht="12" customHeight="1" x14ac:dyDescent="0.3">
      <c r="A798" s="5">
        <f t="shared" si="36"/>
        <v>797</v>
      </c>
      <c r="B798" s="6" t="s">
        <v>1127</v>
      </c>
      <c r="C798" s="6" t="s">
        <v>1143</v>
      </c>
      <c r="D798" s="5" t="s">
        <v>56</v>
      </c>
      <c r="E798" s="7" t="s">
        <v>1164</v>
      </c>
      <c r="F798" s="8" t="s">
        <v>37</v>
      </c>
      <c r="G798" s="9">
        <v>968569000</v>
      </c>
      <c r="H798" s="9">
        <v>1997375000</v>
      </c>
      <c r="I798" s="9">
        <v>100000000</v>
      </c>
      <c r="J798" s="9">
        <f t="shared" ref="J798:J805" si="37">SUM(G798:I798)</f>
        <v>3065944000</v>
      </c>
      <c r="K798" s="5" t="s">
        <v>27</v>
      </c>
      <c r="L798" s="5" t="s">
        <v>44</v>
      </c>
    </row>
    <row r="799" spans="1:12" ht="12" customHeight="1" x14ac:dyDescent="0.3">
      <c r="A799" s="5">
        <f t="shared" si="36"/>
        <v>798</v>
      </c>
      <c r="B799" s="6" t="s">
        <v>1127</v>
      </c>
      <c r="C799" s="6" t="s">
        <v>1145</v>
      </c>
      <c r="D799" s="5" t="s">
        <v>86</v>
      </c>
      <c r="E799" s="7" t="s">
        <v>1165</v>
      </c>
      <c r="F799" s="8" t="s">
        <v>27</v>
      </c>
      <c r="G799" s="9">
        <v>376019000</v>
      </c>
      <c r="H799" s="9">
        <v>254897000</v>
      </c>
      <c r="I799" s="9">
        <v>24593000</v>
      </c>
      <c r="J799" s="9">
        <f t="shared" si="37"/>
        <v>655509000</v>
      </c>
      <c r="K799" s="5" t="s">
        <v>27</v>
      </c>
      <c r="L799" s="5" t="s">
        <v>28</v>
      </c>
    </row>
    <row r="800" spans="1:12" ht="12" customHeight="1" x14ac:dyDescent="0.3">
      <c r="A800" s="5">
        <f t="shared" si="36"/>
        <v>799</v>
      </c>
      <c r="B800" s="6" t="s">
        <v>1127</v>
      </c>
      <c r="C800" s="6" t="s">
        <v>1145</v>
      </c>
      <c r="D800" s="5" t="s">
        <v>86</v>
      </c>
      <c r="E800" s="7" t="s">
        <v>1166</v>
      </c>
      <c r="F800" s="8" t="s">
        <v>27</v>
      </c>
      <c r="G800" s="9">
        <v>1652000000</v>
      </c>
      <c r="H800" s="9">
        <v>547000000</v>
      </c>
      <c r="I800" s="9">
        <v>97000000</v>
      </c>
      <c r="J800" s="9">
        <f t="shared" si="37"/>
        <v>2296000000</v>
      </c>
      <c r="K800" s="5" t="s">
        <v>27</v>
      </c>
      <c r="L800" s="5" t="s">
        <v>28</v>
      </c>
    </row>
    <row r="801" spans="1:13" ht="12" customHeight="1" x14ac:dyDescent="0.3">
      <c r="A801" s="5">
        <f t="shared" si="36"/>
        <v>800</v>
      </c>
      <c r="B801" s="6" t="s">
        <v>1127</v>
      </c>
      <c r="C801" s="16" t="s">
        <v>1150</v>
      </c>
      <c r="D801" s="5" t="s">
        <v>86</v>
      </c>
      <c r="E801" s="7" t="s">
        <v>1167</v>
      </c>
      <c r="F801" s="8" t="s">
        <v>27</v>
      </c>
      <c r="G801" s="9">
        <v>251954192</v>
      </c>
      <c r="H801" s="9">
        <v>263122773</v>
      </c>
      <c r="I801" s="9">
        <v>0</v>
      </c>
      <c r="J801" s="9">
        <f t="shared" si="37"/>
        <v>515076965</v>
      </c>
      <c r="K801" s="5" t="s">
        <v>37</v>
      </c>
      <c r="L801" s="5" t="s">
        <v>28</v>
      </c>
    </row>
    <row r="802" spans="1:13" ht="12" customHeight="1" x14ac:dyDescent="0.3">
      <c r="A802" s="5">
        <f t="shared" si="36"/>
        <v>801</v>
      </c>
      <c r="B802" s="6" t="s">
        <v>1127</v>
      </c>
      <c r="C802" s="6" t="s">
        <v>1141</v>
      </c>
      <c r="D802" s="5" t="s">
        <v>86</v>
      </c>
      <c r="E802" s="7" t="s">
        <v>1168</v>
      </c>
      <c r="F802" s="8" t="s">
        <v>37</v>
      </c>
      <c r="G802" s="9">
        <v>385052000</v>
      </c>
      <c r="H802" s="9">
        <v>326022000</v>
      </c>
      <c r="I802" s="9">
        <v>45000000</v>
      </c>
      <c r="J802" s="9">
        <f t="shared" si="37"/>
        <v>756074000</v>
      </c>
      <c r="K802" s="5" t="s">
        <v>27</v>
      </c>
      <c r="L802" s="5" t="s">
        <v>44</v>
      </c>
    </row>
    <row r="803" spans="1:13" ht="12" customHeight="1" x14ac:dyDescent="0.3">
      <c r="A803" s="5">
        <f t="shared" si="36"/>
        <v>802</v>
      </c>
      <c r="B803" s="6" t="s">
        <v>1127</v>
      </c>
      <c r="C803" s="6" t="s">
        <v>1141</v>
      </c>
      <c r="D803" s="5" t="s">
        <v>86</v>
      </c>
      <c r="E803" s="7" t="s">
        <v>1169</v>
      </c>
      <c r="F803" s="8" t="s">
        <v>37</v>
      </c>
      <c r="G803" s="9">
        <v>236784000</v>
      </c>
      <c r="H803" s="9">
        <v>17367900</v>
      </c>
      <c r="I803" s="9">
        <v>57000000</v>
      </c>
      <c r="J803" s="9">
        <f t="shared" si="37"/>
        <v>311151900</v>
      </c>
      <c r="K803" s="5" t="s">
        <v>27</v>
      </c>
      <c r="L803" s="5" t="s">
        <v>44</v>
      </c>
    </row>
    <row r="804" spans="1:13" ht="12" customHeight="1" x14ac:dyDescent="0.3">
      <c r="A804" s="5">
        <f t="shared" si="36"/>
        <v>803</v>
      </c>
      <c r="B804" s="6" t="s">
        <v>1127</v>
      </c>
      <c r="C804" s="6" t="s">
        <v>1143</v>
      </c>
      <c r="D804" s="5" t="s">
        <v>260</v>
      </c>
      <c r="E804" s="7" t="s">
        <v>1170</v>
      </c>
      <c r="F804" s="8" t="s">
        <v>37</v>
      </c>
      <c r="G804" s="9">
        <v>243392000</v>
      </c>
      <c r="H804" s="9">
        <v>189461000</v>
      </c>
      <c r="I804" s="9">
        <v>50000000</v>
      </c>
      <c r="J804" s="9">
        <f t="shared" si="37"/>
        <v>482853000</v>
      </c>
      <c r="K804" s="5" t="s">
        <v>27</v>
      </c>
      <c r="L804" s="5" t="s">
        <v>44</v>
      </c>
    </row>
    <row r="805" spans="1:13" ht="12" customHeight="1" x14ac:dyDescent="0.3">
      <c r="A805" s="5">
        <f t="shared" si="36"/>
        <v>804</v>
      </c>
      <c r="B805" s="6" t="s">
        <v>1127</v>
      </c>
      <c r="C805" s="6" t="s">
        <v>1145</v>
      </c>
      <c r="D805" s="5" t="s">
        <v>50</v>
      </c>
      <c r="E805" s="7" t="s">
        <v>1171</v>
      </c>
      <c r="F805" s="8" t="s">
        <v>37</v>
      </c>
      <c r="G805" s="9">
        <v>150000000</v>
      </c>
      <c r="H805" s="9">
        <v>100000000</v>
      </c>
      <c r="I805" s="9">
        <v>15000000</v>
      </c>
      <c r="J805" s="9">
        <f t="shared" si="37"/>
        <v>265000000</v>
      </c>
      <c r="K805" s="5" t="s">
        <v>27</v>
      </c>
      <c r="L805" s="5" t="s">
        <v>44</v>
      </c>
    </row>
    <row r="806" spans="1:13" ht="12" customHeight="1" x14ac:dyDescent="0.3">
      <c r="A806" s="5">
        <f t="shared" si="36"/>
        <v>805</v>
      </c>
      <c r="B806" s="6" t="s">
        <v>1127</v>
      </c>
      <c r="C806" s="6" t="s">
        <v>1128</v>
      </c>
      <c r="D806" s="5" t="s">
        <v>50</v>
      </c>
      <c r="E806" s="7" t="s">
        <v>1172</v>
      </c>
      <c r="F806" s="8" t="s">
        <v>27</v>
      </c>
      <c r="G806" s="9">
        <v>29000000</v>
      </c>
      <c r="H806" s="10">
        <v>0</v>
      </c>
      <c r="I806" s="9">
        <v>0</v>
      </c>
      <c r="J806" s="9">
        <v>29000000</v>
      </c>
      <c r="K806" s="5" t="s">
        <v>37</v>
      </c>
      <c r="L806" s="5" t="s">
        <v>28</v>
      </c>
    </row>
    <row r="807" spans="1:13" ht="12" customHeight="1" x14ac:dyDescent="0.3">
      <c r="A807" s="5">
        <f t="shared" si="36"/>
        <v>806</v>
      </c>
      <c r="B807" s="6" t="s">
        <v>1127</v>
      </c>
      <c r="C807" s="16" t="s">
        <v>24</v>
      </c>
      <c r="D807" s="5" t="s">
        <v>50</v>
      </c>
      <c r="E807" s="7" t="s">
        <v>1173</v>
      </c>
      <c r="F807" s="17" t="s">
        <v>27</v>
      </c>
      <c r="G807" s="9">
        <v>380000000</v>
      </c>
      <c r="H807" s="9">
        <v>420000000</v>
      </c>
      <c r="I807" s="9">
        <v>623000000</v>
      </c>
      <c r="J807" s="23">
        <f>G807+H807+I807</f>
        <v>1423000000</v>
      </c>
      <c r="K807" s="5" t="s">
        <v>37</v>
      </c>
      <c r="L807" s="17" t="s">
        <v>28</v>
      </c>
    </row>
    <row r="808" spans="1:13" ht="12" customHeight="1" x14ac:dyDescent="0.3">
      <c r="A808" s="5">
        <f t="shared" si="36"/>
        <v>807</v>
      </c>
      <c r="B808" s="6" t="s">
        <v>1127</v>
      </c>
      <c r="C808" s="16" t="s">
        <v>24</v>
      </c>
      <c r="D808" s="5" t="s">
        <v>50</v>
      </c>
      <c r="E808" s="7" t="s">
        <v>1174</v>
      </c>
      <c r="F808" s="17" t="s">
        <v>27</v>
      </c>
      <c r="G808" s="9">
        <v>465000000</v>
      </c>
      <c r="H808" s="9">
        <v>563000000</v>
      </c>
      <c r="I808" s="9">
        <v>851000000</v>
      </c>
      <c r="J808" s="23">
        <f>G808+H808+I808</f>
        <v>1879000000</v>
      </c>
      <c r="K808" s="5" t="s">
        <v>37</v>
      </c>
      <c r="L808" s="17" t="s">
        <v>28</v>
      </c>
    </row>
    <row r="809" spans="1:13" ht="12" customHeight="1" x14ac:dyDescent="0.3">
      <c r="A809" s="5">
        <f t="shared" si="36"/>
        <v>808</v>
      </c>
      <c r="B809" s="6" t="s">
        <v>1127</v>
      </c>
      <c r="C809" s="6" t="s">
        <v>1141</v>
      </c>
      <c r="D809" s="5" t="s">
        <v>39</v>
      </c>
      <c r="E809" s="7" t="s">
        <v>1175</v>
      </c>
      <c r="F809" s="8" t="s">
        <v>37</v>
      </c>
      <c r="G809" s="9">
        <v>182239000</v>
      </c>
      <c r="H809" s="9">
        <v>118976000</v>
      </c>
      <c r="I809" s="9">
        <v>21575000</v>
      </c>
      <c r="J809" s="9">
        <f>SUM(G809:I809)</f>
        <v>322790000</v>
      </c>
      <c r="K809" s="5" t="s">
        <v>27</v>
      </c>
      <c r="L809" s="5" t="s">
        <v>44</v>
      </c>
    </row>
    <row r="810" spans="1:13" ht="12" customHeight="1" x14ac:dyDescent="0.3">
      <c r="A810" s="5">
        <f t="shared" si="36"/>
        <v>809</v>
      </c>
      <c r="B810" s="6" t="s">
        <v>1127</v>
      </c>
      <c r="C810" s="6" t="s">
        <v>24</v>
      </c>
      <c r="D810" s="5" t="s">
        <v>91</v>
      </c>
      <c r="E810" s="7" t="s">
        <v>1176</v>
      </c>
      <c r="F810" s="8" t="s">
        <v>27</v>
      </c>
      <c r="G810" s="9">
        <v>30000000</v>
      </c>
      <c r="H810" s="10">
        <v>0</v>
      </c>
      <c r="I810" s="9">
        <v>0</v>
      </c>
      <c r="J810" s="9">
        <f>SUM(G810:I810)</f>
        <v>30000000</v>
      </c>
      <c r="K810" s="5" t="s">
        <v>37</v>
      </c>
      <c r="L810" s="5" t="s">
        <v>28</v>
      </c>
    </row>
    <row r="811" spans="1:13" ht="12" customHeight="1" x14ac:dyDescent="0.3">
      <c r="A811" s="5">
        <f t="shared" si="36"/>
        <v>810</v>
      </c>
      <c r="B811" s="6" t="s">
        <v>1177</v>
      </c>
      <c r="C811" s="6" t="s">
        <v>597</v>
      </c>
      <c r="D811" s="5" t="s">
        <v>21</v>
      </c>
      <c r="E811" s="7" t="s">
        <v>1178</v>
      </c>
      <c r="F811" s="8" t="s">
        <v>27</v>
      </c>
      <c r="G811" s="22">
        <v>882000000</v>
      </c>
      <c r="H811" s="22">
        <v>514000000</v>
      </c>
      <c r="I811" s="22">
        <v>0</v>
      </c>
      <c r="J811" s="22">
        <f t="shared" ref="J811:J828" si="38">G811+H811+I811</f>
        <v>1396000000</v>
      </c>
      <c r="K811" s="5" t="s">
        <v>27</v>
      </c>
      <c r="L811" s="5" t="s">
        <v>44</v>
      </c>
      <c r="M811" s="57"/>
    </row>
    <row r="812" spans="1:13" ht="12" customHeight="1" x14ac:dyDescent="0.3">
      <c r="A812" s="5">
        <f t="shared" si="36"/>
        <v>811</v>
      </c>
      <c r="B812" s="6" t="s">
        <v>1177</v>
      </c>
      <c r="C812" s="6" t="s">
        <v>597</v>
      </c>
      <c r="D812" s="5" t="s">
        <v>48</v>
      </c>
      <c r="E812" s="24" t="s">
        <v>1179</v>
      </c>
      <c r="F812" s="8" t="s">
        <v>27</v>
      </c>
      <c r="G812" s="22">
        <v>250000000</v>
      </c>
      <c r="H812" s="22">
        <v>180000000</v>
      </c>
      <c r="I812" s="22">
        <v>0</v>
      </c>
      <c r="J812" s="22">
        <f t="shared" si="38"/>
        <v>430000000</v>
      </c>
      <c r="K812" s="5" t="s">
        <v>27</v>
      </c>
      <c r="L812" s="5" t="s">
        <v>28</v>
      </c>
      <c r="M812" s="57"/>
    </row>
    <row r="813" spans="1:13" ht="12" customHeight="1" x14ac:dyDescent="0.3">
      <c r="A813" s="5">
        <f t="shared" si="36"/>
        <v>812</v>
      </c>
      <c r="B813" s="6" t="s">
        <v>1177</v>
      </c>
      <c r="C813" s="6" t="s">
        <v>597</v>
      </c>
      <c r="D813" s="5" t="s">
        <v>48</v>
      </c>
      <c r="E813" s="24" t="s">
        <v>1180</v>
      </c>
      <c r="F813" s="8" t="s">
        <v>27</v>
      </c>
      <c r="G813" s="22">
        <v>120000000</v>
      </c>
      <c r="H813" s="22">
        <v>80000000</v>
      </c>
      <c r="I813" s="22">
        <v>0</v>
      </c>
      <c r="J813" s="22">
        <f t="shared" si="38"/>
        <v>200000000</v>
      </c>
      <c r="K813" s="5" t="s">
        <v>27</v>
      </c>
      <c r="L813" s="5" t="s">
        <v>28</v>
      </c>
      <c r="M813" s="57"/>
    </row>
    <row r="814" spans="1:13" ht="12" customHeight="1" x14ac:dyDescent="0.3">
      <c r="A814" s="5">
        <f t="shared" si="36"/>
        <v>813</v>
      </c>
      <c r="B814" s="6" t="s">
        <v>1177</v>
      </c>
      <c r="C814" s="6" t="s">
        <v>597</v>
      </c>
      <c r="D814" s="5" t="s">
        <v>48</v>
      </c>
      <c r="E814" s="24" t="s">
        <v>1181</v>
      </c>
      <c r="F814" s="8" t="s">
        <v>27</v>
      </c>
      <c r="G814" s="22">
        <v>100000000</v>
      </c>
      <c r="H814" s="22">
        <v>70000000</v>
      </c>
      <c r="I814" s="22">
        <v>0</v>
      </c>
      <c r="J814" s="22">
        <f t="shared" si="38"/>
        <v>170000000</v>
      </c>
      <c r="K814" s="5" t="s">
        <v>27</v>
      </c>
      <c r="L814" s="5" t="s">
        <v>28</v>
      </c>
      <c r="M814" s="57"/>
    </row>
    <row r="815" spans="1:13" ht="12" customHeight="1" x14ac:dyDescent="0.3">
      <c r="A815" s="5">
        <f t="shared" si="36"/>
        <v>814</v>
      </c>
      <c r="B815" s="6" t="s">
        <v>1177</v>
      </c>
      <c r="C815" s="6" t="s">
        <v>597</v>
      </c>
      <c r="D815" s="5" t="s">
        <v>48</v>
      </c>
      <c r="E815" s="24" t="s">
        <v>1182</v>
      </c>
      <c r="F815" s="8" t="s">
        <v>37</v>
      </c>
      <c r="G815" s="22">
        <v>1100000000</v>
      </c>
      <c r="H815" s="22">
        <v>1800000000</v>
      </c>
      <c r="I815" s="22"/>
      <c r="J815" s="22">
        <f t="shared" si="38"/>
        <v>2900000000</v>
      </c>
      <c r="K815" s="5" t="s">
        <v>27</v>
      </c>
      <c r="L815" s="5" t="s">
        <v>44</v>
      </c>
      <c r="M815" s="57"/>
    </row>
    <row r="816" spans="1:13" ht="12" customHeight="1" x14ac:dyDescent="0.3">
      <c r="A816" s="5">
        <f t="shared" si="36"/>
        <v>815</v>
      </c>
      <c r="B816" s="6" t="s">
        <v>1183</v>
      </c>
      <c r="C816" s="6" t="s">
        <v>1184</v>
      </c>
      <c r="D816" s="5" t="s">
        <v>25</v>
      </c>
      <c r="E816" s="24" t="s">
        <v>1185</v>
      </c>
      <c r="F816" s="8" t="s">
        <v>37</v>
      </c>
      <c r="G816" s="22">
        <v>524000000</v>
      </c>
      <c r="H816" s="22">
        <v>329000000</v>
      </c>
      <c r="I816" s="22">
        <v>0</v>
      </c>
      <c r="J816" s="22">
        <f t="shared" si="38"/>
        <v>853000000</v>
      </c>
      <c r="K816" s="5" t="s">
        <v>27</v>
      </c>
      <c r="L816" s="5" t="s">
        <v>44</v>
      </c>
      <c r="M816" s="57"/>
    </row>
    <row r="817" spans="1:13" ht="12" customHeight="1" x14ac:dyDescent="0.3">
      <c r="A817" s="5">
        <f t="shared" si="36"/>
        <v>816</v>
      </c>
      <c r="B817" s="6" t="s">
        <v>1183</v>
      </c>
      <c r="C817" s="6" t="s">
        <v>1184</v>
      </c>
      <c r="D817" s="5" t="s">
        <v>25</v>
      </c>
      <c r="E817" s="24" t="s">
        <v>1186</v>
      </c>
      <c r="F817" s="8" t="s">
        <v>27</v>
      </c>
      <c r="G817" s="22">
        <v>112000000</v>
      </c>
      <c r="H817" s="10">
        <v>0</v>
      </c>
      <c r="I817" s="9">
        <v>0</v>
      </c>
      <c r="J817" s="22">
        <f t="shared" si="38"/>
        <v>112000000</v>
      </c>
      <c r="K817" s="5" t="s">
        <v>27</v>
      </c>
      <c r="L817" s="5" t="s">
        <v>28</v>
      </c>
      <c r="M817" s="57"/>
    </row>
    <row r="818" spans="1:13" ht="12" customHeight="1" x14ac:dyDescent="0.3">
      <c r="A818" s="5">
        <f t="shared" si="36"/>
        <v>817</v>
      </c>
      <c r="B818" s="6" t="s">
        <v>1183</v>
      </c>
      <c r="C818" s="6" t="s">
        <v>1184</v>
      </c>
      <c r="D818" s="5" t="s">
        <v>25</v>
      </c>
      <c r="E818" s="24" t="s">
        <v>1187</v>
      </c>
      <c r="F818" s="8" t="s">
        <v>27</v>
      </c>
      <c r="G818" s="22">
        <v>902000000</v>
      </c>
      <c r="H818" s="22">
        <v>430000000</v>
      </c>
      <c r="I818" s="22">
        <v>0</v>
      </c>
      <c r="J818" s="22">
        <f t="shared" si="38"/>
        <v>1332000000</v>
      </c>
      <c r="K818" s="5" t="s">
        <v>27</v>
      </c>
      <c r="L818" s="5" t="s">
        <v>28</v>
      </c>
      <c r="M818" s="57"/>
    </row>
    <row r="819" spans="1:13" ht="12" customHeight="1" x14ac:dyDescent="0.3">
      <c r="A819" s="5">
        <f t="shared" si="36"/>
        <v>818</v>
      </c>
      <c r="B819" s="6" t="s">
        <v>1183</v>
      </c>
      <c r="C819" s="6" t="s">
        <v>1184</v>
      </c>
      <c r="D819" s="5" t="s">
        <v>25</v>
      </c>
      <c r="E819" s="24" t="s">
        <v>1188</v>
      </c>
      <c r="F819" s="8" t="s">
        <v>27</v>
      </c>
      <c r="G819" s="22">
        <v>164000000</v>
      </c>
      <c r="H819" s="10">
        <v>0</v>
      </c>
      <c r="I819" s="9">
        <v>0</v>
      </c>
      <c r="J819" s="22">
        <f t="shared" si="38"/>
        <v>164000000</v>
      </c>
      <c r="K819" s="5" t="s">
        <v>27</v>
      </c>
      <c r="L819" s="5" t="s">
        <v>28</v>
      </c>
      <c r="M819" s="57"/>
    </row>
    <row r="820" spans="1:13" ht="12" customHeight="1" x14ac:dyDescent="0.3">
      <c r="A820" s="5">
        <f t="shared" si="36"/>
        <v>819</v>
      </c>
      <c r="B820" s="6" t="s">
        <v>1183</v>
      </c>
      <c r="C820" s="6" t="s">
        <v>1184</v>
      </c>
      <c r="D820" s="5" t="s">
        <v>25</v>
      </c>
      <c r="E820" s="24" t="s">
        <v>1189</v>
      </c>
      <c r="F820" s="8" t="s">
        <v>27</v>
      </c>
      <c r="G820" s="22">
        <v>1324000000</v>
      </c>
      <c r="H820" s="22">
        <v>1009000000</v>
      </c>
      <c r="I820" s="22">
        <v>0</v>
      </c>
      <c r="J820" s="22">
        <f t="shared" si="38"/>
        <v>2333000000</v>
      </c>
      <c r="K820" s="5" t="s">
        <v>27</v>
      </c>
      <c r="L820" s="5" t="s">
        <v>28</v>
      </c>
    </row>
    <row r="821" spans="1:13" ht="12" customHeight="1" x14ac:dyDescent="0.3">
      <c r="A821" s="5">
        <f t="shared" si="36"/>
        <v>820</v>
      </c>
      <c r="B821" s="6" t="s">
        <v>1183</v>
      </c>
      <c r="C821" s="6" t="s">
        <v>1184</v>
      </c>
      <c r="D821" s="5" t="s">
        <v>25</v>
      </c>
      <c r="E821" s="24" t="s">
        <v>1190</v>
      </c>
      <c r="F821" s="8" t="s">
        <v>27</v>
      </c>
      <c r="G821" s="22">
        <v>271000000</v>
      </c>
      <c r="H821" s="10">
        <v>0</v>
      </c>
      <c r="I821" s="9">
        <v>0</v>
      </c>
      <c r="J821" s="22">
        <f t="shared" si="38"/>
        <v>271000000</v>
      </c>
      <c r="K821" s="5" t="s">
        <v>27</v>
      </c>
      <c r="L821" s="5" t="s">
        <v>28</v>
      </c>
    </row>
    <row r="822" spans="1:13" ht="12" customHeight="1" x14ac:dyDescent="0.3">
      <c r="A822" s="5">
        <f t="shared" si="36"/>
        <v>821</v>
      </c>
      <c r="B822" s="6" t="s">
        <v>1177</v>
      </c>
      <c r="C822" s="6" t="s">
        <v>597</v>
      </c>
      <c r="D822" s="5" t="s">
        <v>56</v>
      </c>
      <c r="E822" s="24" t="s">
        <v>1191</v>
      </c>
      <c r="F822" s="8" t="s">
        <v>37</v>
      </c>
      <c r="G822" s="22">
        <v>1150000000</v>
      </c>
      <c r="H822" s="22">
        <v>1700000000</v>
      </c>
      <c r="I822" s="22"/>
      <c r="J822" s="22">
        <f t="shared" si="38"/>
        <v>2850000000</v>
      </c>
      <c r="K822" s="5" t="s">
        <v>27</v>
      </c>
      <c r="L822" s="5" t="s">
        <v>44</v>
      </c>
      <c r="M822" s="57"/>
    </row>
    <row r="823" spans="1:13" ht="12" customHeight="1" x14ac:dyDescent="0.3">
      <c r="A823" s="5">
        <f t="shared" si="36"/>
        <v>822</v>
      </c>
      <c r="B823" s="6" t="s">
        <v>1177</v>
      </c>
      <c r="C823" s="6" t="s">
        <v>597</v>
      </c>
      <c r="D823" s="5" t="s">
        <v>56</v>
      </c>
      <c r="E823" s="24" t="s">
        <v>1192</v>
      </c>
      <c r="F823" s="8" t="s">
        <v>37</v>
      </c>
      <c r="G823" s="22">
        <v>1107000000</v>
      </c>
      <c r="H823" s="22">
        <v>498000000</v>
      </c>
      <c r="I823" s="22"/>
      <c r="J823" s="22">
        <f t="shared" si="38"/>
        <v>1605000000</v>
      </c>
      <c r="K823" s="5" t="s">
        <v>27</v>
      </c>
      <c r="L823" s="5" t="s">
        <v>44</v>
      </c>
      <c r="M823" s="57"/>
    </row>
    <row r="824" spans="1:13" ht="12" customHeight="1" x14ac:dyDescent="0.3">
      <c r="A824" s="5">
        <f t="shared" si="36"/>
        <v>823</v>
      </c>
      <c r="B824" s="6" t="s">
        <v>1177</v>
      </c>
      <c r="C824" s="6" t="s">
        <v>597</v>
      </c>
      <c r="D824" s="5" t="s">
        <v>212</v>
      </c>
      <c r="E824" s="24" t="s">
        <v>1193</v>
      </c>
      <c r="F824" s="8" t="s">
        <v>37</v>
      </c>
      <c r="G824" s="10">
        <v>1523432000</v>
      </c>
      <c r="H824" s="10">
        <v>877496000</v>
      </c>
      <c r="I824" s="10">
        <v>0</v>
      </c>
      <c r="J824" s="10">
        <f t="shared" si="38"/>
        <v>2400928000</v>
      </c>
      <c r="K824" s="5" t="s">
        <v>27</v>
      </c>
      <c r="L824" s="5" t="s">
        <v>44</v>
      </c>
      <c r="M824" s="57"/>
    </row>
    <row r="825" spans="1:13" ht="12" customHeight="1" x14ac:dyDescent="0.3">
      <c r="A825" s="5">
        <f t="shared" si="36"/>
        <v>824</v>
      </c>
      <c r="B825" s="6" t="s">
        <v>1177</v>
      </c>
      <c r="C825" s="6" t="s">
        <v>597</v>
      </c>
      <c r="D825" s="5" t="s">
        <v>212</v>
      </c>
      <c r="E825" s="24" t="s">
        <v>1194</v>
      </c>
      <c r="F825" s="8" t="s">
        <v>27</v>
      </c>
      <c r="G825" s="10">
        <v>341653000</v>
      </c>
      <c r="H825" s="10">
        <v>248924000</v>
      </c>
      <c r="I825" s="10">
        <v>0</v>
      </c>
      <c r="J825" s="10">
        <f t="shared" si="38"/>
        <v>590577000</v>
      </c>
      <c r="K825" s="5" t="s">
        <v>27</v>
      </c>
      <c r="L825" s="5" t="s">
        <v>28</v>
      </c>
      <c r="M825" s="57"/>
    </row>
    <row r="826" spans="1:13" ht="12" customHeight="1" x14ac:dyDescent="0.3">
      <c r="A826" s="5">
        <f t="shared" si="36"/>
        <v>825</v>
      </c>
      <c r="B826" s="6" t="s">
        <v>1177</v>
      </c>
      <c r="C826" s="6" t="s">
        <v>597</v>
      </c>
      <c r="D826" s="5" t="s">
        <v>212</v>
      </c>
      <c r="E826" s="24" t="s">
        <v>1195</v>
      </c>
      <c r="F826" s="8" t="s">
        <v>27</v>
      </c>
      <c r="G826" s="10">
        <v>686528000</v>
      </c>
      <c r="H826" s="10">
        <v>490881000</v>
      </c>
      <c r="I826" s="10">
        <v>0</v>
      </c>
      <c r="J826" s="10">
        <f t="shared" si="38"/>
        <v>1177409000</v>
      </c>
      <c r="K826" s="5" t="s">
        <v>27</v>
      </c>
      <c r="L826" s="5" t="s">
        <v>28</v>
      </c>
      <c r="M826" s="57"/>
    </row>
    <row r="827" spans="1:13" ht="12" customHeight="1" x14ac:dyDescent="0.3">
      <c r="A827" s="5">
        <f t="shared" si="36"/>
        <v>826</v>
      </c>
      <c r="B827" s="6" t="s">
        <v>1177</v>
      </c>
      <c r="C827" s="6" t="s">
        <v>597</v>
      </c>
      <c r="D827" s="5" t="s">
        <v>212</v>
      </c>
      <c r="E827" s="24" t="s">
        <v>1196</v>
      </c>
      <c r="F827" s="8" t="s">
        <v>27</v>
      </c>
      <c r="G827" s="10">
        <v>355341000</v>
      </c>
      <c r="H827" s="10">
        <v>224238000</v>
      </c>
      <c r="I827" s="10">
        <v>0</v>
      </c>
      <c r="J827" s="10">
        <f t="shared" si="38"/>
        <v>579579000</v>
      </c>
      <c r="K827" s="5" t="s">
        <v>27</v>
      </c>
      <c r="L827" s="5" t="s">
        <v>28</v>
      </c>
      <c r="M827" s="57"/>
    </row>
    <row r="828" spans="1:13" ht="12" customHeight="1" x14ac:dyDescent="0.3">
      <c r="A828" s="5">
        <f t="shared" si="36"/>
        <v>827</v>
      </c>
      <c r="B828" s="6" t="s">
        <v>1177</v>
      </c>
      <c r="C828" s="6" t="s">
        <v>597</v>
      </c>
      <c r="D828" s="5" t="s">
        <v>212</v>
      </c>
      <c r="E828" s="24" t="s">
        <v>1197</v>
      </c>
      <c r="F828" s="8" t="s">
        <v>27</v>
      </c>
      <c r="G828" s="10">
        <v>336978000</v>
      </c>
      <c r="H828" s="10">
        <v>171202000</v>
      </c>
      <c r="I828" s="10">
        <v>0</v>
      </c>
      <c r="J828" s="10">
        <f t="shared" si="38"/>
        <v>508180000</v>
      </c>
      <c r="K828" s="5" t="s">
        <v>27</v>
      </c>
      <c r="L828" s="5" t="s">
        <v>28</v>
      </c>
      <c r="M828" s="58"/>
    </row>
    <row r="829" spans="1:13" ht="12" customHeight="1" x14ac:dyDescent="0.3">
      <c r="A829" s="5">
        <f t="shared" si="36"/>
        <v>828</v>
      </c>
      <c r="B829" s="6" t="s">
        <v>1198</v>
      </c>
      <c r="C829" s="6" t="s">
        <v>1199</v>
      </c>
      <c r="D829" s="5" t="s">
        <v>25</v>
      </c>
      <c r="E829" s="24" t="s">
        <v>1200</v>
      </c>
      <c r="F829" s="25" t="s">
        <v>340</v>
      </c>
      <c r="G829" s="23">
        <v>35000000</v>
      </c>
      <c r="H829" s="23">
        <v>15000000</v>
      </c>
      <c r="I829" s="23">
        <v>20000000</v>
      </c>
      <c r="J829" s="23">
        <f>SUM(G829:I829)</f>
        <v>70000000</v>
      </c>
      <c r="K829" s="5"/>
      <c r="L829" s="5" t="s">
        <v>341</v>
      </c>
    </row>
    <row r="830" spans="1:13" ht="12" customHeight="1" x14ac:dyDescent="0.3">
      <c r="A830" s="5">
        <f t="shared" si="36"/>
        <v>829</v>
      </c>
      <c r="B830" s="6" t="s">
        <v>1198</v>
      </c>
      <c r="C830" s="6" t="s">
        <v>1199</v>
      </c>
      <c r="D830" s="5" t="s">
        <v>25</v>
      </c>
      <c r="E830" s="24" t="s">
        <v>1201</v>
      </c>
      <c r="F830" s="25" t="s">
        <v>27</v>
      </c>
      <c r="G830" s="23">
        <v>47000000</v>
      </c>
      <c r="H830" s="23">
        <v>0</v>
      </c>
      <c r="I830" s="23">
        <v>0</v>
      </c>
      <c r="J830" s="23">
        <f>SUM(G830:I830)</f>
        <v>47000000</v>
      </c>
      <c r="K830" s="5"/>
      <c r="L830" s="5" t="s">
        <v>28</v>
      </c>
    </row>
    <row r="831" spans="1:13" ht="12" customHeight="1" x14ac:dyDescent="0.3">
      <c r="A831" s="5">
        <f t="shared" si="36"/>
        <v>830</v>
      </c>
      <c r="B831" s="6" t="s">
        <v>12</v>
      </c>
      <c r="C831" s="6" t="s">
        <v>1202</v>
      </c>
      <c r="D831" s="5" t="s">
        <v>1203</v>
      </c>
      <c r="E831" s="29" t="s">
        <v>1204</v>
      </c>
      <c r="F831" s="8" t="s">
        <v>1205</v>
      </c>
      <c r="G831" s="9">
        <v>100000000</v>
      </c>
      <c r="H831" s="10">
        <v>0</v>
      </c>
      <c r="I831" s="9">
        <v>0</v>
      </c>
      <c r="J831" s="9">
        <f>SUM(G831:I831)</f>
        <v>100000000</v>
      </c>
      <c r="K831" s="5" t="s">
        <v>340</v>
      </c>
      <c r="L831" s="5" t="s">
        <v>341</v>
      </c>
    </row>
    <row r="832" spans="1:13" ht="12" customHeight="1" x14ac:dyDescent="0.3">
      <c r="A832" s="5">
        <f t="shared" si="36"/>
        <v>831</v>
      </c>
      <c r="B832" s="6" t="s">
        <v>1206</v>
      </c>
      <c r="C832" s="6" t="s">
        <v>1207</v>
      </c>
      <c r="D832" s="5" t="s">
        <v>21</v>
      </c>
      <c r="E832" s="7" t="s">
        <v>1208</v>
      </c>
      <c r="F832" s="8" t="s">
        <v>1209</v>
      </c>
      <c r="G832" s="9">
        <v>190000000</v>
      </c>
      <c r="H832" s="9">
        <v>5000000</v>
      </c>
      <c r="I832" s="9">
        <v>5000000</v>
      </c>
      <c r="J832" s="9">
        <v>200000000</v>
      </c>
      <c r="K832" s="5" t="s">
        <v>1209</v>
      </c>
      <c r="L832" s="5" t="s">
        <v>28</v>
      </c>
    </row>
    <row r="833" spans="1:12" ht="12" customHeight="1" x14ac:dyDescent="0.3">
      <c r="A833" s="5">
        <f t="shared" si="36"/>
        <v>832</v>
      </c>
      <c r="B833" s="6" t="s">
        <v>12</v>
      </c>
      <c r="C833" s="6" t="s">
        <v>1210</v>
      </c>
      <c r="D833" s="5" t="s">
        <v>25</v>
      </c>
      <c r="E833" s="7" t="s">
        <v>1211</v>
      </c>
      <c r="F833" s="8" t="s">
        <v>1209</v>
      </c>
      <c r="G833" s="9">
        <v>30000000</v>
      </c>
      <c r="H833" s="9">
        <v>20000000</v>
      </c>
      <c r="I833" s="9">
        <v>10000000</v>
      </c>
      <c r="J833" s="9">
        <f>SUM(G833:I833)</f>
        <v>60000000</v>
      </c>
      <c r="K833" s="5" t="s">
        <v>1212</v>
      </c>
      <c r="L833" s="5" t="s">
        <v>28</v>
      </c>
    </row>
    <row r="834" spans="1:12" ht="12" customHeight="1" x14ac:dyDescent="0.3">
      <c r="A834" s="5">
        <f t="shared" ref="A834:A897" si="39">ROW()-1</f>
        <v>833</v>
      </c>
      <c r="B834" s="6" t="s">
        <v>1213</v>
      </c>
      <c r="C834" s="6" t="s">
        <v>1214</v>
      </c>
      <c r="D834" s="5" t="s">
        <v>25</v>
      </c>
      <c r="E834" s="7" t="s">
        <v>1215</v>
      </c>
      <c r="F834" s="8" t="s">
        <v>1209</v>
      </c>
      <c r="G834" s="9">
        <v>125000000</v>
      </c>
      <c r="H834" s="9">
        <v>10000000</v>
      </c>
      <c r="I834" s="9">
        <v>25000000</v>
      </c>
      <c r="J834" s="9">
        <f>SUM(G834:I834)</f>
        <v>160000000</v>
      </c>
      <c r="K834" s="5" t="s">
        <v>1216</v>
      </c>
      <c r="L834" s="5" t="s">
        <v>28</v>
      </c>
    </row>
    <row r="835" spans="1:12" ht="12" customHeight="1" x14ac:dyDescent="0.3">
      <c r="A835" s="5">
        <f t="shared" si="39"/>
        <v>834</v>
      </c>
      <c r="B835" s="49" t="s">
        <v>1213</v>
      </c>
      <c r="C835" s="49" t="s">
        <v>1207</v>
      </c>
      <c r="D835" s="8" t="s">
        <v>25</v>
      </c>
      <c r="E835" s="38" t="s">
        <v>1217</v>
      </c>
      <c r="F835" s="8" t="s">
        <v>1209</v>
      </c>
      <c r="G835" s="9">
        <v>292004000</v>
      </c>
      <c r="H835" s="10">
        <v>0</v>
      </c>
      <c r="I835" s="9">
        <v>0</v>
      </c>
      <c r="J835" s="9">
        <v>292004000</v>
      </c>
      <c r="K835" s="8" t="s">
        <v>1209</v>
      </c>
      <c r="L835" s="8" t="s">
        <v>28</v>
      </c>
    </row>
    <row r="836" spans="1:12" ht="12" customHeight="1" x14ac:dyDescent="0.3">
      <c r="A836" s="5">
        <f t="shared" si="39"/>
        <v>835</v>
      </c>
      <c r="B836" s="6" t="s">
        <v>1206</v>
      </c>
      <c r="C836" s="6" t="s">
        <v>1207</v>
      </c>
      <c r="D836" s="5" t="s">
        <v>25</v>
      </c>
      <c r="E836" s="7" t="s">
        <v>1218</v>
      </c>
      <c r="F836" s="8" t="s">
        <v>1209</v>
      </c>
      <c r="G836" s="9">
        <v>190000000</v>
      </c>
      <c r="H836" s="9">
        <v>5000000</v>
      </c>
      <c r="I836" s="9">
        <v>5000000</v>
      </c>
      <c r="J836" s="9">
        <v>200000000</v>
      </c>
      <c r="K836" s="5" t="s">
        <v>1209</v>
      </c>
      <c r="L836" s="5" t="s">
        <v>28</v>
      </c>
    </row>
    <row r="837" spans="1:12" ht="12" customHeight="1" x14ac:dyDescent="0.3">
      <c r="A837" s="5">
        <f t="shared" si="39"/>
        <v>836</v>
      </c>
      <c r="B837" s="6" t="s">
        <v>1213</v>
      </c>
      <c r="C837" s="6" t="s">
        <v>1219</v>
      </c>
      <c r="D837" s="5" t="s">
        <v>25</v>
      </c>
      <c r="E837" s="7" t="s">
        <v>1220</v>
      </c>
      <c r="F837" s="8" t="s">
        <v>1209</v>
      </c>
      <c r="G837" s="9">
        <v>300000000</v>
      </c>
      <c r="H837" s="10">
        <v>0</v>
      </c>
      <c r="I837" s="9">
        <v>0</v>
      </c>
      <c r="J837" s="9">
        <f>SUM(G837:I837)</f>
        <v>300000000</v>
      </c>
      <c r="K837" s="5" t="s">
        <v>1209</v>
      </c>
      <c r="L837" s="5" t="s">
        <v>425</v>
      </c>
    </row>
    <row r="838" spans="1:12" ht="12" customHeight="1" x14ac:dyDescent="0.3">
      <c r="A838" s="5">
        <f t="shared" si="39"/>
        <v>837</v>
      </c>
      <c r="B838" s="6" t="s">
        <v>1213</v>
      </c>
      <c r="C838" s="6" t="s">
        <v>1214</v>
      </c>
      <c r="D838" s="5" t="s">
        <v>86</v>
      </c>
      <c r="E838" s="7" t="s">
        <v>1221</v>
      </c>
      <c r="F838" s="8" t="s">
        <v>1209</v>
      </c>
      <c r="G838" s="9">
        <v>35000000</v>
      </c>
      <c r="H838" s="10">
        <v>0</v>
      </c>
      <c r="I838" s="9">
        <v>10000000</v>
      </c>
      <c r="J838" s="9">
        <f>SUM(G838:I838)</f>
        <v>45000000</v>
      </c>
      <c r="K838" s="5" t="s">
        <v>1216</v>
      </c>
      <c r="L838" s="5" t="s">
        <v>28</v>
      </c>
    </row>
    <row r="839" spans="1:12" ht="12" customHeight="1" x14ac:dyDescent="0.3">
      <c r="A839" s="5">
        <f t="shared" si="39"/>
        <v>838</v>
      </c>
      <c r="B839" s="6" t="s">
        <v>1213</v>
      </c>
      <c r="C839" s="6" t="s">
        <v>1214</v>
      </c>
      <c r="D839" s="5" t="s">
        <v>86</v>
      </c>
      <c r="E839" s="7" t="s">
        <v>1222</v>
      </c>
      <c r="F839" s="8" t="s">
        <v>1216</v>
      </c>
      <c r="G839" s="9">
        <v>25000000</v>
      </c>
      <c r="H839" s="10">
        <v>0</v>
      </c>
      <c r="I839" s="9">
        <v>5000000</v>
      </c>
      <c r="J839" s="9">
        <f>SUM(G839:I839)</f>
        <v>30000000</v>
      </c>
      <c r="K839" s="5" t="s">
        <v>1216</v>
      </c>
      <c r="L839" s="5" t="s">
        <v>434</v>
      </c>
    </row>
    <row r="840" spans="1:12" ht="12" customHeight="1" x14ac:dyDescent="0.3">
      <c r="A840" s="5">
        <f t="shared" si="39"/>
        <v>839</v>
      </c>
      <c r="B840" s="49" t="s">
        <v>1213</v>
      </c>
      <c r="C840" s="49" t="s">
        <v>1207</v>
      </c>
      <c r="D840" s="8" t="s">
        <v>86</v>
      </c>
      <c r="E840" s="38" t="s">
        <v>1223</v>
      </c>
      <c r="F840" s="8" t="s">
        <v>1209</v>
      </c>
      <c r="G840" s="9">
        <v>103428000</v>
      </c>
      <c r="H840" s="10">
        <v>0</v>
      </c>
      <c r="I840" s="9">
        <v>0</v>
      </c>
      <c r="J840" s="9">
        <v>103428000</v>
      </c>
      <c r="K840" s="8" t="s">
        <v>1209</v>
      </c>
      <c r="L840" s="8" t="s">
        <v>28</v>
      </c>
    </row>
    <row r="841" spans="1:12" ht="12" customHeight="1" x14ac:dyDescent="0.3">
      <c r="A841" s="5">
        <f t="shared" si="39"/>
        <v>840</v>
      </c>
      <c r="B841" s="6" t="s">
        <v>1213</v>
      </c>
      <c r="C841" s="6" t="s">
        <v>1219</v>
      </c>
      <c r="D841" s="5" t="s">
        <v>86</v>
      </c>
      <c r="E841" s="7" t="s">
        <v>1224</v>
      </c>
      <c r="F841" s="8" t="s">
        <v>1209</v>
      </c>
      <c r="G841" s="9">
        <v>120000000</v>
      </c>
      <c r="H841" s="9">
        <v>20000000</v>
      </c>
      <c r="I841" s="9">
        <v>0</v>
      </c>
      <c r="J841" s="9">
        <f>SUM(G841:I841)</f>
        <v>140000000</v>
      </c>
      <c r="K841" s="5" t="s">
        <v>1209</v>
      </c>
      <c r="L841" s="5" t="s">
        <v>28</v>
      </c>
    </row>
    <row r="842" spans="1:12" ht="12" customHeight="1" x14ac:dyDescent="0.3">
      <c r="A842" s="5">
        <f t="shared" si="39"/>
        <v>841</v>
      </c>
      <c r="B842" s="49" t="s">
        <v>1213</v>
      </c>
      <c r="C842" s="49" t="s">
        <v>1207</v>
      </c>
      <c r="D842" s="5" t="s">
        <v>89</v>
      </c>
      <c r="E842" s="7" t="s">
        <v>1225</v>
      </c>
      <c r="F842" s="8" t="s">
        <v>1209</v>
      </c>
      <c r="G842" s="9">
        <v>1800000000</v>
      </c>
      <c r="H842" s="10">
        <v>0</v>
      </c>
      <c r="I842" s="9">
        <v>0</v>
      </c>
      <c r="J842" s="9">
        <v>1800000000</v>
      </c>
      <c r="K842" s="8" t="s">
        <v>1209</v>
      </c>
      <c r="L842" s="8" t="s">
        <v>28</v>
      </c>
    </row>
    <row r="843" spans="1:12" ht="12" customHeight="1" x14ac:dyDescent="0.3">
      <c r="A843" s="5">
        <f t="shared" si="39"/>
        <v>842</v>
      </c>
      <c r="B843" s="6" t="s">
        <v>1206</v>
      </c>
      <c r="C843" s="6" t="s">
        <v>1207</v>
      </c>
      <c r="D843" s="5" t="s">
        <v>89</v>
      </c>
      <c r="E843" s="7" t="s">
        <v>1226</v>
      </c>
      <c r="F843" s="8" t="s">
        <v>1209</v>
      </c>
      <c r="G843" s="9">
        <v>200000000</v>
      </c>
      <c r="H843" s="9">
        <v>100000000</v>
      </c>
      <c r="I843" s="9">
        <v>5000000</v>
      </c>
      <c r="J843" s="9">
        <v>305000000</v>
      </c>
      <c r="K843" s="5" t="s">
        <v>1209</v>
      </c>
      <c r="L843" s="5" t="s">
        <v>28</v>
      </c>
    </row>
    <row r="844" spans="1:12" ht="12" customHeight="1" x14ac:dyDescent="0.3">
      <c r="A844" s="5">
        <f t="shared" si="39"/>
        <v>843</v>
      </c>
      <c r="B844" s="6" t="s">
        <v>1213</v>
      </c>
      <c r="C844" s="6" t="s">
        <v>1219</v>
      </c>
      <c r="D844" s="5" t="s">
        <v>39</v>
      </c>
      <c r="E844" s="7" t="s">
        <v>1227</v>
      </c>
      <c r="F844" s="8" t="s">
        <v>1209</v>
      </c>
      <c r="G844" s="9">
        <v>210000000</v>
      </c>
      <c r="H844" s="9">
        <v>10000000</v>
      </c>
      <c r="I844" s="9">
        <v>0</v>
      </c>
      <c r="J844" s="9">
        <f>SUM(G844:I844)</f>
        <v>220000000</v>
      </c>
      <c r="K844" s="5" t="s">
        <v>1209</v>
      </c>
      <c r="L844" s="5" t="s">
        <v>28</v>
      </c>
    </row>
    <row r="845" spans="1:12" ht="12" customHeight="1" x14ac:dyDescent="0.3">
      <c r="A845" s="5">
        <f t="shared" si="39"/>
        <v>844</v>
      </c>
      <c r="B845" s="6" t="s">
        <v>1213</v>
      </c>
      <c r="C845" s="6" t="s">
        <v>1219</v>
      </c>
      <c r="D845" s="5" t="s">
        <v>275</v>
      </c>
      <c r="E845" s="7" t="s">
        <v>1228</v>
      </c>
      <c r="F845" s="8" t="s">
        <v>1209</v>
      </c>
      <c r="G845" s="9">
        <v>250000000</v>
      </c>
      <c r="H845" s="9">
        <v>1150000000</v>
      </c>
      <c r="I845" s="9">
        <v>0</v>
      </c>
      <c r="J845" s="9">
        <f>SUM(G845:I845)</f>
        <v>1400000000</v>
      </c>
      <c r="K845" s="5" t="s">
        <v>1209</v>
      </c>
      <c r="L845" s="5" t="s">
        <v>28</v>
      </c>
    </row>
    <row r="846" spans="1:12" ht="12" customHeight="1" x14ac:dyDescent="0.3">
      <c r="A846" s="5">
        <f t="shared" si="39"/>
        <v>845</v>
      </c>
      <c r="B846" s="6" t="s">
        <v>1213</v>
      </c>
      <c r="C846" s="6" t="s">
        <v>1219</v>
      </c>
      <c r="D846" s="5" t="s">
        <v>212</v>
      </c>
      <c r="E846" s="7" t="s">
        <v>1229</v>
      </c>
      <c r="F846" s="8" t="s">
        <v>1209</v>
      </c>
      <c r="G846" s="9">
        <v>140000000</v>
      </c>
      <c r="H846" s="10">
        <v>0</v>
      </c>
      <c r="I846" s="9">
        <v>0</v>
      </c>
      <c r="J846" s="9">
        <f>SUM(G846:I846)</f>
        <v>140000000</v>
      </c>
      <c r="K846" s="5" t="s">
        <v>1209</v>
      </c>
      <c r="L846" s="5" t="s">
        <v>28</v>
      </c>
    </row>
    <row r="847" spans="1:12" ht="12" customHeight="1" x14ac:dyDescent="0.3">
      <c r="A847" s="5">
        <f t="shared" si="39"/>
        <v>846</v>
      </c>
      <c r="B847" s="6" t="s">
        <v>1213</v>
      </c>
      <c r="C847" s="6" t="s">
        <v>1219</v>
      </c>
      <c r="D847" s="5" t="s">
        <v>1230</v>
      </c>
      <c r="E847" s="7" t="s">
        <v>1231</v>
      </c>
      <c r="F847" s="8" t="s">
        <v>1209</v>
      </c>
      <c r="G847" s="9">
        <v>2400000000</v>
      </c>
      <c r="H847" s="10">
        <v>0</v>
      </c>
      <c r="I847" s="9">
        <v>0</v>
      </c>
      <c r="J847" s="9">
        <f>SUM(G847:I847)</f>
        <v>2400000000</v>
      </c>
      <c r="K847" s="5" t="s">
        <v>1209</v>
      </c>
      <c r="L847" s="5" t="s">
        <v>28</v>
      </c>
    </row>
    <row r="848" spans="1:12" ht="12" customHeight="1" x14ac:dyDescent="0.3">
      <c r="A848" s="5">
        <f t="shared" si="39"/>
        <v>847</v>
      </c>
      <c r="B848" s="6" t="s">
        <v>140</v>
      </c>
      <c r="C848" s="6" t="s">
        <v>1232</v>
      </c>
      <c r="D848" s="5" t="s">
        <v>82</v>
      </c>
      <c r="E848" s="7" t="s">
        <v>1233</v>
      </c>
      <c r="F848" s="8" t="s">
        <v>1209</v>
      </c>
      <c r="G848" s="9">
        <v>1380000000</v>
      </c>
      <c r="H848" s="10">
        <v>0</v>
      </c>
      <c r="I848" s="9">
        <v>0</v>
      </c>
      <c r="J848" s="9">
        <v>1380000000</v>
      </c>
      <c r="K848" s="5" t="s">
        <v>1209</v>
      </c>
      <c r="L848" s="5" t="s">
        <v>28</v>
      </c>
    </row>
    <row r="849" spans="1:12" ht="12" customHeight="1" x14ac:dyDescent="0.3">
      <c r="A849" s="5">
        <f t="shared" si="39"/>
        <v>848</v>
      </c>
      <c r="B849" s="6" t="s">
        <v>140</v>
      </c>
      <c r="C849" s="6" t="s">
        <v>1232</v>
      </c>
      <c r="D849" s="5" t="s">
        <v>82</v>
      </c>
      <c r="E849" s="7" t="s">
        <v>1234</v>
      </c>
      <c r="F849" s="8" t="s">
        <v>1209</v>
      </c>
      <c r="G849" s="9">
        <v>400000000</v>
      </c>
      <c r="H849" s="10">
        <v>0</v>
      </c>
      <c r="I849" s="9">
        <v>0</v>
      </c>
      <c r="J849" s="9">
        <v>400000000</v>
      </c>
      <c r="K849" s="5" t="s">
        <v>1209</v>
      </c>
      <c r="L849" s="5" t="s">
        <v>28</v>
      </c>
    </row>
    <row r="850" spans="1:12" ht="12" customHeight="1" x14ac:dyDescent="0.3">
      <c r="A850" s="5">
        <f t="shared" si="39"/>
        <v>849</v>
      </c>
      <c r="B850" s="6" t="s">
        <v>140</v>
      </c>
      <c r="C850" s="6" t="s">
        <v>1235</v>
      </c>
      <c r="D850" s="5" t="s">
        <v>82</v>
      </c>
      <c r="E850" s="7" t="s">
        <v>1236</v>
      </c>
      <c r="F850" s="8" t="s">
        <v>1209</v>
      </c>
      <c r="G850" s="9">
        <v>385000000</v>
      </c>
      <c r="H850" s="9"/>
      <c r="I850" s="9"/>
      <c r="J850" s="9">
        <v>385000000</v>
      </c>
      <c r="K850" s="5" t="s">
        <v>1209</v>
      </c>
      <c r="L850" s="5" t="s">
        <v>28</v>
      </c>
    </row>
    <row r="851" spans="1:12" ht="12" customHeight="1" x14ac:dyDescent="0.3">
      <c r="A851" s="5">
        <f t="shared" si="39"/>
        <v>850</v>
      </c>
      <c r="B851" s="6" t="s">
        <v>140</v>
      </c>
      <c r="C851" s="6" t="s">
        <v>1235</v>
      </c>
      <c r="D851" s="5" t="s">
        <v>82</v>
      </c>
      <c r="E851" s="7" t="s">
        <v>1237</v>
      </c>
      <c r="F851" s="8" t="s">
        <v>1209</v>
      </c>
      <c r="G851" s="9">
        <v>60000000</v>
      </c>
      <c r="H851" s="10">
        <v>0</v>
      </c>
      <c r="I851" s="9">
        <v>10000000</v>
      </c>
      <c r="J851" s="9">
        <v>70000000</v>
      </c>
      <c r="K851" s="5" t="s">
        <v>1209</v>
      </c>
      <c r="L851" s="5" t="s">
        <v>28</v>
      </c>
    </row>
    <row r="852" spans="1:12" ht="12" customHeight="1" x14ac:dyDescent="0.3">
      <c r="A852" s="5">
        <f t="shared" si="39"/>
        <v>851</v>
      </c>
      <c r="B852" s="6" t="s">
        <v>1238</v>
      </c>
      <c r="C852" s="6" t="s">
        <v>1239</v>
      </c>
      <c r="D852" s="5" t="s">
        <v>25</v>
      </c>
      <c r="E852" s="59" t="s">
        <v>1240</v>
      </c>
      <c r="F852" s="8" t="s">
        <v>1216</v>
      </c>
      <c r="G852" s="41">
        <v>530000000</v>
      </c>
      <c r="H852" s="10">
        <v>0</v>
      </c>
      <c r="I852" s="9">
        <v>0</v>
      </c>
      <c r="J852" s="23">
        <f>G852+H852+I852</f>
        <v>530000000</v>
      </c>
      <c r="K852" s="5" t="s">
        <v>1216</v>
      </c>
      <c r="L852" s="5" t="s">
        <v>28</v>
      </c>
    </row>
    <row r="853" spans="1:12" ht="12" customHeight="1" x14ac:dyDescent="0.3">
      <c r="A853" s="5">
        <f t="shared" si="39"/>
        <v>852</v>
      </c>
      <c r="B853" s="6" t="s">
        <v>1238</v>
      </c>
      <c r="C853" s="6" t="s">
        <v>1239</v>
      </c>
      <c r="D853" s="5" t="s">
        <v>25</v>
      </c>
      <c r="E853" s="59" t="s">
        <v>1241</v>
      </c>
      <c r="F853" s="8" t="s">
        <v>1216</v>
      </c>
      <c r="G853" s="41">
        <v>400000000</v>
      </c>
      <c r="H853" s="10">
        <v>0</v>
      </c>
      <c r="I853" s="9">
        <v>0</v>
      </c>
      <c r="J853" s="23">
        <f>G853+H853+I853</f>
        <v>400000000</v>
      </c>
      <c r="K853" s="5" t="s">
        <v>1216</v>
      </c>
      <c r="L853" s="5" t="s">
        <v>28</v>
      </c>
    </row>
    <row r="854" spans="1:12" ht="12" customHeight="1" x14ac:dyDescent="0.3">
      <c r="A854" s="5">
        <f t="shared" si="39"/>
        <v>853</v>
      </c>
      <c r="B854" s="6" t="s">
        <v>140</v>
      </c>
      <c r="C854" s="6" t="s">
        <v>1235</v>
      </c>
      <c r="D854" s="5" t="s">
        <v>25</v>
      </c>
      <c r="E854" s="7" t="s">
        <v>1242</v>
      </c>
      <c r="F854" s="8" t="s">
        <v>1209</v>
      </c>
      <c r="G854" s="9">
        <v>30000000</v>
      </c>
      <c r="H854" s="9">
        <v>45000000</v>
      </c>
      <c r="I854" s="9">
        <v>5000000</v>
      </c>
      <c r="J854" s="9">
        <v>80000000</v>
      </c>
      <c r="K854" s="5" t="s">
        <v>1209</v>
      </c>
      <c r="L854" s="5" t="s">
        <v>28</v>
      </c>
    </row>
    <row r="855" spans="1:12" ht="12" customHeight="1" x14ac:dyDescent="0.3">
      <c r="A855" s="5">
        <f t="shared" si="39"/>
        <v>854</v>
      </c>
      <c r="B855" s="6" t="s">
        <v>140</v>
      </c>
      <c r="C855" s="6" t="s">
        <v>1235</v>
      </c>
      <c r="D855" s="5" t="s">
        <v>25</v>
      </c>
      <c r="E855" s="7" t="s">
        <v>1243</v>
      </c>
      <c r="F855" s="8" t="s">
        <v>1209</v>
      </c>
      <c r="G855" s="9">
        <v>330000000</v>
      </c>
      <c r="H855" s="10">
        <v>0</v>
      </c>
      <c r="I855" s="9">
        <v>20000000</v>
      </c>
      <c r="J855" s="9">
        <v>350000000</v>
      </c>
      <c r="K855" s="5" t="s">
        <v>1209</v>
      </c>
      <c r="L855" s="5" t="s">
        <v>28</v>
      </c>
    </row>
    <row r="856" spans="1:12" ht="12" customHeight="1" x14ac:dyDescent="0.3">
      <c r="A856" s="5">
        <f t="shared" si="39"/>
        <v>855</v>
      </c>
      <c r="B856" s="6" t="s">
        <v>140</v>
      </c>
      <c r="C856" s="6" t="s">
        <v>1235</v>
      </c>
      <c r="D856" s="5" t="s">
        <v>86</v>
      </c>
      <c r="E856" s="7" t="s">
        <v>1244</v>
      </c>
      <c r="F856" s="8" t="s">
        <v>1209</v>
      </c>
      <c r="G856" s="9">
        <v>100000000</v>
      </c>
      <c r="H856" s="9">
        <v>400000000</v>
      </c>
      <c r="I856" s="9"/>
      <c r="J856" s="9">
        <v>500000000</v>
      </c>
      <c r="K856" s="5" t="s">
        <v>1209</v>
      </c>
      <c r="L856" s="5" t="s">
        <v>28</v>
      </c>
    </row>
    <row r="857" spans="1:12" ht="12" customHeight="1" x14ac:dyDescent="0.3">
      <c r="A857" s="5">
        <f t="shared" si="39"/>
        <v>856</v>
      </c>
      <c r="B857" s="6" t="s">
        <v>1238</v>
      </c>
      <c r="C857" s="6" t="s">
        <v>1245</v>
      </c>
      <c r="D857" s="5" t="s">
        <v>1246</v>
      </c>
      <c r="E857" s="7" t="s">
        <v>1247</v>
      </c>
      <c r="F857" s="8" t="s">
        <v>1216</v>
      </c>
      <c r="G857" s="9">
        <v>1200000000</v>
      </c>
      <c r="H857" s="10">
        <v>0</v>
      </c>
      <c r="I857" s="9">
        <v>0</v>
      </c>
      <c r="J857" s="9">
        <f>SUM(G857:I857)</f>
        <v>1200000000</v>
      </c>
      <c r="K857" s="5" t="s">
        <v>1209</v>
      </c>
      <c r="L857" s="5" t="s">
        <v>425</v>
      </c>
    </row>
    <row r="858" spans="1:12" ht="12" customHeight="1" x14ac:dyDescent="0.3">
      <c r="A858" s="5">
        <f t="shared" si="39"/>
        <v>857</v>
      </c>
      <c r="B858" s="6" t="s">
        <v>140</v>
      </c>
      <c r="C858" s="6" t="s">
        <v>1235</v>
      </c>
      <c r="D858" s="5" t="s">
        <v>89</v>
      </c>
      <c r="E858" s="7" t="s">
        <v>1248</v>
      </c>
      <c r="F858" s="8" t="s">
        <v>1209</v>
      </c>
      <c r="G858" s="9">
        <v>85000000</v>
      </c>
      <c r="H858" s="10">
        <v>0</v>
      </c>
      <c r="I858" s="9">
        <v>15000000</v>
      </c>
      <c r="J858" s="9">
        <v>100000000</v>
      </c>
      <c r="K858" s="5" t="s">
        <v>1209</v>
      </c>
      <c r="L858" s="5" t="s">
        <v>28</v>
      </c>
    </row>
    <row r="859" spans="1:12" ht="12" customHeight="1" x14ac:dyDescent="0.3">
      <c r="A859" s="5">
        <f t="shared" si="39"/>
        <v>858</v>
      </c>
      <c r="B859" s="6" t="s">
        <v>140</v>
      </c>
      <c r="C859" s="6" t="s">
        <v>1235</v>
      </c>
      <c r="D859" s="5" t="s">
        <v>99</v>
      </c>
      <c r="E859" s="7" t="s">
        <v>1249</v>
      </c>
      <c r="F859" s="8" t="s">
        <v>1209</v>
      </c>
      <c r="G859" s="9">
        <v>7400000000</v>
      </c>
      <c r="H859" s="9">
        <v>5500000000</v>
      </c>
      <c r="I859" s="9"/>
      <c r="J859" s="23">
        <v>12900000000</v>
      </c>
      <c r="K859" s="5" t="s">
        <v>1209</v>
      </c>
      <c r="L859" s="5" t="s">
        <v>28</v>
      </c>
    </row>
    <row r="860" spans="1:12" ht="12" customHeight="1" x14ac:dyDescent="0.3">
      <c r="A860" s="5">
        <f t="shared" si="39"/>
        <v>859</v>
      </c>
      <c r="B860" s="6" t="s">
        <v>140</v>
      </c>
      <c r="C860" s="6" t="s">
        <v>1235</v>
      </c>
      <c r="D860" s="5" t="s">
        <v>99</v>
      </c>
      <c r="E860" s="7" t="s">
        <v>1250</v>
      </c>
      <c r="F860" s="8" t="s">
        <v>1209</v>
      </c>
      <c r="G860" s="9">
        <v>1500000000</v>
      </c>
      <c r="H860" s="9">
        <v>4700000000</v>
      </c>
      <c r="I860" s="9">
        <v>800000000</v>
      </c>
      <c r="J860" s="9">
        <v>7000000000</v>
      </c>
      <c r="K860" s="5" t="s">
        <v>1209</v>
      </c>
      <c r="L860" s="5" t="s">
        <v>28</v>
      </c>
    </row>
    <row r="861" spans="1:12" ht="12" customHeight="1" x14ac:dyDescent="0.3">
      <c r="A861" s="5">
        <f t="shared" si="39"/>
        <v>860</v>
      </c>
      <c r="B861" s="6" t="s">
        <v>140</v>
      </c>
      <c r="C861" s="6" t="s">
        <v>1235</v>
      </c>
      <c r="D861" s="5" t="s">
        <v>99</v>
      </c>
      <c r="E861" s="7" t="s">
        <v>1251</v>
      </c>
      <c r="F861" s="8" t="s">
        <v>1209</v>
      </c>
      <c r="G861" s="9">
        <v>300000000</v>
      </c>
      <c r="H861" s="9">
        <v>150000000</v>
      </c>
      <c r="I861" s="9">
        <v>0</v>
      </c>
      <c r="J861" s="9">
        <v>450000000</v>
      </c>
      <c r="K861" s="5" t="s">
        <v>1209</v>
      </c>
      <c r="L861" s="5" t="s">
        <v>28</v>
      </c>
    </row>
    <row r="862" spans="1:12" ht="12" customHeight="1" x14ac:dyDescent="0.3">
      <c r="A862" s="5">
        <f t="shared" si="39"/>
        <v>861</v>
      </c>
      <c r="B862" s="6" t="s">
        <v>140</v>
      </c>
      <c r="C862" s="6" t="s">
        <v>1232</v>
      </c>
      <c r="D862" s="5" t="s">
        <v>99</v>
      </c>
      <c r="E862" s="7" t="s">
        <v>1252</v>
      </c>
      <c r="F862" s="8" t="s">
        <v>1209</v>
      </c>
      <c r="G862" s="9">
        <v>380000000</v>
      </c>
      <c r="H862" s="9">
        <v>3700000000</v>
      </c>
      <c r="I862" s="9">
        <v>0</v>
      </c>
      <c r="J862" s="9">
        <v>4080000000</v>
      </c>
      <c r="K862" s="5" t="s">
        <v>1209</v>
      </c>
      <c r="L862" s="5" t="s">
        <v>28</v>
      </c>
    </row>
    <row r="863" spans="1:12" ht="12" customHeight="1" x14ac:dyDescent="0.3">
      <c r="A863" s="5">
        <f t="shared" si="39"/>
        <v>862</v>
      </c>
      <c r="B863" s="6" t="s">
        <v>140</v>
      </c>
      <c r="C863" s="6" t="s">
        <v>1232</v>
      </c>
      <c r="D863" s="5" t="s">
        <v>99</v>
      </c>
      <c r="E863" s="7" t="s">
        <v>1253</v>
      </c>
      <c r="F863" s="8" t="s">
        <v>1209</v>
      </c>
      <c r="G863" s="9">
        <v>250000000</v>
      </c>
      <c r="H863" s="10">
        <v>0</v>
      </c>
      <c r="I863" s="9">
        <v>0</v>
      </c>
      <c r="J863" s="9">
        <v>250000000</v>
      </c>
      <c r="K863" s="5" t="s">
        <v>1209</v>
      </c>
      <c r="L863" s="5" t="s">
        <v>28</v>
      </c>
    </row>
    <row r="864" spans="1:12" ht="12" customHeight="1" x14ac:dyDescent="0.3">
      <c r="A864" s="5">
        <f t="shared" si="39"/>
        <v>863</v>
      </c>
      <c r="B864" s="6" t="s">
        <v>140</v>
      </c>
      <c r="C864" s="6" t="s">
        <v>1254</v>
      </c>
      <c r="D864" s="5" t="s">
        <v>212</v>
      </c>
      <c r="E864" s="7" t="s">
        <v>1255</v>
      </c>
      <c r="F864" s="8" t="s">
        <v>1209</v>
      </c>
      <c r="G864" s="9">
        <v>1600000000</v>
      </c>
      <c r="H864" s="9">
        <v>2000000000</v>
      </c>
      <c r="I864" s="9"/>
      <c r="J864" s="9">
        <v>3600000000</v>
      </c>
      <c r="K864" s="5" t="s">
        <v>1209</v>
      </c>
      <c r="L864" s="5" t="s">
        <v>28</v>
      </c>
    </row>
    <row r="865" spans="1:12" ht="12" customHeight="1" x14ac:dyDescent="0.3">
      <c r="A865" s="5">
        <f t="shared" si="39"/>
        <v>864</v>
      </c>
      <c r="B865" s="6" t="s">
        <v>140</v>
      </c>
      <c r="C865" s="6" t="s">
        <v>1232</v>
      </c>
      <c r="D865" s="5" t="s">
        <v>1256</v>
      </c>
      <c r="E865" s="7" t="s">
        <v>1257</v>
      </c>
      <c r="F865" s="8" t="s">
        <v>1209</v>
      </c>
      <c r="G865" s="9">
        <v>3500000000</v>
      </c>
      <c r="H865" s="9">
        <v>3650000000</v>
      </c>
      <c r="I865" s="9">
        <v>1000000000</v>
      </c>
      <c r="J865" s="9">
        <v>8150000000</v>
      </c>
      <c r="K865" s="5" t="s">
        <v>1209</v>
      </c>
      <c r="L865" s="5" t="s">
        <v>28</v>
      </c>
    </row>
    <row r="866" spans="1:12" ht="12" customHeight="1" x14ac:dyDescent="0.3">
      <c r="A866" s="5">
        <f t="shared" si="39"/>
        <v>865</v>
      </c>
      <c r="B866" s="6" t="s">
        <v>1258</v>
      </c>
      <c r="C866" s="6" t="s">
        <v>1259</v>
      </c>
      <c r="D866" s="5" t="s">
        <v>463</v>
      </c>
      <c r="E866" s="7" t="s">
        <v>1260</v>
      </c>
      <c r="F866" s="8" t="s">
        <v>1216</v>
      </c>
      <c r="G866" s="22">
        <v>99000000</v>
      </c>
      <c r="H866" s="10">
        <v>0</v>
      </c>
      <c r="I866" s="9">
        <v>0</v>
      </c>
      <c r="J866" s="22">
        <f t="shared" ref="J866:J876" si="40">SUM(G866:I866)</f>
        <v>99000000</v>
      </c>
      <c r="K866" s="5" t="s">
        <v>1209</v>
      </c>
      <c r="L866" s="5" t="s">
        <v>425</v>
      </c>
    </row>
    <row r="867" spans="1:12" ht="12" customHeight="1" x14ac:dyDescent="0.3">
      <c r="A867" s="5">
        <f t="shared" si="39"/>
        <v>866</v>
      </c>
      <c r="B867" s="6" t="s">
        <v>1258</v>
      </c>
      <c r="C867" s="6" t="s">
        <v>1261</v>
      </c>
      <c r="D867" s="5" t="s">
        <v>82</v>
      </c>
      <c r="E867" s="7" t="s">
        <v>1262</v>
      </c>
      <c r="F867" s="8" t="s">
        <v>1209</v>
      </c>
      <c r="G867" s="9">
        <v>660000000</v>
      </c>
      <c r="H867" s="9">
        <v>15000000</v>
      </c>
      <c r="I867" s="9">
        <v>0</v>
      </c>
      <c r="J867" s="9">
        <f t="shared" si="40"/>
        <v>675000000</v>
      </c>
      <c r="K867" s="5" t="s">
        <v>1209</v>
      </c>
      <c r="L867" s="5" t="s">
        <v>28</v>
      </c>
    </row>
    <row r="868" spans="1:12" ht="12" customHeight="1" x14ac:dyDescent="0.3">
      <c r="A868" s="5">
        <f t="shared" si="39"/>
        <v>867</v>
      </c>
      <c r="B868" s="6" t="s">
        <v>1258</v>
      </c>
      <c r="C868" s="6" t="s">
        <v>1261</v>
      </c>
      <c r="D868" s="5" t="s">
        <v>82</v>
      </c>
      <c r="E868" s="7" t="s">
        <v>1263</v>
      </c>
      <c r="F868" s="8" t="s">
        <v>1209</v>
      </c>
      <c r="G868" s="9">
        <v>800000000</v>
      </c>
      <c r="H868" s="9">
        <v>10000000</v>
      </c>
      <c r="I868" s="9">
        <v>0</v>
      </c>
      <c r="J868" s="9">
        <f t="shared" si="40"/>
        <v>810000000</v>
      </c>
      <c r="K868" s="5" t="s">
        <v>1209</v>
      </c>
      <c r="L868" s="5" t="s">
        <v>28</v>
      </c>
    </row>
    <row r="869" spans="1:12" ht="12" customHeight="1" x14ac:dyDescent="0.3">
      <c r="A869" s="5">
        <f t="shared" si="39"/>
        <v>868</v>
      </c>
      <c r="B869" s="6" t="s">
        <v>1258</v>
      </c>
      <c r="C869" s="6" t="s">
        <v>1261</v>
      </c>
      <c r="D869" s="5" t="s">
        <v>82</v>
      </c>
      <c r="E869" s="7" t="s">
        <v>1264</v>
      </c>
      <c r="F869" s="8" t="s">
        <v>1216</v>
      </c>
      <c r="G869" s="9">
        <f>400000000</f>
        <v>400000000</v>
      </c>
      <c r="H869" s="9">
        <v>97200000</v>
      </c>
      <c r="I869" s="9">
        <v>30000000</v>
      </c>
      <c r="J869" s="9">
        <f t="shared" si="40"/>
        <v>527200000</v>
      </c>
      <c r="K869" s="5" t="s">
        <v>1265</v>
      </c>
      <c r="L869" s="5" t="s">
        <v>28</v>
      </c>
    </row>
    <row r="870" spans="1:12" ht="12" customHeight="1" x14ac:dyDescent="0.3">
      <c r="A870" s="5">
        <f t="shared" si="39"/>
        <v>869</v>
      </c>
      <c r="B870" s="6" t="s">
        <v>1266</v>
      </c>
      <c r="C870" s="6" t="s">
        <v>1261</v>
      </c>
      <c r="D870" s="5" t="s">
        <v>82</v>
      </c>
      <c r="E870" s="7" t="s">
        <v>1267</v>
      </c>
      <c r="F870" s="8" t="s">
        <v>1265</v>
      </c>
      <c r="G870" s="9">
        <v>200000000</v>
      </c>
      <c r="H870" s="9"/>
      <c r="I870" s="9"/>
      <c r="J870" s="9">
        <f t="shared" si="40"/>
        <v>200000000</v>
      </c>
      <c r="K870" s="5" t="s">
        <v>1265</v>
      </c>
      <c r="L870" s="5" t="s">
        <v>28</v>
      </c>
    </row>
    <row r="871" spans="1:12" ht="12" customHeight="1" x14ac:dyDescent="0.3">
      <c r="A871" s="5">
        <f t="shared" si="39"/>
        <v>870</v>
      </c>
      <c r="B871" s="6" t="s">
        <v>1266</v>
      </c>
      <c r="C871" s="6" t="s">
        <v>1268</v>
      </c>
      <c r="D871" s="5" t="s">
        <v>82</v>
      </c>
      <c r="E871" s="7" t="s">
        <v>1269</v>
      </c>
      <c r="F871" s="8" t="s">
        <v>1265</v>
      </c>
      <c r="G871" s="9">
        <v>234042000</v>
      </c>
      <c r="H871" s="10">
        <v>0</v>
      </c>
      <c r="I871" s="9">
        <v>0</v>
      </c>
      <c r="J871" s="9">
        <f t="shared" si="40"/>
        <v>234042000</v>
      </c>
      <c r="K871" s="5" t="s">
        <v>1265</v>
      </c>
      <c r="L871" s="5" t="s">
        <v>1270</v>
      </c>
    </row>
    <row r="872" spans="1:12" ht="12" customHeight="1" x14ac:dyDescent="0.3">
      <c r="A872" s="5">
        <f t="shared" si="39"/>
        <v>871</v>
      </c>
      <c r="B872" s="6" t="s">
        <v>1266</v>
      </c>
      <c r="C872" s="6" t="s">
        <v>1261</v>
      </c>
      <c r="D872" s="5" t="s">
        <v>82</v>
      </c>
      <c r="E872" s="7" t="s">
        <v>1271</v>
      </c>
      <c r="F872" s="8" t="s">
        <v>1209</v>
      </c>
      <c r="G872" s="22">
        <v>660000000</v>
      </c>
      <c r="H872" s="22">
        <v>15000000</v>
      </c>
      <c r="I872" s="22">
        <v>0</v>
      </c>
      <c r="J872" s="22">
        <f t="shared" si="40"/>
        <v>675000000</v>
      </c>
      <c r="K872" s="5" t="s">
        <v>1209</v>
      </c>
      <c r="L872" s="5" t="s">
        <v>28</v>
      </c>
    </row>
    <row r="873" spans="1:12" ht="12" customHeight="1" x14ac:dyDescent="0.3">
      <c r="A873" s="5">
        <f t="shared" si="39"/>
        <v>872</v>
      </c>
      <c r="B873" s="6" t="s">
        <v>1266</v>
      </c>
      <c r="C873" s="6" t="s">
        <v>1261</v>
      </c>
      <c r="D873" s="5" t="s">
        <v>82</v>
      </c>
      <c r="E873" s="7" t="s">
        <v>1272</v>
      </c>
      <c r="F873" s="8" t="s">
        <v>1209</v>
      </c>
      <c r="G873" s="22">
        <v>800000000</v>
      </c>
      <c r="H873" s="22">
        <v>10000000</v>
      </c>
      <c r="I873" s="22">
        <v>0</v>
      </c>
      <c r="J873" s="22">
        <f t="shared" si="40"/>
        <v>810000000</v>
      </c>
      <c r="K873" s="5" t="s">
        <v>1209</v>
      </c>
      <c r="L873" s="5" t="s">
        <v>28</v>
      </c>
    </row>
    <row r="874" spans="1:12" ht="12" customHeight="1" x14ac:dyDescent="0.3">
      <c r="A874" s="5">
        <f t="shared" si="39"/>
        <v>873</v>
      </c>
      <c r="B874" s="6" t="s">
        <v>1266</v>
      </c>
      <c r="C874" s="6" t="s">
        <v>1261</v>
      </c>
      <c r="D874" s="5" t="s">
        <v>82</v>
      </c>
      <c r="E874" s="7" t="s">
        <v>1273</v>
      </c>
      <c r="F874" s="8" t="s">
        <v>1265</v>
      </c>
      <c r="G874" s="22">
        <f>400000000</f>
        <v>400000000</v>
      </c>
      <c r="H874" s="22">
        <v>97200000</v>
      </c>
      <c r="I874" s="22">
        <v>30000000</v>
      </c>
      <c r="J874" s="22">
        <f t="shared" si="40"/>
        <v>527200000</v>
      </c>
      <c r="K874" s="5" t="s">
        <v>1274</v>
      </c>
      <c r="L874" s="5" t="s">
        <v>28</v>
      </c>
    </row>
    <row r="875" spans="1:12" ht="12" customHeight="1" x14ac:dyDescent="0.3">
      <c r="A875" s="5">
        <f t="shared" si="39"/>
        <v>874</v>
      </c>
      <c r="B875" s="6" t="s">
        <v>1275</v>
      </c>
      <c r="C875" s="6" t="s">
        <v>1261</v>
      </c>
      <c r="D875" s="5" t="s">
        <v>82</v>
      </c>
      <c r="E875" s="7" t="s">
        <v>1276</v>
      </c>
      <c r="F875" s="8" t="s">
        <v>1274</v>
      </c>
      <c r="G875" s="22">
        <v>200000000</v>
      </c>
      <c r="H875" s="22"/>
      <c r="I875" s="22"/>
      <c r="J875" s="22">
        <f t="shared" si="40"/>
        <v>200000000</v>
      </c>
      <c r="K875" s="5" t="s">
        <v>1274</v>
      </c>
      <c r="L875" s="5" t="s">
        <v>28</v>
      </c>
    </row>
    <row r="876" spans="1:12" ht="12" customHeight="1" x14ac:dyDescent="0.3">
      <c r="A876" s="5">
        <f t="shared" si="39"/>
        <v>875</v>
      </c>
      <c r="B876" s="6" t="s">
        <v>1275</v>
      </c>
      <c r="C876" s="6" t="s">
        <v>1277</v>
      </c>
      <c r="D876" s="5" t="s">
        <v>82</v>
      </c>
      <c r="E876" s="7" t="s">
        <v>1278</v>
      </c>
      <c r="F876" s="8" t="s">
        <v>1274</v>
      </c>
      <c r="G876" s="22">
        <v>234042000</v>
      </c>
      <c r="H876" s="10">
        <v>0</v>
      </c>
      <c r="I876" s="9">
        <v>0</v>
      </c>
      <c r="J876" s="22">
        <f t="shared" si="40"/>
        <v>234042000</v>
      </c>
      <c r="K876" s="5" t="s">
        <v>1274</v>
      </c>
      <c r="L876" s="5" t="s">
        <v>248</v>
      </c>
    </row>
    <row r="877" spans="1:12" ht="12" customHeight="1" x14ac:dyDescent="0.3">
      <c r="A877" s="5">
        <f t="shared" si="39"/>
        <v>876</v>
      </c>
      <c r="B877" s="6" t="s">
        <v>1275</v>
      </c>
      <c r="C877" s="6" t="s">
        <v>1279</v>
      </c>
      <c r="D877" s="5" t="s">
        <v>56</v>
      </c>
      <c r="E877" s="7" t="s">
        <v>1280</v>
      </c>
      <c r="F877" s="8" t="s">
        <v>1209</v>
      </c>
      <c r="G877" s="22">
        <v>625000000</v>
      </c>
      <c r="H877" s="22"/>
      <c r="I877" s="22">
        <v>11000000</v>
      </c>
      <c r="J877" s="22">
        <v>636000000</v>
      </c>
      <c r="K877" s="5" t="s">
        <v>1209</v>
      </c>
      <c r="L877" s="5" t="s">
        <v>28</v>
      </c>
    </row>
    <row r="878" spans="1:12" ht="12" customHeight="1" x14ac:dyDescent="0.3">
      <c r="A878" s="5">
        <f t="shared" si="39"/>
        <v>877</v>
      </c>
      <c r="B878" s="6" t="s">
        <v>1275</v>
      </c>
      <c r="C878" s="6" t="s">
        <v>1279</v>
      </c>
      <c r="D878" s="5" t="s">
        <v>56</v>
      </c>
      <c r="E878" s="26" t="s">
        <v>1281</v>
      </c>
      <c r="F878" s="8" t="s">
        <v>1209</v>
      </c>
      <c r="G878" s="22">
        <v>285000000</v>
      </c>
      <c r="H878" s="22">
        <v>15000000</v>
      </c>
      <c r="I878" s="22"/>
      <c r="J878" s="22">
        <v>300000000</v>
      </c>
      <c r="K878" s="5" t="s">
        <v>1209</v>
      </c>
      <c r="L878" s="5" t="s">
        <v>28</v>
      </c>
    </row>
    <row r="879" spans="1:12" ht="12" customHeight="1" x14ac:dyDescent="0.3">
      <c r="A879" s="5">
        <f t="shared" si="39"/>
        <v>878</v>
      </c>
      <c r="B879" s="6" t="s">
        <v>1275</v>
      </c>
      <c r="C879" s="6" t="s">
        <v>1279</v>
      </c>
      <c r="D879" s="5" t="s">
        <v>260</v>
      </c>
      <c r="E879" s="26" t="s">
        <v>1282</v>
      </c>
      <c r="F879" s="8" t="s">
        <v>1209</v>
      </c>
      <c r="G879" s="22">
        <v>200000000</v>
      </c>
      <c r="H879" s="22"/>
      <c r="I879" s="22"/>
      <c r="J879" s="22">
        <v>200000000</v>
      </c>
      <c r="K879" s="5" t="s">
        <v>1209</v>
      </c>
      <c r="L879" s="5" t="s">
        <v>28</v>
      </c>
    </row>
    <row r="880" spans="1:12" ht="12" customHeight="1" x14ac:dyDescent="0.3">
      <c r="A880" s="5">
        <f t="shared" si="39"/>
        <v>879</v>
      </c>
      <c r="B880" s="6" t="s">
        <v>1275</v>
      </c>
      <c r="C880" s="6" t="s">
        <v>1283</v>
      </c>
      <c r="D880" s="5" t="s">
        <v>50</v>
      </c>
      <c r="E880" s="7" t="s">
        <v>1284</v>
      </c>
      <c r="F880" s="8" t="s">
        <v>1274</v>
      </c>
      <c r="G880" s="22">
        <v>440000000</v>
      </c>
      <c r="H880" s="22">
        <v>75000000</v>
      </c>
      <c r="I880" s="22">
        <v>15000000</v>
      </c>
      <c r="J880" s="22">
        <f t="shared" ref="J880:J910" si="41">SUM(G880:I880)</f>
        <v>530000000</v>
      </c>
      <c r="K880" s="5" t="s">
        <v>1209</v>
      </c>
      <c r="L880" s="5" t="s">
        <v>44</v>
      </c>
    </row>
    <row r="881" spans="1:12" ht="12" customHeight="1" x14ac:dyDescent="0.3">
      <c r="A881" s="5">
        <f t="shared" si="39"/>
        <v>880</v>
      </c>
      <c r="B881" s="6" t="s">
        <v>1275</v>
      </c>
      <c r="C881" s="6" t="s">
        <v>1283</v>
      </c>
      <c r="D881" s="5" t="s">
        <v>268</v>
      </c>
      <c r="E881" s="7" t="s">
        <v>1285</v>
      </c>
      <c r="F881" s="8" t="s">
        <v>1274</v>
      </c>
      <c r="G881" s="22">
        <v>270000000</v>
      </c>
      <c r="H881" s="22">
        <v>24000000</v>
      </c>
      <c r="I881" s="22">
        <v>20000000</v>
      </c>
      <c r="J881" s="22">
        <f t="shared" si="41"/>
        <v>314000000</v>
      </c>
      <c r="K881" s="5" t="s">
        <v>1209</v>
      </c>
      <c r="L881" s="5" t="s">
        <v>44</v>
      </c>
    </row>
    <row r="882" spans="1:12" ht="12" customHeight="1" x14ac:dyDescent="0.3">
      <c r="A882" s="5">
        <f t="shared" si="39"/>
        <v>881</v>
      </c>
      <c r="B882" s="6" t="s">
        <v>1275</v>
      </c>
      <c r="C882" s="6" t="s">
        <v>1261</v>
      </c>
      <c r="D882" s="5" t="s">
        <v>91</v>
      </c>
      <c r="E882" s="7" t="s">
        <v>1286</v>
      </c>
      <c r="F882" s="8" t="s">
        <v>1209</v>
      </c>
      <c r="G882" s="9">
        <v>240000000</v>
      </c>
      <c r="H882" s="9">
        <v>77000000</v>
      </c>
      <c r="I882" s="9">
        <v>0</v>
      </c>
      <c r="J882" s="9">
        <f t="shared" si="41"/>
        <v>317000000</v>
      </c>
      <c r="K882" s="5" t="s">
        <v>1274</v>
      </c>
      <c r="L882" s="5" t="s">
        <v>28</v>
      </c>
    </row>
    <row r="883" spans="1:12" ht="12" customHeight="1" x14ac:dyDescent="0.3">
      <c r="A883" s="5">
        <f t="shared" si="39"/>
        <v>882</v>
      </c>
      <c r="B883" s="6" t="s">
        <v>1275</v>
      </c>
      <c r="C883" s="6" t="s">
        <v>1261</v>
      </c>
      <c r="D883" s="5" t="s">
        <v>91</v>
      </c>
      <c r="E883" s="7" t="s">
        <v>1286</v>
      </c>
      <c r="F883" s="8" t="s">
        <v>1209</v>
      </c>
      <c r="G883" s="22">
        <v>240000000</v>
      </c>
      <c r="H883" s="22">
        <v>77000000</v>
      </c>
      <c r="I883" s="22">
        <v>0</v>
      </c>
      <c r="J883" s="22">
        <f t="shared" si="41"/>
        <v>317000000</v>
      </c>
      <c r="K883" s="5" t="s">
        <v>1274</v>
      </c>
      <c r="L883" s="5" t="s">
        <v>28</v>
      </c>
    </row>
    <row r="884" spans="1:12" ht="12" customHeight="1" x14ac:dyDescent="0.3">
      <c r="A884" s="5">
        <f t="shared" si="39"/>
        <v>883</v>
      </c>
      <c r="B884" s="6" t="s">
        <v>1275</v>
      </c>
      <c r="C884" s="6" t="s">
        <v>1283</v>
      </c>
      <c r="D884" s="5" t="s">
        <v>278</v>
      </c>
      <c r="E884" s="7" t="s">
        <v>1287</v>
      </c>
      <c r="F884" s="8" t="s">
        <v>1274</v>
      </c>
      <c r="G884" s="22">
        <v>300000000</v>
      </c>
      <c r="H884" s="22">
        <v>74400000</v>
      </c>
      <c r="I884" s="22">
        <v>6000000</v>
      </c>
      <c r="J884" s="22">
        <f t="shared" si="41"/>
        <v>380400000</v>
      </c>
      <c r="K884" s="5" t="s">
        <v>1209</v>
      </c>
      <c r="L884" s="5" t="s">
        <v>44</v>
      </c>
    </row>
    <row r="885" spans="1:12" ht="12" customHeight="1" x14ac:dyDescent="0.3">
      <c r="A885" s="5">
        <f t="shared" si="39"/>
        <v>884</v>
      </c>
      <c r="B885" s="6" t="s">
        <v>1275</v>
      </c>
      <c r="C885" s="6" t="s">
        <v>1283</v>
      </c>
      <c r="D885" s="5" t="s">
        <v>278</v>
      </c>
      <c r="E885" s="7" t="s">
        <v>1288</v>
      </c>
      <c r="F885" s="8" t="s">
        <v>1274</v>
      </c>
      <c r="G885" s="22">
        <v>320000000</v>
      </c>
      <c r="H885" s="22">
        <v>42000000</v>
      </c>
      <c r="I885" s="22">
        <v>5000000</v>
      </c>
      <c r="J885" s="22">
        <f t="shared" si="41"/>
        <v>367000000</v>
      </c>
      <c r="K885" s="5" t="s">
        <v>1209</v>
      </c>
      <c r="L885" s="5" t="s">
        <v>44</v>
      </c>
    </row>
    <row r="886" spans="1:12" ht="12" customHeight="1" x14ac:dyDescent="0.3">
      <c r="A886" s="5">
        <f t="shared" si="39"/>
        <v>885</v>
      </c>
      <c r="B886" s="6" t="s">
        <v>1275</v>
      </c>
      <c r="C886" s="6" t="s">
        <v>1289</v>
      </c>
      <c r="D886" s="5" t="s">
        <v>278</v>
      </c>
      <c r="E886" s="7" t="s">
        <v>1290</v>
      </c>
      <c r="F886" s="8" t="s">
        <v>1209</v>
      </c>
      <c r="G886" s="22">
        <v>110000000</v>
      </c>
      <c r="H886" s="22">
        <v>10000000</v>
      </c>
      <c r="I886" s="22">
        <v>16000000</v>
      </c>
      <c r="J886" s="22">
        <f t="shared" si="41"/>
        <v>136000000</v>
      </c>
      <c r="K886" s="5" t="s">
        <v>1274</v>
      </c>
      <c r="L886" s="5" t="s">
        <v>28</v>
      </c>
    </row>
    <row r="887" spans="1:12" ht="12" customHeight="1" x14ac:dyDescent="0.3">
      <c r="A887" s="5">
        <f t="shared" si="39"/>
        <v>886</v>
      </c>
      <c r="B887" s="6" t="s">
        <v>1275</v>
      </c>
      <c r="C887" s="6" t="s">
        <v>1289</v>
      </c>
      <c r="D887" s="5" t="s">
        <v>278</v>
      </c>
      <c r="E887" s="7" t="s">
        <v>1291</v>
      </c>
      <c r="F887" s="8" t="s">
        <v>1274</v>
      </c>
      <c r="G887" s="22">
        <v>100000000</v>
      </c>
      <c r="H887" s="22">
        <v>8000000</v>
      </c>
      <c r="I887" s="22">
        <v>9000000</v>
      </c>
      <c r="J887" s="22">
        <f t="shared" si="41"/>
        <v>117000000</v>
      </c>
      <c r="K887" s="5" t="s">
        <v>1274</v>
      </c>
      <c r="L887" s="5" t="s">
        <v>44</v>
      </c>
    </row>
    <row r="888" spans="1:12" ht="12" customHeight="1" x14ac:dyDescent="0.3">
      <c r="A888" s="5">
        <f t="shared" si="39"/>
        <v>887</v>
      </c>
      <c r="B888" s="6" t="s">
        <v>1275</v>
      </c>
      <c r="C888" s="6" t="s">
        <v>1279</v>
      </c>
      <c r="D888" s="5" t="s">
        <v>1256</v>
      </c>
      <c r="E888" s="7" t="s">
        <v>1292</v>
      </c>
      <c r="F888" s="8" t="s">
        <v>1274</v>
      </c>
      <c r="G888" s="22">
        <v>70000000</v>
      </c>
      <c r="H888" s="22">
        <v>400000000</v>
      </c>
      <c r="I888" s="22">
        <v>25000000</v>
      </c>
      <c r="J888" s="22">
        <f t="shared" si="41"/>
        <v>495000000</v>
      </c>
      <c r="K888" s="5" t="s">
        <v>1209</v>
      </c>
      <c r="L888" s="5" t="s">
        <v>33</v>
      </c>
    </row>
    <row r="889" spans="1:12" ht="12" customHeight="1" x14ac:dyDescent="0.3">
      <c r="A889" s="5">
        <f t="shared" si="39"/>
        <v>888</v>
      </c>
      <c r="B889" s="6" t="s">
        <v>1275</v>
      </c>
      <c r="C889" s="6" t="s">
        <v>1279</v>
      </c>
      <c r="D889" s="5" t="s">
        <v>1256</v>
      </c>
      <c r="E889" s="7" t="s">
        <v>1293</v>
      </c>
      <c r="F889" s="8" t="s">
        <v>1209</v>
      </c>
      <c r="G889" s="22">
        <v>160000000</v>
      </c>
      <c r="H889" s="22">
        <v>1600000000</v>
      </c>
      <c r="I889" s="22">
        <v>30000000</v>
      </c>
      <c r="J889" s="22">
        <f t="shared" si="41"/>
        <v>1790000000</v>
      </c>
      <c r="K889" s="5" t="s">
        <v>1209</v>
      </c>
      <c r="L889" s="5" t="s">
        <v>28</v>
      </c>
    </row>
    <row r="890" spans="1:12" ht="12" customHeight="1" x14ac:dyDescent="0.3">
      <c r="A890" s="5">
        <f t="shared" si="39"/>
        <v>889</v>
      </c>
      <c r="B890" s="6" t="s">
        <v>1275</v>
      </c>
      <c r="C890" s="6" t="s">
        <v>1283</v>
      </c>
      <c r="D890" s="5" t="s">
        <v>1294</v>
      </c>
      <c r="E890" s="7" t="s">
        <v>1295</v>
      </c>
      <c r="F890" s="8" t="s">
        <v>1274</v>
      </c>
      <c r="G890" s="22">
        <v>2500000000</v>
      </c>
      <c r="H890" s="10">
        <v>0</v>
      </c>
      <c r="I890" s="9">
        <v>0</v>
      </c>
      <c r="J890" s="22">
        <f t="shared" si="41"/>
        <v>2500000000</v>
      </c>
      <c r="K890" s="5" t="s">
        <v>1209</v>
      </c>
      <c r="L890" s="5" t="s">
        <v>44</v>
      </c>
    </row>
    <row r="891" spans="1:12" ht="12" customHeight="1" x14ac:dyDescent="0.3">
      <c r="A891" s="5">
        <f t="shared" si="39"/>
        <v>890</v>
      </c>
      <c r="B891" s="6" t="s">
        <v>242</v>
      </c>
      <c r="C891" s="6" t="s">
        <v>1279</v>
      </c>
      <c r="D891" s="5" t="s">
        <v>1296</v>
      </c>
      <c r="E891" s="29" t="s">
        <v>1297</v>
      </c>
      <c r="F891" s="8" t="s">
        <v>1274</v>
      </c>
      <c r="G891" s="9">
        <v>230000000</v>
      </c>
      <c r="H891" s="9">
        <v>200000000</v>
      </c>
      <c r="I891" s="9"/>
      <c r="J891" s="9">
        <f t="shared" si="41"/>
        <v>430000000</v>
      </c>
      <c r="K891" s="5" t="s">
        <v>1274</v>
      </c>
      <c r="L891" s="5" t="s">
        <v>44</v>
      </c>
    </row>
    <row r="892" spans="1:12" ht="12" customHeight="1" x14ac:dyDescent="0.3">
      <c r="A892" s="5">
        <f t="shared" si="39"/>
        <v>891</v>
      </c>
      <c r="B892" s="6" t="s">
        <v>242</v>
      </c>
      <c r="C892" s="6" t="s">
        <v>1298</v>
      </c>
      <c r="D892" s="5" t="s">
        <v>1294</v>
      </c>
      <c r="E892" s="7" t="s">
        <v>1299</v>
      </c>
      <c r="F892" s="8" t="s">
        <v>1209</v>
      </c>
      <c r="G892" s="9">
        <v>3200000000</v>
      </c>
      <c r="H892" s="9">
        <v>600000000</v>
      </c>
      <c r="I892" s="22">
        <v>0</v>
      </c>
      <c r="J892" s="9">
        <f t="shared" si="41"/>
        <v>3800000000</v>
      </c>
      <c r="K892" s="12" t="s">
        <v>1274</v>
      </c>
      <c r="L892" s="5" t="s">
        <v>28</v>
      </c>
    </row>
    <row r="893" spans="1:12" ht="12" customHeight="1" x14ac:dyDescent="0.3">
      <c r="A893" s="5">
        <f t="shared" si="39"/>
        <v>892</v>
      </c>
      <c r="B893" s="6" t="s">
        <v>242</v>
      </c>
      <c r="C893" s="6" t="s">
        <v>1279</v>
      </c>
      <c r="D893" s="5" t="s">
        <v>1300</v>
      </c>
      <c r="E893" s="29" t="s">
        <v>1301</v>
      </c>
      <c r="F893" s="8" t="s">
        <v>1209</v>
      </c>
      <c r="G893" s="9">
        <v>120000000</v>
      </c>
      <c r="H893" s="10">
        <v>0</v>
      </c>
      <c r="I893" s="9">
        <v>0</v>
      </c>
      <c r="J893" s="9">
        <f t="shared" si="41"/>
        <v>120000000</v>
      </c>
      <c r="K893" s="5" t="s">
        <v>1274</v>
      </c>
      <c r="L893" s="5" t="s">
        <v>28</v>
      </c>
    </row>
    <row r="894" spans="1:12" ht="12" customHeight="1" x14ac:dyDescent="0.3">
      <c r="A894" s="5">
        <f t="shared" si="39"/>
        <v>893</v>
      </c>
      <c r="B894" s="6" t="s">
        <v>242</v>
      </c>
      <c r="C894" s="11" t="s">
        <v>1302</v>
      </c>
      <c r="D894" s="12" t="s">
        <v>21</v>
      </c>
      <c r="E894" s="13" t="s">
        <v>1303</v>
      </c>
      <c r="F894" s="14" t="s">
        <v>1209</v>
      </c>
      <c r="G894" s="15">
        <v>300000000</v>
      </c>
      <c r="H894" s="15">
        <v>1500000000</v>
      </c>
      <c r="I894" s="15">
        <v>3000000</v>
      </c>
      <c r="J894" s="10">
        <f t="shared" si="41"/>
        <v>1803000000</v>
      </c>
      <c r="K894" s="12" t="s">
        <v>1274</v>
      </c>
      <c r="L894" s="12" t="s">
        <v>28</v>
      </c>
    </row>
    <row r="895" spans="1:12" ht="12" customHeight="1" x14ac:dyDescent="0.3">
      <c r="A895" s="5">
        <f t="shared" si="39"/>
        <v>894</v>
      </c>
      <c r="B895" s="6" t="s">
        <v>242</v>
      </c>
      <c r="C895" s="11" t="s">
        <v>1302</v>
      </c>
      <c r="D895" s="12" t="s">
        <v>48</v>
      </c>
      <c r="E895" s="13" t="s">
        <v>1304</v>
      </c>
      <c r="F895" s="14" t="s">
        <v>1274</v>
      </c>
      <c r="G895" s="22">
        <v>150000000</v>
      </c>
      <c r="H895" s="10">
        <v>1500000000</v>
      </c>
      <c r="I895" s="22">
        <v>350000000</v>
      </c>
      <c r="J895" s="10">
        <f t="shared" si="41"/>
        <v>2000000000</v>
      </c>
      <c r="K895" s="12" t="s">
        <v>1274</v>
      </c>
      <c r="L895" s="12" t="s">
        <v>44</v>
      </c>
    </row>
    <row r="896" spans="1:12" ht="12" customHeight="1" x14ac:dyDescent="0.3">
      <c r="A896" s="5">
        <f t="shared" si="39"/>
        <v>895</v>
      </c>
      <c r="B896" s="6" t="s">
        <v>242</v>
      </c>
      <c r="C896" s="11" t="s">
        <v>1302</v>
      </c>
      <c r="D896" s="12" t="s">
        <v>82</v>
      </c>
      <c r="E896" s="13" t="s">
        <v>1305</v>
      </c>
      <c r="F896" s="14" t="s">
        <v>1209</v>
      </c>
      <c r="G896" s="15">
        <v>680000000</v>
      </c>
      <c r="H896" s="15">
        <v>40000000</v>
      </c>
      <c r="I896" s="15">
        <v>30000000</v>
      </c>
      <c r="J896" s="10">
        <f t="shared" si="41"/>
        <v>750000000</v>
      </c>
      <c r="K896" s="12" t="s">
        <v>1274</v>
      </c>
      <c r="L896" s="12" t="s">
        <v>28</v>
      </c>
    </row>
    <row r="897" spans="1:12" ht="12" customHeight="1" x14ac:dyDescent="0.3">
      <c r="A897" s="5">
        <f t="shared" si="39"/>
        <v>896</v>
      </c>
      <c r="B897" s="6" t="s">
        <v>242</v>
      </c>
      <c r="C897" s="11" t="s">
        <v>1302</v>
      </c>
      <c r="D897" s="12" t="s">
        <v>82</v>
      </c>
      <c r="E897" s="13" t="s">
        <v>1306</v>
      </c>
      <c r="F897" s="14" t="s">
        <v>1209</v>
      </c>
      <c r="G897" s="15">
        <v>800000000</v>
      </c>
      <c r="H897" s="15">
        <v>35000000</v>
      </c>
      <c r="I897" s="15">
        <v>30000000</v>
      </c>
      <c r="J897" s="10">
        <f t="shared" si="41"/>
        <v>865000000</v>
      </c>
      <c r="K897" s="12" t="s">
        <v>1274</v>
      </c>
      <c r="L897" s="12" t="s">
        <v>28</v>
      </c>
    </row>
    <row r="898" spans="1:12" ht="12" customHeight="1" x14ac:dyDescent="0.3">
      <c r="A898" s="5">
        <f t="shared" ref="A898:A961" si="42">ROW()-1</f>
        <v>897</v>
      </c>
      <c r="B898" s="6" t="s">
        <v>1307</v>
      </c>
      <c r="C898" s="11" t="s">
        <v>1308</v>
      </c>
      <c r="D898" s="12" t="s">
        <v>82</v>
      </c>
      <c r="E898" s="13" t="s">
        <v>1309</v>
      </c>
      <c r="F898" s="14" t="s">
        <v>1209</v>
      </c>
      <c r="G898" s="15">
        <v>750000000</v>
      </c>
      <c r="H898" s="15">
        <v>30000000</v>
      </c>
      <c r="I898" s="15">
        <v>3000000</v>
      </c>
      <c r="J898" s="10">
        <f t="shared" si="41"/>
        <v>783000000</v>
      </c>
      <c r="K898" s="12" t="s">
        <v>1212</v>
      </c>
      <c r="L898" s="12" t="s">
        <v>28</v>
      </c>
    </row>
    <row r="899" spans="1:12" ht="12" customHeight="1" x14ac:dyDescent="0.3">
      <c r="A899" s="5">
        <f t="shared" si="42"/>
        <v>898</v>
      </c>
      <c r="B899" s="6" t="s">
        <v>1307</v>
      </c>
      <c r="C899" s="11" t="s">
        <v>1308</v>
      </c>
      <c r="D899" s="12" t="s">
        <v>82</v>
      </c>
      <c r="E899" s="13" t="s">
        <v>1310</v>
      </c>
      <c r="F899" s="14" t="s">
        <v>1209</v>
      </c>
      <c r="G899" s="15">
        <v>400000000</v>
      </c>
      <c r="H899" s="15">
        <v>30000000</v>
      </c>
      <c r="I899" s="15">
        <v>5000000</v>
      </c>
      <c r="J899" s="10">
        <f t="shared" si="41"/>
        <v>435000000</v>
      </c>
      <c r="K899" s="12" t="s">
        <v>1212</v>
      </c>
      <c r="L899" s="12" t="s">
        <v>28</v>
      </c>
    </row>
    <row r="900" spans="1:12" ht="12" customHeight="1" x14ac:dyDescent="0.3">
      <c r="A900" s="5">
        <f t="shared" si="42"/>
        <v>899</v>
      </c>
      <c r="B900" s="6" t="s">
        <v>1307</v>
      </c>
      <c r="C900" s="11" t="s">
        <v>1308</v>
      </c>
      <c r="D900" s="12" t="s">
        <v>82</v>
      </c>
      <c r="E900" s="13" t="s">
        <v>1311</v>
      </c>
      <c r="F900" s="14" t="s">
        <v>1209</v>
      </c>
      <c r="G900" s="15">
        <v>180000000</v>
      </c>
      <c r="H900" s="15">
        <v>60000000</v>
      </c>
      <c r="I900" s="15">
        <v>3000000</v>
      </c>
      <c r="J900" s="10">
        <f t="shared" si="41"/>
        <v>243000000</v>
      </c>
      <c r="K900" s="12" t="s">
        <v>1212</v>
      </c>
      <c r="L900" s="12" t="s">
        <v>28</v>
      </c>
    </row>
    <row r="901" spans="1:12" ht="12" customHeight="1" x14ac:dyDescent="0.3">
      <c r="A901" s="5">
        <f t="shared" si="42"/>
        <v>900</v>
      </c>
      <c r="B901" s="6" t="s">
        <v>1307</v>
      </c>
      <c r="C901" s="11" t="s">
        <v>1308</v>
      </c>
      <c r="D901" s="12" t="s">
        <v>82</v>
      </c>
      <c r="E901" s="13" t="s">
        <v>1312</v>
      </c>
      <c r="F901" s="14" t="s">
        <v>1209</v>
      </c>
      <c r="G901" s="15">
        <v>60000000</v>
      </c>
      <c r="H901" s="10">
        <v>0</v>
      </c>
      <c r="I901" s="9">
        <v>0</v>
      </c>
      <c r="J901" s="10">
        <f t="shared" si="41"/>
        <v>60000000</v>
      </c>
      <c r="K901" s="12" t="s">
        <v>1212</v>
      </c>
      <c r="L901" s="12" t="s">
        <v>28</v>
      </c>
    </row>
    <row r="902" spans="1:12" ht="12" customHeight="1" x14ac:dyDescent="0.3">
      <c r="A902" s="5">
        <f t="shared" si="42"/>
        <v>901</v>
      </c>
      <c r="B902" s="6" t="s">
        <v>1307</v>
      </c>
      <c r="C902" s="6" t="s">
        <v>1313</v>
      </c>
      <c r="D902" s="5" t="s">
        <v>366</v>
      </c>
      <c r="E902" s="7" t="s">
        <v>1314</v>
      </c>
      <c r="F902" s="8" t="s">
        <v>1212</v>
      </c>
      <c r="G902" s="9">
        <v>450000000</v>
      </c>
      <c r="H902" s="9">
        <v>30000000</v>
      </c>
      <c r="I902" s="22">
        <v>0</v>
      </c>
      <c r="J902" s="9">
        <f t="shared" si="41"/>
        <v>480000000</v>
      </c>
      <c r="K902" s="12" t="s">
        <v>1212</v>
      </c>
      <c r="L902" s="5" t="s">
        <v>341</v>
      </c>
    </row>
    <row r="903" spans="1:12" ht="12" customHeight="1" x14ac:dyDescent="0.3">
      <c r="A903" s="5">
        <f t="shared" si="42"/>
        <v>902</v>
      </c>
      <c r="B903" s="6" t="s">
        <v>1307</v>
      </c>
      <c r="C903" s="6" t="s">
        <v>1313</v>
      </c>
      <c r="D903" s="5" t="s">
        <v>366</v>
      </c>
      <c r="E903" s="7" t="s">
        <v>1315</v>
      </c>
      <c r="F903" s="8" t="s">
        <v>1209</v>
      </c>
      <c r="G903" s="9">
        <v>320000000</v>
      </c>
      <c r="H903" s="9">
        <v>30000000</v>
      </c>
      <c r="I903" s="22">
        <v>0</v>
      </c>
      <c r="J903" s="9">
        <f t="shared" si="41"/>
        <v>350000000</v>
      </c>
      <c r="K903" s="12" t="s">
        <v>1212</v>
      </c>
      <c r="L903" s="5" t="s">
        <v>28</v>
      </c>
    </row>
    <row r="904" spans="1:12" ht="12" customHeight="1" x14ac:dyDescent="0.3">
      <c r="A904" s="5">
        <f t="shared" si="42"/>
        <v>903</v>
      </c>
      <c r="B904" s="6" t="s">
        <v>1307</v>
      </c>
      <c r="C904" s="6" t="s">
        <v>1316</v>
      </c>
      <c r="D904" s="5" t="s">
        <v>14</v>
      </c>
      <c r="E904" s="7" t="s">
        <v>1317</v>
      </c>
      <c r="F904" s="8" t="s">
        <v>1209</v>
      </c>
      <c r="G904" s="9">
        <v>150000000</v>
      </c>
      <c r="H904" s="9">
        <v>20000000</v>
      </c>
      <c r="I904" s="9">
        <v>5000000</v>
      </c>
      <c r="J904" s="9">
        <f t="shared" si="41"/>
        <v>175000000</v>
      </c>
      <c r="K904" s="5" t="s">
        <v>1212</v>
      </c>
      <c r="L904" s="5" t="s">
        <v>341</v>
      </c>
    </row>
    <row r="905" spans="1:12" ht="12" customHeight="1" x14ac:dyDescent="0.3">
      <c r="A905" s="5">
        <f t="shared" si="42"/>
        <v>904</v>
      </c>
      <c r="B905" s="6" t="s">
        <v>1307</v>
      </c>
      <c r="C905" s="6" t="s">
        <v>1316</v>
      </c>
      <c r="D905" s="5" t="s">
        <v>14</v>
      </c>
      <c r="E905" s="7" t="s">
        <v>1318</v>
      </c>
      <c r="F905" s="8" t="s">
        <v>1209</v>
      </c>
      <c r="G905" s="9">
        <v>170000000</v>
      </c>
      <c r="H905" s="10">
        <v>0</v>
      </c>
      <c r="I905" s="9">
        <v>5000000</v>
      </c>
      <c r="J905" s="9">
        <f t="shared" si="41"/>
        <v>175000000</v>
      </c>
      <c r="K905" s="5" t="s">
        <v>1212</v>
      </c>
      <c r="L905" s="5" t="s">
        <v>28</v>
      </c>
    </row>
    <row r="906" spans="1:12" ht="12" customHeight="1" x14ac:dyDescent="0.3">
      <c r="A906" s="5">
        <f t="shared" si="42"/>
        <v>905</v>
      </c>
      <c r="B906" s="6" t="s">
        <v>1307</v>
      </c>
      <c r="C906" s="6" t="s">
        <v>1316</v>
      </c>
      <c r="D906" s="5" t="s">
        <v>409</v>
      </c>
      <c r="E906" s="29" t="s">
        <v>1319</v>
      </c>
      <c r="F906" s="8" t="s">
        <v>1209</v>
      </c>
      <c r="G906" s="9">
        <v>450000000</v>
      </c>
      <c r="H906" s="9">
        <v>350000000</v>
      </c>
      <c r="I906" s="9">
        <v>0</v>
      </c>
      <c r="J906" s="9">
        <f t="shared" si="41"/>
        <v>800000000</v>
      </c>
      <c r="K906" s="5" t="s">
        <v>1212</v>
      </c>
      <c r="L906" s="5" t="s">
        <v>341</v>
      </c>
    </row>
    <row r="907" spans="1:12" ht="12" customHeight="1" x14ac:dyDescent="0.3">
      <c r="A907" s="5">
        <f t="shared" si="42"/>
        <v>906</v>
      </c>
      <c r="B907" s="6" t="s">
        <v>1307</v>
      </c>
      <c r="C907" s="11" t="s">
        <v>1308</v>
      </c>
      <c r="D907" s="12" t="s">
        <v>1320</v>
      </c>
      <c r="E907" s="13" t="s">
        <v>1321</v>
      </c>
      <c r="F907" s="14" t="s">
        <v>1209</v>
      </c>
      <c r="G907" s="22">
        <v>110000000</v>
      </c>
      <c r="H907" s="22">
        <v>820000000</v>
      </c>
      <c r="I907" s="22">
        <v>5000000</v>
      </c>
      <c r="J907" s="22">
        <f t="shared" si="41"/>
        <v>935000000</v>
      </c>
      <c r="K907" s="12" t="s">
        <v>1212</v>
      </c>
      <c r="L907" s="12" t="s">
        <v>341</v>
      </c>
    </row>
    <row r="908" spans="1:12" ht="12" customHeight="1" x14ac:dyDescent="0.3">
      <c r="A908" s="5">
        <f t="shared" si="42"/>
        <v>907</v>
      </c>
      <c r="B908" s="6" t="s">
        <v>1307</v>
      </c>
      <c r="C908" s="11" t="s">
        <v>1308</v>
      </c>
      <c r="D908" s="12" t="s">
        <v>91</v>
      </c>
      <c r="E908" s="13" t="s">
        <v>1322</v>
      </c>
      <c r="F908" s="14" t="s">
        <v>1209</v>
      </c>
      <c r="G908" s="15">
        <v>150000000</v>
      </c>
      <c r="H908" s="10">
        <v>0</v>
      </c>
      <c r="I908" s="9">
        <v>0</v>
      </c>
      <c r="J908" s="10">
        <f t="shared" si="41"/>
        <v>150000000</v>
      </c>
      <c r="K908" s="12" t="s">
        <v>1212</v>
      </c>
      <c r="L908" s="12" t="s">
        <v>28</v>
      </c>
    </row>
    <row r="909" spans="1:12" ht="12" customHeight="1" x14ac:dyDescent="0.3">
      <c r="A909" s="5">
        <f t="shared" si="42"/>
        <v>908</v>
      </c>
      <c r="B909" s="6" t="s">
        <v>1307</v>
      </c>
      <c r="C909" s="6" t="s">
        <v>1313</v>
      </c>
      <c r="D909" s="5" t="s">
        <v>1323</v>
      </c>
      <c r="E909" s="7" t="s">
        <v>1324</v>
      </c>
      <c r="F909" s="8" t="s">
        <v>1212</v>
      </c>
      <c r="G909" s="9">
        <f>40000000*7+30000000*1</f>
        <v>310000000</v>
      </c>
      <c r="H909" s="9">
        <f>300000000*7+200000000*1</f>
        <v>2300000000</v>
      </c>
      <c r="I909" s="22">
        <v>0</v>
      </c>
      <c r="J909" s="9">
        <f t="shared" si="41"/>
        <v>2610000000</v>
      </c>
      <c r="K909" s="12" t="s">
        <v>1212</v>
      </c>
      <c r="L909" s="5" t="s">
        <v>28</v>
      </c>
    </row>
    <row r="910" spans="1:12" ht="12" customHeight="1" x14ac:dyDescent="0.3">
      <c r="A910" s="5">
        <f t="shared" si="42"/>
        <v>909</v>
      </c>
      <c r="B910" s="6" t="s">
        <v>1307</v>
      </c>
      <c r="C910" s="6" t="s">
        <v>1313</v>
      </c>
      <c r="D910" s="5" t="s">
        <v>99</v>
      </c>
      <c r="E910" s="7" t="s">
        <v>1325</v>
      </c>
      <c r="F910" s="8" t="s">
        <v>1212</v>
      </c>
      <c r="G910" s="9">
        <f>40000000*3+30000000*1</f>
        <v>150000000</v>
      </c>
      <c r="H910" s="9">
        <f>300000000</f>
        <v>300000000</v>
      </c>
      <c r="I910" s="22">
        <v>0</v>
      </c>
      <c r="J910" s="9">
        <f t="shared" si="41"/>
        <v>450000000</v>
      </c>
      <c r="K910" s="12" t="s">
        <v>1216</v>
      </c>
      <c r="L910" s="5" t="s">
        <v>28</v>
      </c>
    </row>
    <row r="911" spans="1:12" ht="12" customHeight="1" x14ac:dyDescent="0.3">
      <c r="A911" s="5">
        <f t="shared" si="42"/>
        <v>910</v>
      </c>
      <c r="B911" s="6" t="s">
        <v>1326</v>
      </c>
      <c r="C911" s="11" t="s">
        <v>1327</v>
      </c>
      <c r="D911" s="12" t="s">
        <v>99</v>
      </c>
      <c r="E911" s="13" t="s">
        <v>1328</v>
      </c>
      <c r="F911" s="14" t="s">
        <v>1209</v>
      </c>
      <c r="G911" s="22">
        <v>375000000</v>
      </c>
      <c r="H911" s="22">
        <v>394000000</v>
      </c>
      <c r="I911" s="22">
        <v>0</v>
      </c>
      <c r="J911" s="22">
        <v>769000000</v>
      </c>
      <c r="K911" s="12" t="s">
        <v>1209</v>
      </c>
      <c r="L911" s="12" t="s">
        <v>28</v>
      </c>
    </row>
    <row r="912" spans="1:12" ht="12" customHeight="1" x14ac:dyDescent="0.3">
      <c r="A912" s="5">
        <f t="shared" si="42"/>
        <v>911</v>
      </c>
      <c r="B912" s="6" t="s">
        <v>1326</v>
      </c>
      <c r="C912" s="11" t="s">
        <v>1327</v>
      </c>
      <c r="D912" s="12" t="s">
        <v>99</v>
      </c>
      <c r="E912" s="13" t="s">
        <v>1329</v>
      </c>
      <c r="F912" s="14" t="s">
        <v>1209</v>
      </c>
      <c r="G912" s="22">
        <v>390000000</v>
      </c>
      <c r="H912" s="10">
        <v>1050000000</v>
      </c>
      <c r="I912" s="22">
        <v>300000000</v>
      </c>
      <c r="J912" s="10">
        <v>1740000000</v>
      </c>
      <c r="K912" s="12" t="s">
        <v>1209</v>
      </c>
      <c r="L912" s="12" t="s">
        <v>28</v>
      </c>
    </row>
    <row r="913" spans="1:15" ht="12" customHeight="1" x14ac:dyDescent="0.3">
      <c r="A913" s="5">
        <f t="shared" si="42"/>
        <v>912</v>
      </c>
      <c r="B913" s="6" t="s">
        <v>1326</v>
      </c>
      <c r="C913" s="6" t="s">
        <v>1330</v>
      </c>
      <c r="D913" s="5" t="s">
        <v>1331</v>
      </c>
      <c r="E913" s="7" t="s">
        <v>1332</v>
      </c>
      <c r="F913" s="8" t="s">
        <v>1209</v>
      </c>
      <c r="G913" s="9">
        <v>500000000</v>
      </c>
      <c r="H913" s="9">
        <v>50000000</v>
      </c>
      <c r="I913" s="22">
        <v>0</v>
      </c>
      <c r="J913" s="9">
        <f t="shared" ref="J913:J944" si="43">SUM(G913:I913)</f>
        <v>550000000</v>
      </c>
      <c r="K913" s="12" t="s">
        <v>1216</v>
      </c>
      <c r="L913" s="5" t="s">
        <v>28</v>
      </c>
    </row>
    <row r="914" spans="1:15" ht="12" customHeight="1" x14ac:dyDescent="0.3">
      <c r="A914" s="5">
        <f t="shared" si="42"/>
        <v>913</v>
      </c>
      <c r="B914" s="6" t="s">
        <v>420</v>
      </c>
      <c r="C914" s="60" t="s">
        <v>1333</v>
      </c>
      <c r="D914" s="5" t="s">
        <v>454</v>
      </c>
      <c r="E914" s="7" t="s">
        <v>1334</v>
      </c>
      <c r="F914" s="8" t="s">
        <v>1216</v>
      </c>
      <c r="G914" s="21">
        <v>200000000</v>
      </c>
      <c r="H914" s="10">
        <v>0</v>
      </c>
      <c r="I914" s="9">
        <v>0</v>
      </c>
      <c r="J914" s="21">
        <f t="shared" si="43"/>
        <v>200000000</v>
      </c>
      <c r="K914" s="5" t="s">
        <v>1216</v>
      </c>
      <c r="L914" s="5" t="s">
        <v>425</v>
      </c>
    </row>
    <row r="915" spans="1:15" ht="12" customHeight="1" x14ac:dyDescent="0.3">
      <c r="A915" s="5">
        <f t="shared" si="42"/>
        <v>914</v>
      </c>
      <c r="B915" s="6" t="s">
        <v>420</v>
      </c>
      <c r="C915" s="60" t="s">
        <v>1333</v>
      </c>
      <c r="D915" s="5" t="s">
        <v>454</v>
      </c>
      <c r="E915" s="7" t="s">
        <v>1335</v>
      </c>
      <c r="F915" s="8" t="s">
        <v>1216</v>
      </c>
      <c r="G915" s="21">
        <v>100000000</v>
      </c>
      <c r="H915" s="10">
        <v>0</v>
      </c>
      <c r="I915" s="9">
        <v>0</v>
      </c>
      <c r="J915" s="21">
        <f t="shared" si="43"/>
        <v>100000000</v>
      </c>
      <c r="K915" s="5" t="s">
        <v>1216</v>
      </c>
      <c r="L915" s="5" t="s">
        <v>425</v>
      </c>
    </row>
    <row r="916" spans="1:15" ht="12" customHeight="1" x14ac:dyDescent="0.3">
      <c r="A916" s="5">
        <f t="shared" si="42"/>
        <v>915</v>
      </c>
      <c r="B916" s="6" t="s">
        <v>420</v>
      </c>
      <c r="C916" s="60" t="s">
        <v>1336</v>
      </c>
      <c r="D916" s="5" t="s">
        <v>21</v>
      </c>
      <c r="E916" s="7" t="s">
        <v>1337</v>
      </c>
      <c r="F916" s="8" t="s">
        <v>1209</v>
      </c>
      <c r="G916" s="21">
        <v>800000000</v>
      </c>
      <c r="H916" s="21">
        <v>31900000</v>
      </c>
      <c r="I916" s="21">
        <v>0</v>
      </c>
      <c r="J916" s="21">
        <f t="shared" si="43"/>
        <v>831900000</v>
      </c>
      <c r="K916" s="5" t="s">
        <v>1216</v>
      </c>
      <c r="L916" s="5" t="s">
        <v>28</v>
      </c>
    </row>
    <row r="917" spans="1:15" ht="12" customHeight="1" x14ac:dyDescent="0.3">
      <c r="A917" s="5">
        <f t="shared" si="42"/>
        <v>916</v>
      </c>
      <c r="B917" s="6" t="s">
        <v>420</v>
      </c>
      <c r="C917" s="6" t="s">
        <v>1235</v>
      </c>
      <c r="D917" s="5" t="s">
        <v>21</v>
      </c>
      <c r="E917" s="7" t="s">
        <v>1338</v>
      </c>
      <c r="F917" s="8" t="s">
        <v>1209</v>
      </c>
      <c r="G917" s="21">
        <v>35000000</v>
      </c>
      <c r="H917" s="10">
        <v>0</v>
      </c>
      <c r="I917" s="21"/>
      <c r="J917" s="21">
        <f t="shared" si="43"/>
        <v>35000000</v>
      </c>
      <c r="K917" s="5" t="s">
        <v>1209</v>
      </c>
      <c r="L917" s="5" t="s">
        <v>28</v>
      </c>
    </row>
    <row r="918" spans="1:15" ht="12" customHeight="1" x14ac:dyDescent="0.3">
      <c r="A918" s="5">
        <f t="shared" si="42"/>
        <v>917</v>
      </c>
      <c r="B918" s="6" t="s">
        <v>420</v>
      </c>
      <c r="C918" s="60" t="s">
        <v>1336</v>
      </c>
      <c r="D918" s="5" t="s">
        <v>82</v>
      </c>
      <c r="E918" s="7" t="s">
        <v>1339</v>
      </c>
      <c r="F918" s="8" t="s">
        <v>1209</v>
      </c>
      <c r="G918" s="21">
        <v>380000000</v>
      </c>
      <c r="H918" s="21">
        <v>80000000</v>
      </c>
      <c r="I918" s="21">
        <v>0</v>
      </c>
      <c r="J918" s="21">
        <f t="shared" si="43"/>
        <v>460000000</v>
      </c>
      <c r="K918" s="5" t="s">
        <v>1216</v>
      </c>
      <c r="L918" s="5" t="s">
        <v>28</v>
      </c>
    </row>
    <row r="919" spans="1:15" ht="12" customHeight="1" x14ac:dyDescent="0.3">
      <c r="A919" s="5">
        <f t="shared" si="42"/>
        <v>918</v>
      </c>
      <c r="B919" s="6" t="s">
        <v>420</v>
      </c>
      <c r="C919" s="6" t="s">
        <v>1340</v>
      </c>
      <c r="D919" s="5" t="s">
        <v>82</v>
      </c>
      <c r="E919" s="7" t="s">
        <v>1341</v>
      </c>
      <c r="F919" s="8" t="s">
        <v>1209</v>
      </c>
      <c r="G919" s="21">
        <v>96000000</v>
      </c>
      <c r="H919" s="21">
        <v>350000000</v>
      </c>
      <c r="I919" s="21">
        <v>0</v>
      </c>
      <c r="J919" s="21">
        <f t="shared" si="43"/>
        <v>446000000</v>
      </c>
      <c r="K919" s="5" t="s">
        <v>1209</v>
      </c>
      <c r="L919" s="5" t="s">
        <v>28</v>
      </c>
    </row>
    <row r="920" spans="1:15" ht="12" customHeight="1" x14ac:dyDescent="0.3">
      <c r="A920" s="5">
        <f t="shared" si="42"/>
        <v>919</v>
      </c>
      <c r="B920" s="6" t="s">
        <v>420</v>
      </c>
      <c r="C920" s="6" t="s">
        <v>1340</v>
      </c>
      <c r="D920" s="5" t="s">
        <v>463</v>
      </c>
      <c r="E920" s="7" t="s">
        <v>1342</v>
      </c>
      <c r="F920" s="8" t="s">
        <v>1209</v>
      </c>
      <c r="G920" s="21">
        <v>60000000</v>
      </c>
      <c r="H920" s="10">
        <v>0</v>
      </c>
      <c r="I920" s="9">
        <v>0</v>
      </c>
      <c r="J920" s="21">
        <f t="shared" si="43"/>
        <v>60000000</v>
      </c>
      <c r="K920" s="5" t="s">
        <v>1209</v>
      </c>
      <c r="L920" s="5" t="s">
        <v>28</v>
      </c>
    </row>
    <row r="921" spans="1:15" ht="12" customHeight="1" x14ac:dyDescent="0.3">
      <c r="A921" s="5">
        <f t="shared" si="42"/>
        <v>920</v>
      </c>
      <c r="B921" s="6" t="s">
        <v>420</v>
      </c>
      <c r="C921" s="60" t="s">
        <v>1336</v>
      </c>
      <c r="D921" s="5" t="s">
        <v>25</v>
      </c>
      <c r="E921" s="7" t="s">
        <v>1343</v>
      </c>
      <c r="F921" s="8" t="s">
        <v>1209</v>
      </c>
      <c r="G921" s="21">
        <v>610000000</v>
      </c>
      <c r="H921" s="21">
        <v>3000000</v>
      </c>
      <c r="I921" s="21">
        <v>0</v>
      </c>
      <c r="J921" s="21">
        <f t="shared" si="43"/>
        <v>613000000</v>
      </c>
      <c r="K921" s="5" t="s">
        <v>1216</v>
      </c>
      <c r="L921" s="5" t="s">
        <v>28</v>
      </c>
    </row>
    <row r="922" spans="1:15" s="61" customFormat="1" ht="12" customHeight="1" x14ac:dyDescent="0.3">
      <c r="A922" s="5">
        <f t="shared" si="42"/>
        <v>921</v>
      </c>
      <c r="B922" s="6" t="s">
        <v>420</v>
      </c>
      <c r="C922" s="6" t="s">
        <v>1235</v>
      </c>
      <c r="D922" s="5" t="s">
        <v>25</v>
      </c>
      <c r="E922" s="7" t="s">
        <v>1344</v>
      </c>
      <c r="F922" s="8" t="s">
        <v>1216</v>
      </c>
      <c r="G922" s="43">
        <v>700000000</v>
      </c>
      <c r="H922" s="43">
        <v>500000000</v>
      </c>
      <c r="I922" s="43"/>
      <c r="J922" s="21">
        <f t="shared" si="43"/>
        <v>1200000000</v>
      </c>
      <c r="K922" s="5" t="s">
        <v>1209</v>
      </c>
      <c r="L922" s="5" t="s">
        <v>425</v>
      </c>
      <c r="M922" s="4"/>
      <c r="N922" s="4"/>
      <c r="O922" s="4"/>
    </row>
    <row r="923" spans="1:15" ht="12" customHeight="1" x14ac:dyDescent="0.3">
      <c r="A923" s="5">
        <f t="shared" si="42"/>
        <v>922</v>
      </c>
      <c r="B923" s="6" t="s">
        <v>420</v>
      </c>
      <c r="C923" s="6" t="s">
        <v>1235</v>
      </c>
      <c r="D923" s="5" t="s">
        <v>25</v>
      </c>
      <c r="E923" s="7" t="s">
        <v>1345</v>
      </c>
      <c r="F923" s="8" t="s">
        <v>1216</v>
      </c>
      <c r="G923" s="43">
        <v>300000000</v>
      </c>
      <c r="H923" s="43">
        <v>2300000000</v>
      </c>
      <c r="I923" s="43"/>
      <c r="J923" s="21">
        <f t="shared" si="43"/>
        <v>2600000000</v>
      </c>
      <c r="K923" s="5" t="s">
        <v>1209</v>
      </c>
      <c r="L923" s="5" t="s">
        <v>425</v>
      </c>
    </row>
    <row r="924" spans="1:15" ht="12" customHeight="1" x14ac:dyDescent="0.3">
      <c r="A924" s="5">
        <f t="shared" si="42"/>
        <v>923</v>
      </c>
      <c r="B924" s="6" t="s">
        <v>420</v>
      </c>
      <c r="C924" s="6" t="s">
        <v>1235</v>
      </c>
      <c r="D924" s="5" t="s">
        <v>469</v>
      </c>
      <c r="E924" s="7" t="s">
        <v>1346</v>
      </c>
      <c r="F924" s="8" t="s">
        <v>1216</v>
      </c>
      <c r="G924" s="21">
        <v>78000000</v>
      </c>
      <c r="H924" s="10">
        <v>0</v>
      </c>
      <c r="I924" s="21"/>
      <c r="J924" s="21">
        <f t="shared" si="43"/>
        <v>78000000</v>
      </c>
      <c r="K924" s="5" t="s">
        <v>1209</v>
      </c>
      <c r="L924" s="5" t="s">
        <v>425</v>
      </c>
    </row>
    <row r="925" spans="1:15" ht="12" customHeight="1" x14ac:dyDescent="0.3">
      <c r="A925" s="5">
        <f t="shared" si="42"/>
        <v>924</v>
      </c>
      <c r="B925" s="6" t="s">
        <v>420</v>
      </c>
      <c r="C925" s="6" t="s">
        <v>1235</v>
      </c>
      <c r="D925" s="5" t="s">
        <v>469</v>
      </c>
      <c r="E925" s="7" t="s">
        <v>1347</v>
      </c>
      <c r="F925" s="8" t="s">
        <v>1209</v>
      </c>
      <c r="G925" s="21">
        <v>250000000</v>
      </c>
      <c r="H925" s="10">
        <v>0</v>
      </c>
      <c r="I925" s="21"/>
      <c r="J925" s="21">
        <f t="shared" si="43"/>
        <v>250000000</v>
      </c>
      <c r="K925" s="5" t="s">
        <v>1209</v>
      </c>
      <c r="L925" s="5" t="s">
        <v>425</v>
      </c>
    </row>
    <row r="926" spans="1:15" ht="12" customHeight="1" x14ac:dyDescent="0.3">
      <c r="A926" s="5">
        <f t="shared" si="42"/>
        <v>925</v>
      </c>
      <c r="B926" s="6" t="s">
        <v>420</v>
      </c>
      <c r="C926" s="6" t="s">
        <v>1235</v>
      </c>
      <c r="D926" s="5" t="s">
        <v>469</v>
      </c>
      <c r="E926" s="7" t="s">
        <v>1348</v>
      </c>
      <c r="F926" s="8" t="s">
        <v>1209</v>
      </c>
      <c r="G926" s="21">
        <v>200000000</v>
      </c>
      <c r="H926" s="21"/>
      <c r="I926" s="21"/>
      <c r="J926" s="21">
        <f t="shared" si="43"/>
        <v>200000000</v>
      </c>
      <c r="K926" s="5" t="s">
        <v>1209</v>
      </c>
      <c r="L926" s="5" t="s">
        <v>425</v>
      </c>
    </row>
    <row r="927" spans="1:15" ht="12" customHeight="1" x14ac:dyDescent="0.3">
      <c r="A927" s="5">
        <f t="shared" si="42"/>
        <v>926</v>
      </c>
      <c r="B927" s="6" t="s">
        <v>284</v>
      </c>
      <c r="C927" s="6" t="s">
        <v>1349</v>
      </c>
      <c r="D927" s="5" t="s">
        <v>86</v>
      </c>
      <c r="E927" s="7" t="s">
        <v>1350</v>
      </c>
      <c r="F927" s="8" t="s">
        <v>1209</v>
      </c>
      <c r="G927" s="21">
        <v>200000000</v>
      </c>
      <c r="H927" s="21">
        <v>100000000</v>
      </c>
      <c r="I927" s="21">
        <v>50000000</v>
      </c>
      <c r="J927" s="21">
        <f t="shared" si="43"/>
        <v>350000000</v>
      </c>
      <c r="K927" s="5" t="s">
        <v>1209</v>
      </c>
      <c r="L927" s="5" t="s">
        <v>28</v>
      </c>
    </row>
    <row r="928" spans="1:15" ht="12" customHeight="1" x14ac:dyDescent="0.3">
      <c r="A928" s="5">
        <f t="shared" si="42"/>
        <v>927</v>
      </c>
      <c r="B928" s="6" t="s">
        <v>420</v>
      </c>
      <c r="C928" s="6" t="s">
        <v>1351</v>
      </c>
      <c r="D928" s="5" t="s">
        <v>1246</v>
      </c>
      <c r="E928" s="7" t="s">
        <v>1352</v>
      </c>
      <c r="F928" s="8" t="s">
        <v>1216</v>
      </c>
      <c r="G928" s="21">
        <v>150000000</v>
      </c>
      <c r="H928" s="21">
        <v>20000000</v>
      </c>
      <c r="I928" s="21"/>
      <c r="J928" s="21">
        <f t="shared" si="43"/>
        <v>170000000</v>
      </c>
      <c r="K928" s="5" t="s">
        <v>1209</v>
      </c>
      <c r="L928" s="5" t="s">
        <v>425</v>
      </c>
    </row>
    <row r="929" spans="1:12" ht="12" customHeight="1" x14ac:dyDescent="0.3">
      <c r="A929" s="5">
        <f t="shared" si="42"/>
        <v>928</v>
      </c>
      <c r="B929" s="6" t="s">
        <v>420</v>
      </c>
      <c r="C929" s="6" t="s">
        <v>1351</v>
      </c>
      <c r="D929" s="5" t="s">
        <v>1246</v>
      </c>
      <c r="E929" s="7" t="s">
        <v>1353</v>
      </c>
      <c r="F929" s="8" t="s">
        <v>1216</v>
      </c>
      <c r="G929" s="21">
        <v>150000000</v>
      </c>
      <c r="H929" s="21">
        <v>15000000</v>
      </c>
      <c r="I929" s="21"/>
      <c r="J929" s="21">
        <f t="shared" si="43"/>
        <v>165000000</v>
      </c>
      <c r="K929" s="5" t="s">
        <v>1209</v>
      </c>
      <c r="L929" s="5" t="s">
        <v>425</v>
      </c>
    </row>
    <row r="930" spans="1:12" ht="12" customHeight="1" x14ac:dyDescent="0.3">
      <c r="A930" s="5">
        <f t="shared" si="42"/>
        <v>929</v>
      </c>
      <c r="B930" s="6" t="s">
        <v>420</v>
      </c>
      <c r="C930" s="60" t="s">
        <v>1336</v>
      </c>
      <c r="D930" s="5" t="s">
        <v>1246</v>
      </c>
      <c r="E930" s="7" t="s">
        <v>1354</v>
      </c>
      <c r="F930" s="8" t="s">
        <v>1216</v>
      </c>
      <c r="G930" s="21">
        <v>300000000</v>
      </c>
      <c r="H930" s="10">
        <v>0</v>
      </c>
      <c r="I930" s="9">
        <v>0</v>
      </c>
      <c r="J930" s="21">
        <f t="shared" si="43"/>
        <v>300000000</v>
      </c>
      <c r="K930" s="5" t="s">
        <v>1216</v>
      </c>
      <c r="L930" s="5" t="s">
        <v>434</v>
      </c>
    </row>
    <row r="931" spans="1:12" ht="12" customHeight="1" x14ac:dyDescent="0.3">
      <c r="A931" s="5">
        <f t="shared" si="42"/>
        <v>930</v>
      </c>
      <c r="B931" s="6" t="s">
        <v>420</v>
      </c>
      <c r="C931" s="60" t="s">
        <v>1336</v>
      </c>
      <c r="D931" s="5" t="s">
        <v>1246</v>
      </c>
      <c r="E931" s="7" t="s">
        <v>1355</v>
      </c>
      <c r="F931" s="8" t="s">
        <v>1216</v>
      </c>
      <c r="G931" s="21">
        <v>500000000</v>
      </c>
      <c r="H931" s="10">
        <v>0</v>
      </c>
      <c r="I931" s="9">
        <v>0</v>
      </c>
      <c r="J931" s="21">
        <f t="shared" si="43"/>
        <v>500000000</v>
      </c>
      <c r="K931" s="5" t="s">
        <v>1216</v>
      </c>
      <c r="L931" s="5" t="s">
        <v>425</v>
      </c>
    </row>
    <row r="932" spans="1:12" ht="12" customHeight="1" x14ac:dyDescent="0.3">
      <c r="A932" s="5">
        <f t="shared" si="42"/>
        <v>931</v>
      </c>
      <c r="B932" s="6" t="s">
        <v>420</v>
      </c>
      <c r="C932" s="60" t="s">
        <v>1336</v>
      </c>
      <c r="D932" s="5" t="s">
        <v>1246</v>
      </c>
      <c r="E932" s="7" t="s">
        <v>1356</v>
      </c>
      <c r="F932" s="8" t="s">
        <v>1216</v>
      </c>
      <c r="G932" s="21">
        <v>500000000</v>
      </c>
      <c r="H932" s="10">
        <v>0</v>
      </c>
      <c r="I932" s="9">
        <v>0</v>
      </c>
      <c r="J932" s="21">
        <f t="shared" si="43"/>
        <v>500000000</v>
      </c>
      <c r="K932" s="5" t="s">
        <v>1216</v>
      </c>
      <c r="L932" s="5" t="s">
        <v>425</v>
      </c>
    </row>
    <row r="933" spans="1:12" ht="12" customHeight="1" x14ac:dyDescent="0.3">
      <c r="A933" s="5">
        <f t="shared" si="42"/>
        <v>932</v>
      </c>
      <c r="B933" s="6" t="s">
        <v>420</v>
      </c>
      <c r="C933" s="6" t="s">
        <v>1235</v>
      </c>
      <c r="D933" s="5" t="s">
        <v>86</v>
      </c>
      <c r="E933" s="7" t="s">
        <v>1357</v>
      </c>
      <c r="F933" s="8" t="s">
        <v>1216</v>
      </c>
      <c r="G933" s="43">
        <v>570000000</v>
      </c>
      <c r="H933" s="10">
        <v>0</v>
      </c>
      <c r="I933" s="43"/>
      <c r="J933" s="21">
        <f t="shared" si="43"/>
        <v>570000000</v>
      </c>
      <c r="K933" s="5" t="s">
        <v>1209</v>
      </c>
      <c r="L933" s="5" t="s">
        <v>434</v>
      </c>
    </row>
    <row r="934" spans="1:12" ht="12" customHeight="1" x14ac:dyDescent="0.3">
      <c r="A934" s="5">
        <f t="shared" si="42"/>
        <v>933</v>
      </c>
      <c r="B934" s="6" t="s">
        <v>420</v>
      </c>
      <c r="C934" s="6" t="s">
        <v>1235</v>
      </c>
      <c r="D934" s="5" t="s">
        <v>1246</v>
      </c>
      <c r="E934" s="7" t="s">
        <v>1358</v>
      </c>
      <c r="F934" s="8" t="s">
        <v>1216</v>
      </c>
      <c r="G934" s="21">
        <v>95000000</v>
      </c>
      <c r="H934" s="21">
        <v>260000000</v>
      </c>
      <c r="I934" s="21"/>
      <c r="J934" s="21">
        <f t="shared" si="43"/>
        <v>355000000</v>
      </c>
      <c r="K934" s="5" t="s">
        <v>1209</v>
      </c>
      <c r="L934" s="5" t="s">
        <v>425</v>
      </c>
    </row>
    <row r="935" spans="1:12" ht="12" customHeight="1" x14ac:dyDescent="0.3">
      <c r="A935" s="5">
        <f t="shared" si="42"/>
        <v>934</v>
      </c>
      <c r="B935" s="6" t="s">
        <v>284</v>
      </c>
      <c r="C935" s="6" t="s">
        <v>1349</v>
      </c>
      <c r="D935" s="5" t="s">
        <v>89</v>
      </c>
      <c r="E935" s="7" t="s">
        <v>1359</v>
      </c>
      <c r="F935" s="8" t="s">
        <v>1209</v>
      </c>
      <c r="G935" s="21">
        <v>300000000</v>
      </c>
      <c r="H935" s="21">
        <v>100000000</v>
      </c>
      <c r="I935" s="21">
        <v>50000000</v>
      </c>
      <c r="J935" s="21">
        <f t="shared" si="43"/>
        <v>450000000</v>
      </c>
      <c r="K935" s="5" t="s">
        <v>1209</v>
      </c>
      <c r="L935" s="5" t="s">
        <v>28</v>
      </c>
    </row>
    <row r="936" spans="1:12" ht="12" customHeight="1" x14ac:dyDescent="0.3">
      <c r="A936" s="5">
        <f t="shared" si="42"/>
        <v>935</v>
      </c>
      <c r="B936" s="6" t="s">
        <v>420</v>
      </c>
      <c r="C936" s="6" t="s">
        <v>1351</v>
      </c>
      <c r="D936" s="5" t="s">
        <v>929</v>
      </c>
      <c r="E936" s="7" t="s">
        <v>1360</v>
      </c>
      <c r="F936" s="8" t="s">
        <v>1216</v>
      </c>
      <c r="G936" s="21">
        <v>150000000</v>
      </c>
      <c r="H936" s="10">
        <v>0</v>
      </c>
      <c r="I936" s="9">
        <v>0</v>
      </c>
      <c r="J936" s="21">
        <f t="shared" si="43"/>
        <v>150000000</v>
      </c>
      <c r="K936" s="5" t="s">
        <v>1209</v>
      </c>
      <c r="L936" s="5" t="s">
        <v>434</v>
      </c>
    </row>
    <row r="937" spans="1:12" ht="12" customHeight="1" x14ac:dyDescent="0.3">
      <c r="A937" s="5">
        <f t="shared" si="42"/>
        <v>936</v>
      </c>
      <c r="B937" s="6" t="s">
        <v>420</v>
      </c>
      <c r="C937" s="6" t="s">
        <v>1235</v>
      </c>
      <c r="D937" s="5" t="s">
        <v>89</v>
      </c>
      <c r="E937" s="7" t="s">
        <v>1361</v>
      </c>
      <c r="F937" s="8" t="s">
        <v>1216</v>
      </c>
      <c r="G937" s="43">
        <v>570000000</v>
      </c>
      <c r="H937" s="10">
        <v>0</v>
      </c>
      <c r="I937" s="43"/>
      <c r="J937" s="21">
        <f t="shared" si="43"/>
        <v>570000000</v>
      </c>
      <c r="K937" s="5" t="s">
        <v>1209</v>
      </c>
      <c r="L937" s="5" t="s">
        <v>434</v>
      </c>
    </row>
    <row r="938" spans="1:12" ht="12" customHeight="1" x14ac:dyDescent="0.3">
      <c r="A938" s="5">
        <f t="shared" si="42"/>
        <v>937</v>
      </c>
      <c r="B938" s="6" t="s">
        <v>420</v>
      </c>
      <c r="C938" s="6" t="s">
        <v>1235</v>
      </c>
      <c r="D938" s="5" t="s">
        <v>39</v>
      </c>
      <c r="E938" s="7" t="s">
        <v>1362</v>
      </c>
      <c r="F938" s="8" t="s">
        <v>1216</v>
      </c>
      <c r="G938" s="21">
        <v>200000000</v>
      </c>
      <c r="H938" s="21">
        <v>200000000</v>
      </c>
      <c r="I938" s="21"/>
      <c r="J938" s="21">
        <f t="shared" si="43"/>
        <v>400000000</v>
      </c>
      <c r="K938" s="5" t="s">
        <v>1209</v>
      </c>
      <c r="L938" s="5" t="s">
        <v>425</v>
      </c>
    </row>
    <row r="939" spans="1:12" ht="12" customHeight="1" x14ac:dyDescent="0.3">
      <c r="A939" s="5">
        <f t="shared" si="42"/>
        <v>938</v>
      </c>
      <c r="B939" s="6" t="s">
        <v>420</v>
      </c>
      <c r="C939" s="6" t="s">
        <v>1340</v>
      </c>
      <c r="D939" s="5" t="s">
        <v>91</v>
      </c>
      <c r="E939" s="7" t="s">
        <v>1363</v>
      </c>
      <c r="F939" s="8" t="s">
        <v>1209</v>
      </c>
      <c r="G939" s="21">
        <v>96000000</v>
      </c>
      <c r="H939" s="21">
        <v>350000000</v>
      </c>
      <c r="I939" s="21">
        <v>0</v>
      </c>
      <c r="J939" s="21">
        <f t="shared" si="43"/>
        <v>446000000</v>
      </c>
      <c r="K939" s="5" t="s">
        <v>1209</v>
      </c>
      <c r="L939" s="5" t="s">
        <v>28</v>
      </c>
    </row>
    <row r="940" spans="1:12" ht="12" customHeight="1" x14ac:dyDescent="0.3">
      <c r="A940" s="5">
        <f t="shared" si="42"/>
        <v>939</v>
      </c>
      <c r="B940" s="6" t="s">
        <v>284</v>
      </c>
      <c r="C940" s="6" t="s">
        <v>1349</v>
      </c>
      <c r="D940" s="5" t="s">
        <v>275</v>
      </c>
      <c r="E940" s="7" t="s">
        <v>1364</v>
      </c>
      <c r="F940" s="8" t="s">
        <v>1209</v>
      </c>
      <c r="G940" s="21">
        <v>500000000</v>
      </c>
      <c r="H940" s="21">
        <v>2000000000</v>
      </c>
      <c r="I940" s="21">
        <v>200000000</v>
      </c>
      <c r="J940" s="21">
        <f t="shared" si="43"/>
        <v>2700000000</v>
      </c>
      <c r="K940" s="5" t="s">
        <v>1209</v>
      </c>
      <c r="L940" s="5" t="s">
        <v>28</v>
      </c>
    </row>
    <row r="941" spans="1:12" ht="12" customHeight="1" x14ac:dyDescent="0.3">
      <c r="A941" s="5">
        <f t="shared" si="42"/>
        <v>940</v>
      </c>
      <c r="B941" s="6" t="s">
        <v>420</v>
      </c>
      <c r="C941" s="60" t="s">
        <v>1336</v>
      </c>
      <c r="D941" s="5" t="s">
        <v>1331</v>
      </c>
      <c r="E941" s="7" t="s">
        <v>1365</v>
      </c>
      <c r="F941" s="8" t="s">
        <v>1216</v>
      </c>
      <c r="G941" s="21">
        <v>500000000</v>
      </c>
      <c r="H941" s="10">
        <v>0</v>
      </c>
      <c r="I941" s="9">
        <v>0</v>
      </c>
      <c r="J941" s="21">
        <f t="shared" si="43"/>
        <v>500000000</v>
      </c>
      <c r="K941" s="5" t="s">
        <v>1216</v>
      </c>
      <c r="L941" s="5" t="s">
        <v>425</v>
      </c>
    </row>
    <row r="942" spans="1:12" ht="12" customHeight="1" x14ac:dyDescent="0.3">
      <c r="A942" s="5">
        <f t="shared" si="42"/>
        <v>941</v>
      </c>
      <c r="B942" s="6" t="s">
        <v>420</v>
      </c>
      <c r="C942" s="6" t="s">
        <v>1235</v>
      </c>
      <c r="D942" s="5" t="s">
        <v>1366</v>
      </c>
      <c r="E942" s="7" t="s">
        <v>1367</v>
      </c>
      <c r="F942" s="8" t="s">
        <v>1216</v>
      </c>
      <c r="G942" s="21">
        <v>1900000000</v>
      </c>
      <c r="H942" s="21">
        <v>1100000000</v>
      </c>
      <c r="I942" s="21"/>
      <c r="J942" s="21">
        <f t="shared" si="43"/>
        <v>3000000000</v>
      </c>
      <c r="K942" s="5" t="s">
        <v>1209</v>
      </c>
      <c r="L942" s="5" t="s">
        <v>425</v>
      </c>
    </row>
    <row r="943" spans="1:12" ht="12" customHeight="1" x14ac:dyDescent="0.3">
      <c r="A943" s="5">
        <f t="shared" si="42"/>
        <v>942</v>
      </c>
      <c r="B943" s="6" t="s">
        <v>420</v>
      </c>
      <c r="C943" s="6" t="s">
        <v>1340</v>
      </c>
      <c r="D943" s="5" t="s">
        <v>1256</v>
      </c>
      <c r="E943" s="7" t="s">
        <v>1368</v>
      </c>
      <c r="F943" s="8" t="s">
        <v>1209</v>
      </c>
      <c r="G943" s="21">
        <v>1500000000</v>
      </c>
      <c r="H943" s="21">
        <v>300000000</v>
      </c>
      <c r="I943" s="21">
        <v>0</v>
      </c>
      <c r="J943" s="21">
        <f t="shared" si="43"/>
        <v>1800000000</v>
      </c>
      <c r="K943" s="5" t="s">
        <v>1209</v>
      </c>
      <c r="L943" s="5" t="s">
        <v>28</v>
      </c>
    </row>
    <row r="944" spans="1:12" ht="12" customHeight="1" x14ac:dyDescent="0.3">
      <c r="A944" s="5">
        <f t="shared" si="42"/>
        <v>943</v>
      </c>
      <c r="B944" s="6" t="s">
        <v>420</v>
      </c>
      <c r="C944" s="6" t="s">
        <v>1340</v>
      </c>
      <c r="D944" s="5" t="s">
        <v>1256</v>
      </c>
      <c r="E944" s="7" t="s">
        <v>1369</v>
      </c>
      <c r="F944" s="8" t="s">
        <v>1209</v>
      </c>
      <c r="G944" s="21">
        <v>150000000</v>
      </c>
      <c r="H944" s="21">
        <v>400000000</v>
      </c>
      <c r="I944" s="21"/>
      <c r="J944" s="21">
        <f t="shared" si="43"/>
        <v>550000000</v>
      </c>
      <c r="K944" s="5" t="s">
        <v>1209</v>
      </c>
      <c r="L944" s="5" t="s">
        <v>28</v>
      </c>
    </row>
    <row r="945" spans="1:12" ht="12" customHeight="1" x14ac:dyDescent="0.3">
      <c r="A945" s="5">
        <f t="shared" si="42"/>
        <v>944</v>
      </c>
      <c r="B945" s="6" t="s">
        <v>420</v>
      </c>
      <c r="C945" s="6" t="s">
        <v>1235</v>
      </c>
      <c r="D945" s="5" t="s">
        <v>1370</v>
      </c>
      <c r="E945" s="7" t="s">
        <v>1371</v>
      </c>
      <c r="F945" s="8" t="s">
        <v>1209</v>
      </c>
      <c r="G945" s="21">
        <v>420000000</v>
      </c>
      <c r="H945" s="10">
        <v>0</v>
      </c>
      <c r="I945" s="21"/>
      <c r="J945" s="21">
        <f t="shared" ref="J945:J976" si="44">SUM(G945:I945)</f>
        <v>420000000</v>
      </c>
      <c r="K945" s="5" t="s">
        <v>1209</v>
      </c>
      <c r="L945" s="5" t="s">
        <v>425</v>
      </c>
    </row>
    <row r="946" spans="1:12" ht="12" customHeight="1" x14ac:dyDescent="0.3">
      <c r="A946" s="5">
        <f t="shared" si="42"/>
        <v>945</v>
      </c>
      <c r="B946" s="6" t="s">
        <v>441</v>
      </c>
      <c r="C946" s="6" t="s">
        <v>1214</v>
      </c>
      <c r="D946" s="5" t="s">
        <v>86</v>
      </c>
      <c r="E946" s="7" t="s">
        <v>1372</v>
      </c>
      <c r="F946" s="8" t="s">
        <v>1209</v>
      </c>
      <c r="G946" s="9">
        <v>70000000</v>
      </c>
      <c r="H946" s="9">
        <v>30000000</v>
      </c>
      <c r="I946" s="9">
        <v>0</v>
      </c>
      <c r="J946" s="9">
        <f t="shared" si="44"/>
        <v>100000000</v>
      </c>
      <c r="K946" s="5" t="s">
        <v>1209</v>
      </c>
      <c r="L946" s="5" t="s">
        <v>28</v>
      </c>
    </row>
    <row r="947" spans="1:12" ht="12" customHeight="1" x14ac:dyDescent="0.3">
      <c r="A947" s="5">
        <f t="shared" si="42"/>
        <v>946</v>
      </c>
      <c r="B947" s="6" t="s">
        <v>441</v>
      </c>
      <c r="C947" s="6" t="s">
        <v>1214</v>
      </c>
      <c r="D947" s="5" t="s">
        <v>86</v>
      </c>
      <c r="E947" s="7" t="s">
        <v>1373</v>
      </c>
      <c r="F947" s="8" t="s">
        <v>1209</v>
      </c>
      <c r="G947" s="9">
        <v>52000000</v>
      </c>
      <c r="H947" s="10">
        <v>0</v>
      </c>
      <c r="I947" s="9">
        <v>0</v>
      </c>
      <c r="J947" s="9">
        <f t="shared" si="44"/>
        <v>52000000</v>
      </c>
      <c r="K947" s="5" t="s">
        <v>1209</v>
      </c>
      <c r="L947" s="5" t="s">
        <v>28</v>
      </c>
    </row>
    <row r="948" spans="1:12" ht="12" customHeight="1" x14ac:dyDescent="0.3">
      <c r="A948" s="5">
        <f t="shared" si="42"/>
        <v>947</v>
      </c>
      <c r="B948" s="6" t="s">
        <v>441</v>
      </c>
      <c r="C948" s="6" t="s">
        <v>1374</v>
      </c>
      <c r="D948" s="5" t="s">
        <v>86</v>
      </c>
      <c r="E948" s="7" t="s">
        <v>1375</v>
      </c>
      <c r="F948" s="8" t="s">
        <v>1209</v>
      </c>
      <c r="G948" s="9">
        <v>145000000</v>
      </c>
      <c r="H948" s="10">
        <v>0</v>
      </c>
      <c r="I948" s="9">
        <v>10000000</v>
      </c>
      <c r="J948" s="9">
        <f t="shared" si="44"/>
        <v>155000000</v>
      </c>
      <c r="K948" s="5" t="s">
        <v>1209</v>
      </c>
      <c r="L948" s="5" t="s">
        <v>28</v>
      </c>
    </row>
    <row r="949" spans="1:12" ht="12" customHeight="1" x14ac:dyDescent="0.3">
      <c r="A949" s="5">
        <f t="shared" si="42"/>
        <v>948</v>
      </c>
      <c r="B949" s="6" t="s">
        <v>441</v>
      </c>
      <c r="C949" s="6" t="s">
        <v>1376</v>
      </c>
      <c r="D949" s="5" t="s">
        <v>1246</v>
      </c>
      <c r="E949" s="7" t="s">
        <v>1377</v>
      </c>
      <c r="F949" s="8" t="s">
        <v>1209</v>
      </c>
      <c r="G949" s="9">
        <v>110000000</v>
      </c>
      <c r="H949" s="10">
        <v>0</v>
      </c>
      <c r="I949" s="9">
        <v>0</v>
      </c>
      <c r="J949" s="9">
        <f t="shared" si="44"/>
        <v>110000000</v>
      </c>
      <c r="K949" s="5" t="s">
        <v>1209</v>
      </c>
      <c r="L949" s="5" t="s">
        <v>425</v>
      </c>
    </row>
    <row r="950" spans="1:12" ht="12" customHeight="1" x14ac:dyDescent="0.3">
      <c r="A950" s="5">
        <f t="shared" si="42"/>
        <v>949</v>
      </c>
      <c r="B950" s="6" t="s">
        <v>441</v>
      </c>
      <c r="C950" s="6" t="s">
        <v>1376</v>
      </c>
      <c r="D950" s="5" t="s">
        <v>1246</v>
      </c>
      <c r="E950" s="7" t="s">
        <v>1378</v>
      </c>
      <c r="F950" s="8" t="s">
        <v>1209</v>
      </c>
      <c r="G950" s="9">
        <v>260000000</v>
      </c>
      <c r="H950" s="10">
        <v>0</v>
      </c>
      <c r="I950" s="9">
        <v>0</v>
      </c>
      <c r="J950" s="9">
        <f t="shared" si="44"/>
        <v>260000000</v>
      </c>
      <c r="K950" s="5" t="s">
        <v>1209</v>
      </c>
      <c r="L950" s="5" t="s">
        <v>28</v>
      </c>
    </row>
    <row r="951" spans="1:12" ht="12" customHeight="1" x14ac:dyDescent="0.3">
      <c r="A951" s="5">
        <f t="shared" si="42"/>
        <v>950</v>
      </c>
      <c r="B951" s="6" t="s">
        <v>441</v>
      </c>
      <c r="C951" s="6" t="s">
        <v>1376</v>
      </c>
      <c r="D951" s="5" t="s">
        <v>1246</v>
      </c>
      <c r="E951" s="7" t="s">
        <v>1379</v>
      </c>
      <c r="F951" s="8" t="s">
        <v>1209</v>
      </c>
      <c r="G951" s="9">
        <v>440000000</v>
      </c>
      <c r="H951" s="10">
        <v>0</v>
      </c>
      <c r="I951" s="9">
        <v>0</v>
      </c>
      <c r="J951" s="9">
        <f t="shared" si="44"/>
        <v>440000000</v>
      </c>
      <c r="K951" s="5" t="s">
        <v>1209</v>
      </c>
      <c r="L951" s="5" t="s">
        <v>28</v>
      </c>
    </row>
    <row r="952" spans="1:12" ht="12" customHeight="1" x14ac:dyDescent="0.3">
      <c r="A952" s="5">
        <f t="shared" si="42"/>
        <v>951</v>
      </c>
      <c r="B952" s="6" t="s">
        <v>441</v>
      </c>
      <c r="C952" s="6" t="s">
        <v>1214</v>
      </c>
      <c r="D952" s="5" t="s">
        <v>89</v>
      </c>
      <c r="E952" s="7" t="s">
        <v>1380</v>
      </c>
      <c r="F952" s="8" t="s">
        <v>1209</v>
      </c>
      <c r="G952" s="9">
        <v>400000000</v>
      </c>
      <c r="H952" s="10">
        <v>0</v>
      </c>
      <c r="I952" s="9">
        <v>0</v>
      </c>
      <c r="J952" s="9">
        <f t="shared" si="44"/>
        <v>400000000</v>
      </c>
      <c r="K952" s="5" t="s">
        <v>1209</v>
      </c>
      <c r="L952" s="5" t="s">
        <v>425</v>
      </c>
    </row>
    <row r="953" spans="1:12" ht="12" customHeight="1" x14ac:dyDescent="0.3">
      <c r="A953" s="5">
        <f t="shared" si="42"/>
        <v>952</v>
      </c>
      <c r="B953" s="6" t="s">
        <v>441</v>
      </c>
      <c r="C953" s="6" t="s">
        <v>1374</v>
      </c>
      <c r="D953" s="5" t="s">
        <v>89</v>
      </c>
      <c r="E953" s="7" t="s">
        <v>1381</v>
      </c>
      <c r="F953" s="8" t="s">
        <v>1209</v>
      </c>
      <c r="G953" s="9">
        <v>105000000</v>
      </c>
      <c r="H953" s="10">
        <v>0</v>
      </c>
      <c r="I953" s="9">
        <v>3000000</v>
      </c>
      <c r="J953" s="9">
        <f t="shared" si="44"/>
        <v>108000000</v>
      </c>
      <c r="K953" s="5" t="s">
        <v>1209</v>
      </c>
      <c r="L953" s="5" t="s">
        <v>28</v>
      </c>
    </row>
    <row r="954" spans="1:12" ht="12" customHeight="1" x14ac:dyDescent="0.3">
      <c r="A954" s="5">
        <f t="shared" si="42"/>
        <v>953</v>
      </c>
      <c r="B954" s="6" t="s">
        <v>441</v>
      </c>
      <c r="C954" s="6" t="s">
        <v>1382</v>
      </c>
      <c r="D954" s="5" t="s">
        <v>89</v>
      </c>
      <c r="E954" s="7" t="s">
        <v>1383</v>
      </c>
      <c r="F954" s="8" t="s">
        <v>1209</v>
      </c>
      <c r="G954" s="9">
        <v>250000000</v>
      </c>
      <c r="H954" s="9">
        <v>70000000</v>
      </c>
      <c r="I954" s="9">
        <v>0</v>
      </c>
      <c r="J954" s="9">
        <f t="shared" si="44"/>
        <v>320000000</v>
      </c>
      <c r="K954" s="5" t="s">
        <v>1209</v>
      </c>
      <c r="L954" s="5" t="s">
        <v>425</v>
      </c>
    </row>
    <row r="955" spans="1:12" ht="12" customHeight="1" x14ac:dyDescent="0.3">
      <c r="A955" s="5">
        <f t="shared" si="42"/>
        <v>954</v>
      </c>
      <c r="B955" s="6" t="s">
        <v>441</v>
      </c>
      <c r="C955" s="6" t="s">
        <v>1382</v>
      </c>
      <c r="D955" s="5" t="s">
        <v>89</v>
      </c>
      <c r="E955" s="7" t="s">
        <v>1384</v>
      </c>
      <c r="F955" s="8" t="s">
        <v>1209</v>
      </c>
      <c r="G955" s="9">
        <v>153500000</v>
      </c>
      <c r="H955" s="9">
        <v>5800000</v>
      </c>
      <c r="I955" s="9">
        <v>0</v>
      </c>
      <c r="J955" s="9">
        <f t="shared" si="44"/>
        <v>159300000</v>
      </c>
      <c r="K955" s="5" t="s">
        <v>1209</v>
      </c>
      <c r="L955" s="5" t="s">
        <v>28</v>
      </c>
    </row>
    <row r="956" spans="1:12" ht="12" customHeight="1" x14ac:dyDescent="0.3">
      <c r="A956" s="5">
        <f t="shared" si="42"/>
        <v>955</v>
      </c>
      <c r="B956" s="6" t="s">
        <v>441</v>
      </c>
      <c r="C956" s="6" t="s">
        <v>1385</v>
      </c>
      <c r="D956" s="5" t="s">
        <v>422</v>
      </c>
      <c r="E956" s="7" t="s">
        <v>1386</v>
      </c>
      <c r="F956" s="8" t="s">
        <v>1209</v>
      </c>
      <c r="G956" s="9">
        <v>370000000</v>
      </c>
      <c r="H956" s="10">
        <v>0</v>
      </c>
      <c r="I956" s="9">
        <v>0</v>
      </c>
      <c r="J956" s="9">
        <f t="shared" si="44"/>
        <v>370000000</v>
      </c>
      <c r="K956" s="5" t="s">
        <v>1209</v>
      </c>
      <c r="L956" s="5" t="s">
        <v>28</v>
      </c>
    </row>
    <row r="957" spans="1:12" ht="12" customHeight="1" x14ac:dyDescent="0.3">
      <c r="A957" s="5">
        <f t="shared" si="42"/>
        <v>956</v>
      </c>
      <c r="B957" s="6" t="s">
        <v>441</v>
      </c>
      <c r="C957" s="6" t="s">
        <v>1374</v>
      </c>
      <c r="D957" s="5" t="s">
        <v>39</v>
      </c>
      <c r="E957" s="7" t="s">
        <v>1387</v>
      </c>
      <c r="F957" s="8" t="s">
        <v>1209</v>
      </c>
      <c r="G957" s="9">
        <v>110000000</v>
      </c>
      <c r="H957" s="10">
        <v>0</v>
      </c>
      <c r="I957" s="9">
        <v>10000000</v>
      </c>
      <c r="J957" s="9">
        <f t="shared" si="44"/>
        <v>120000000</v>
      </c>
      <c r="K957" s="5" t="s">
        <v>1209</v>
      </c>
      <c r="L957" s="5" t="s">
        <v>28</v>
      </c>
    </row>
    <row r="958" spans="1:12" ht="12" customHeight="1" x14ac:dyDescent="0.3">
      <c r="A958" s="5">
        <f t="shared" si="42"/>
        <v>957</v>
      </c>
      <c r="B958" s="6" t="s">
        <v>441</v>
      </c>
      <c r="C958" s="6" t="s">
        <v>1385</v>
      </c>
      <c r="D958" s="5" t="s">
        <v>432</v>
      </c>
      <c r="E958" s="7" t="s">
        <v>1388</v>
      </c>
      <c r="F958" s="8" t="s">
        <v>1209</v>
      </c>
      <c r="G958" s="9">
        <v>350000000</v>
      </c>
      <c r="H958" s="10">
        <v>0</v>
      </c>
      <c r="I958" s="9">
        <v>0</v>
      </c>
      <c r="J958" s="9">
        <f t="shared" si="44"/>
        <v>350000000</v>
      </c>
      <c r="K958" s="5" t="s">
        <v>1209</v>
      </c>
      <c r="L958" s="5" t="s">
        <v>28</v>
      </c>
    </row>
    <row r="959" spans="1:12" ht="12" customHeight="1" x14ac:dyDescent="0.3">
      <c r="A959" s="5">
        <f t="shared" si="42"/>
        <v>958</v>
      </c>
      <c r="B959" s="6" t="s">
        <v>441</v>
      </c>
      <c r="C959" s="6" t="s">
        <v>1214</v>
      </c>
      <c r="D959" s="5" t="s">
        <v>99</v>
      </c>
      <c r="E959" s="7" t="s">
        <v>1389</v>
      </c>
      <c r="F959" s="8" t="s">
        <v>1209</v>
      </c>
      <c r="G959" s="9">
        <v>200000000</v>
      </c>
      <c r="H959" s="10">
        <v>0</v>
      </c>
      <c r="I959" s="9">
        <v>0</v>
      </c>
      <c r="J959" s="9">
        <f t="shared" si="44"/>
        <v>200000000</v>
      </c>
      <c r="K959" s="5" t="s">
        <v>1209</v>
      </c>
      <c r="L959" s="5" t="s">
        <v>28</v>
      </c>
    </row>
    <row r="960" spans="1:12" ht="12" customHeight="1" x14ac:dyDescent="0.3">
      <c r="A960" s="5">
        <f t="shared" si="42"/>
        <v>959</v>
      </c>
      <c r="B960" s="6" t="s">
        <v>441</v>
      </c>
      <c r="C960" s="6" t="s">
        <v>1385</v>
      </c>
      <c r="D960" s="5" t="s">
        <v>275</v>
      </c>
      <c r="E960" s="7" t="s">
        <v>1390</v>
      </c>
      <c r="F960" s="8" t="s">
        <v>1209</v>
      </c>
      <c r="G960" s="9">
        <v>250000000</v>
      </c>
      <c r="H960" s="10">
        <v>0</v>
      </c>
      <c r="I960" s="9">
        <v>0</v>
      </c>
      <c r="J960" s="9">
        <f t="shared" si="44"/>
        <v>250000000</v>
      </c>
      <c r="K960" s="5" t="s">
        <v>1209</v>
      </c>
      <c r="L960" s="5" t="s">
        <v>28</v>
      </c>
    </row>
    <row r="961" spans="1:12" ht="12" customHeight="1" x14ac:dyDescent="0.3">
      <c r="A961" s="5">
        <f t="shared" si="42"/>
        <v>960</v>
      </c>
      <c r="B961" s="6" t="s">
        <v>441</v>
      </c>
      <c r="C961" s="6" t="s">
        <v>1385</v>
      </c>
      <c r="D961" s="5" t="s">
        <v>1366</v>
      </c>
      <c r="E961" s="7" t="s">
        <v>1391</v>
      </c>
      <c r="F961" s="8" t="s">
        <v>1209</v>
      </c>
      <c r="G961" s="9">
        <v>350000000</v>
      </c>
      <c r="H961" s="10">
        <v>0</v>
      </c>
      <c r="I961" s="9">
        <v>0</v>
      </c>
      <c r="J961" s="9">
        <f t="shared" si="44"/>
        <v>350000000</v>
      </c>
      <c r="K961" s="5" t="s">
        <v>1209</v>
      </c>
      <c r="L961" s="5" t="s">
        <v>28</v>
      </c>
    </row>
    <row r="962" spans="1:12" ht="12" customHeight="1" x14ac:dyDescent="0.3">
      <c r="A962" s="5">
        <f t="shared" ref="A962:A1025" si="45">ROW()-1</f>
        <v>961</v>
      </c>
      <c r="B962" s="6" t="s">
        <v>1392</v>
      </c>
      <c r="C962" s="6" t="s">
        <v>1393</v>
      </c>
      <c r="D962" s="5" t="s">
        <v>1256</v>
      </c>
      <c r="E962" s="7" t="s">
        <v>1394</v>
      </c>
      <c r="F962" s="8" t="s">
        <v>1209</v>
      </c>
      <c r="G962" s="9">
        <v>200000000</v>
      </c>
      <c r="H962" s="10">
        <v>0</v>
      </c>
      <c r="I962" s="9">
        <v>0</v>
      </c>
      <c r="J962" s="9">
        <f t="shared" si="44"/>
        <v>200000000</v>
      </c>
      <c r="K962" s="5" t="s">
        <v>1209</v>
      </c>
      <c r="L962" s="5" t="s">
        <v>28</v>
      </c>
    </row>
    <row r="963" spans="1:12" ht="12" customHeight="1" x14ac:dyDescent="0.3">
      <c r="A963" s="5">
        <f t="shared" si="45"/>
        <v>962</v>
      </c>
      <c r="B963" s="6" t="s">
        <v>1392</v>
      </c>
      <c r="C963" s="6" t="s">
        <v>1393</v>
      </c>
      <c r="D963" s="5" t="s">
        <v>1395</v>
      </c>
      <c r="E963" s="7" t="s">
        <v>1396</v>
      </c>
      <c r="F963" s="8" t="s">
        <v>1209</v>
      </c>
      <c r="G963" s="9">
        <v>1200000000</v>
      </c>
      <c r="H963" s="9">
        <v>200000000</v>
      </c>
      <c r="I963" s="9">
        <v>20000000</v>
      </c>
      <c r="J963" s="9">
        <f t="shared" si="44"/>
        <v>1420000000</v>
      </c>
      <c r="K963" s="5" t="s">
        <v>1209</v>
      </c>
      <c r="L963" s="5" t="s">
        <v>1035</v>
      </c>
    </row>
    <row r="964" spans="1:12" ht="12" customHeight="1" x14ac:dyDescent="0.3">
      <c r="A964" s="5">
        <f t="shared" si="45"/>
        <v>963</v>
      </c>
      <c r="B964" s="6" t="s">
        <v>1392</v>
      </c>
      <c r="C964" s="6" t="s">
        <v>1397</v>
      </c>
      <c r="D964" s="5" t="s">
        <v>1256</v>
      </c>
      <c r="E964" s="7" t="s">
        <v>1398</v>
      </c>
      <c r="F964" s="8" t="s">
        <v>1209</v>
      </c>
      <c r="G964" s="9">
        <v>1100000000</v>
      </c>
      <c r="H964" s="10">
        <v>0</v>
      </c>
      <c r="I964" s="9">
        <v>10000000</v>
      </c>
      <c r="J964" s="9">
        <f t="shared" si="44"/>
        <v>1110000000</v>
      </c>
      <c r="K964" s="5" t="s">
        <v>1209</v>
      </c>
      <c r="L964" s="5" t="s">
        <v>28</v>
      </c>
    </row>
    <row r="965" spans="1:12" ht="12" customHeight="1" x14ac:dyDescent="0.3">
      <c r="A965" s="5">
        <f t="shared" si="45"/>
        <v>964</v>
      </c>
      <c r="B965" s="6" t="s">
        <v>1392</v>
      </c>
      <c r="C965" s="6" t="s">
        <v>1399</v>
      </c>
      <c r="D965" s="5" t="s">
        <v>1395</v>
      </c>
      <c r="E965" s="7" t="s">
        <v>1400</v>
      </c>
      <c r="F965" s="8" t="s">
        <v>1209</v>
      </c>
      <c r="G965" s="9">
        <v>600000000</v>
      </c>
      <c r="H965" s="10">
        <v>0</v>
      </c>
      <c r="I965" s="9">
        <v>0</v>
      </c>
      <c r="J965" s="9">
        <f t="shared" si="44"/>
        <v>600000000</v>
      </c>
      <c r="K965" s="5" t="s">
        <v>1209</v>
      </c>
      <c r="L965" s="5" t="s">
        <v>28</v>
      </c>
    </row>
    <row r="966" spans="1:12" ht="12" customHeight="1" x14ac:dyDescent="0.3">
      <c r="A966" s="5">
        <f t="shared" si="45"/>
        <v>965</v>
      </c>
      <c r="B966" s="6" t="s">
        <v>1401</v>
      </c>
      <c r="C966" s="6" t="s">
        <v>1402</v>
      </c>
      <c r="D966" s="5" t="s">
        <v>25</v>
      </c>
      <c r="E966" s="7" t="s">
        <v>1403</v>
      </c>
      <c r="F966" s="8" t="s">
        <v>1209</v>
      </c>
      <c r="G966" s="9">
        <v>500000000</v>
      </c>
      <c r="H966" s="9">
        <v>39000000</v>
      </c>
      <c r="I966" s="9">
        <v>0</v>
      </c>
      <c r="J966" s="9">
        <f t="shared" si="44"/>
        <v>539000000</v>
      </c>
      <c r="K966" s="5"/>
      <c r="L966" s="5" t="s">
        <v>28</v>
      </c>
    </row>
    <row r="967" spans="1:12" ht="12" customHeight="1" x14ac:dyDescent="0.3">
      <c r="A967" s="5">
        <f t="shared" si="45"/>
        <v>966</v>
      </c>
      <c r="B967" s="6" t="s">
        <v>1401</v>
      </c>
      <c r="C967" s="6" t="s">
        <v>1402</v>
      </c>
      <c r="D967" s="5" t="s">
        <v>25</v>
      </c>
      <c r="E967" s="7" t="s">
        <v>1404</v>
      </c>
      <c r="F967" s="8" t="s">
        <v>1209</v>
      </c>
      <c r="G967" s="15">
        <v>600000000</v>
      </c>
      <c r="H967" s="15">
        <v>2200000000</v>
      </c>
      <c r="I967" s="15"/>
      <c r="J967" s="9">
        <f t="shared" si="44"/>
        <v>2800000000</v>
      </c>
      <c r="K967" s="5"/>
      <c r="L967" s="5" t="s">
        <v>28</v>
      </c>
    </row>
    <row r="968" spans="1:12" ht="12" customHeight="1" x14ac:dyDescent="0.3">
      <c r="A968" s="5">
        <f t="shared" si="45"/>
        <v>967</v>
      </c>
      <c r="B968" s="6" t="s">
        <v>1401</v>
      </c>
      <c r="C968" s="6" t="s">
        <v>1402</v>
      </c>
      <c r="D968" s="5" t="s">
        <v>25</v>
      </c>
      <c r="E968" s="7" t="s">
        <v>1403</v>
      </c>
      <c r="F968" s="8" t="s">
        <v>1209</v>
      </c>
      <c r="G968" s="9">
        <v>500000000</v>
      </c>
      <c r="H968" s="9">
        <v>39000000</v>
      </c>
      <c r="I968" s="9">
        <v>0</v>
      </c>
      <c r="J968" s="9">
        <f t="shared" si="44"/>
        <v>539000000</v>
      </c>
      <c r="K968" s="5"/>
      <c r="L968" s="5" t="s">
        <v>28</v>
      </c>
    </row>
    <row r="969" spans="1:12" ht="12" customHeight="1" x14ac:dyDescent="0.3">
      <c r="A969" s="5">
        <f t="shared" si="45"/>
        <v>968</v>
      </c>
      <c r="B969" s="6" t="s">
        <v>1401</v>
      </c>
      <c r="C969" s="6" t="s">
        <v>1402</v>
      </c>
      <c r="D969" s="5" t="s">
        <v>25</v>
      </c>
      <c r="E969" s="7" t="s">
        <v>1404</v>
      </c>
      <c r="F969" s="8" t="s">
        <v>1209</v>
      </c>
      <c r="G969" s="15">
        <v>600000000</v>
      </c>
      <c r="H969" s="15">
        <v>2200000000</v>
      </c>
      <c r="I969" s="15"/>
      <c r="J969" s="9">
        <f t="shared" si="44"/>
        <v>2800000000</v>
      </c>
      <c r="K969" s="5"/>
      <c r="L969" s="5" t="s">
        <v>28</v>
      </c>
    </row>
    <row r="970" spans="1:12" ht="12" customHeight="1" x14ac:dyDescent="0.3">
      <c r="A970" s="5">
        <f t="shared" si="45"/>
        <v>969</v>
      </c>
      <c r="B970" s="6" t="s">
        <v>489</v>
      </c>
      <c r="C970" s="6" t="s">
        <v>1405</v>
      </c>
      <c r="D970" s="5" t="s">
        <v>89</v>
      </c>
      <c r="E970" s="7" t="s">
        <v>1406</v>
      </c>
      <c r="F970" s="8" t="s">
        <v>1209</v>
      </c>
      <c r="G970" s="62">
        <v>110000000</v>
      </c>
      <c r="H970" s="10">
        <v>0</v>
      </c>
      <c r="I970" s="9">
        <v>0</v>
      </c>
      <c r="J970" s="9">
        <f t="shared" si="44"/>
        <v>110000000</v>
      </c>
      <c r="K970" s="5" t="s">
        <v>1209</v>
      </c>
      <c r="L970" s="5" t="s">
        <v>28</v>
      </c>
    </row>
    <row r="971" spans="1:12" ht="12" customHeight="1" x14ac:dyDescent="0.3">
      <c r="A971" s="5">
        <f t="shared" si="45"/>
        <v>970</v>
      </c>
      <c r="B971" s="6" t="s">
        <v>1401</v>
      </c>
      <c r="C971" s="6" t="s">
        <v>1407</v>
      </c>
      <c r="D971" s="5" t="s">
        <v>89</v>
      </c>
      <c r="E971" s="7" t="s">
        <v>1408</v>
      </c>
      <c r="F971" s="8" t="s">
        <v>1209</v>
      </c>
      <c r="G971" s="9">
        <v>289900000</v>
      </c>
      <c r="H971" s="9">
        <v>35000000</v>
      </c>
      <c r="I971" s="9"/>
      <c r="J971" s="9">
        <f t="shared" si="44"/>
        <v>324900000</v>
      </c>
      <c r="K971" s="5"/>
      <c r="L971" s="5" t="s">
        <v>28</v>
      </c>
    </row>
    <row r="972" spans="1:12" ht="12" customHeight="1" x14ac:dyDescent="0.3">
      <c r="A972" s="5">
        <f t="shared" si="45"/>
        <v>971</v>
      </c>
      <c r="B972" s="6" t="s">
        <v>1401</v>
      </c>
      <c r="C972" s="6" t="s">
        <v>1402</v>
      </c>
      <c r="D972" s="5" t="s">
        <v>89</v>
      </c>
      <c r="E972" s="7" t="s">
        <v>1409</v>
      </c>
      <c r="F972" s="8" t="s">
        <v>1209</v>
      </c>
      <c r="G972" s="9">
        <v>80000000</v>
      </c>
      <c r="H972" s="9">
        <v>27000000</v>
      </c>
      <c r="I972" s="9">
        <v>0</v>
      </c>
      <c r="J972" s="9">
        <f t="shared" si="44"/>
        <v>107000000</v>
      </c>
      <c r="K972" s="5"/>
      <c r="L972" s="5" t="s">
        <v>28</v>
      </c>
    </row>
    <row r="973" spans="1:12" ht="12" customHeight="1" x14ac:dyDescent="0.3">
      <c r="A973" s="5">
        <f t="shared" si="45"/>
        <v>972</v>
      </c>
      <c r="B973" s="6" t="s">
        <v>1401</v>
      </c>
      <c r="C973" s="6" t="s">
        <v>1402</v>
      </c>
      <c r="D973" s="5" t="s">
        <v>89</v>
      </c>
      <c r="E973" s="7" t="s">
        <v>1410</v>
      </c>
      <c r="F973" s="8" t="s">
        <v>1209</v>
      </c>
      <c r="G973" s="9">
        <v>100000000</v>
      </c>
      <c r="H973" s="10">
        <v>0</v>
      </c>
      <c r="I973" s="9">
        <v>0</v>
      </c>
      <c r="J973" s="9">
        <f t="shared" si="44"/>
        <v>100000000</v>
      </c>
      <c r="K973" s="5"/>
      <c r="L973" s="5" t="s">
        <v>28</v>
      </c>
    </row>
    <row r="974" spans="1:12" ht="12" customHeight="1" x14ac:dyDescent="0.3">
      <c r="A974" s="5">
        <f t="shared" si="45"/>
        <v>973</v>
      </c>
      <c r="B974" s="6" t="s">
        <v>1401</v>
      </c>
      <c r="C974" s="6" t="s">
        <v>1402</v>
      </c>
      <c r="D974" s="5" t="s">
        <v>89</v>
      </c>
      <c r="E974" s="7" t="s">
        <v>1409</v>
      </c>
      <c r="F974" s="8" t="s">
        <v>1209</v>
      </c>
      <c r="G974" s="9">
        <v>80000000</v>
      </c>
      <c r="H974" s="9">
        <v>27000000</v>
      </c>
      <c r="I974" s="9">
        <v>0</v>
      </c>
      <c r="J974" s="9">
        <f t="shared" si="44"/>
        <v>107000000</v>
      </c>
      <c r="K974" s="5"/>
      <c r="L974" s="5" t="s">
        <v>28</v>
      </c>
    </row>
    <row r="975" spans="1:12" ht="12" customHeight="1" x14ac:dyDescent="0.3">
      <c r="A975" s="5">
        <f t="shared" si="45"/>
        <v>974</v>
      </c>
      <c r="B975" s="6" t="s">
        <v>1401</v>
      </c>
      <c r="C975" s="6" t="s">
        <v>1402</v>
      </c>
      <c r="D975" s="5" t="s">
        <v>89</v>
      </c>
      <c r="E975" s="7" t="s">
        <v>1410</v>
      </c>
      <c r="F975" s="8" t="s">
        <v>1209</v>
      </c>
      <c r="G975" s="9">
        <v>100000000</v>
      </c>
      <c r="H975" s="10">
        <v>0</v>
      </c>
      <c r="I975" s="9">
        <v>0</v>
      </c>
      <c r="J975" s="9">
        <f t="shared" si="44"/>
        <v>100000000</v>
      </c>
      <c r="K975" s="5"/>
      <c r="L975" s="5" t="s">
        <v>28</v>
      </c>
    </row>
    <row r="976" spans="1:12" ht="12" customHeight="1" x14ac:dyDescent="0.3">
      <c r="A976" s="5">
        <f t="shared" si="45"/>
        <v>975</v>
      </c>
      <c r="B976" s="6" t="s">
        <v>1401</v>
      </c>
      <c r="C976" s="6" t="s">
        <v>1407</v>
      </c>
      <c r="D976" s="5" t="s">
        <v>275</v>
      </c>
      <c r="E976" s="7" t="s">
        <v>1411</v>
      </c>
      <c r="F976" s="8" t="s">
        <v>1209</v>
      </c>
      <c r="G976" s="9">
        <v>296700000</v>
      </c>
      <c r="H976" s="9">
        <v>43000000</v>
      </c>
      <c r="I976" s="9"/>
      <c r="J976" s="9">
        <f t="shared" si="44"/>
        <v>339700000</v>
      </c>
      <c r="K976" s="5"/>
      <c r="L976" s="5" t="s">
        <v>28</v>
      </c>
    </row>
    <row r="977" spans="1:13" ht="12" customHeight="1" x14ac:dyDescent="0.3">
      <c r="A977" s="5">
        <f t="shared" si="45"/>
        <v>976</v>
      </c>
      <c r="B977" s="6" t="s">
        <v>489</v>
      </c>
      <c r="C977" s="6" t="s">
        <v>1405</v>
      </c>
      <c r="D977" s="5" t="s">
        <v>212</v>
      </c>
      <c r="E977" s="7" t="s">
        <v>1412</v>
      </c>
      <c r="F977" s="8" t="s">
        <v>1209</v>
      </c>
      <c r="G977" s="62">
        <v>100000000</v>
      </c>
      <c r="H977" s="10">
        <v>0</v>
      </c>
      <c r="I977" s="9">
        <v>0</v>
      </c>
      <c r="J977" s="9">
        <f t="shared" ref="J977:J1008" si="46">SUM(G977:I977)</f>
        <v>100000000</v>
      </c>
      <c r="K977" s="5" t="s">
        <v>1209</v>
      </c>
      <c r="L977" s="5" t="s">
        <v>28</v>
      </c>
    </row>
    <row r="978" spans="1:13" ht="12" customHeight="1" x14ac:dyDescent="0.3">
      <c r="A978" s="5">
        <f t="shared" si="45"/>
        <v>977</v>
      </c>
      <c r="B978" s="6" t="s">
        <v>489</v>
      </c>
      <c r="C978" s="6" t="s">
        <v>1405</v>
      </c>
      <c r="D978" s="5" t="s">
        <v>1256</v>
      </c>
      <c r="E978" s="7" t="s">
        <v>1413</v>
      </c>
      <c r="F978" s="8" t="s">
        <v>1209</v>
      </c>
      <c r="G978" s="62">
        <v>1000000000</v>
      </c>
      <c r="H978" s="10">
        <v>0</v>
      </c>
      <c r="I978" s="9">
        <v>0</v>
      </c>
      <c r="J978" s="9">
        <f t="shared" si="46"/>
        <v>1000000000</v>
      </c>
      <c r="K978" s="5" t="s">
        <v>1209</v>
      </c>
      <c r="L978" s="5" t="s">
        <v>28</v>
      </c>
    </row>
    <row r="979" spans="1:13" ht="12" customHeight="1" x14ac:dyDescent="0.3">
      <c r="A979" s="5">
        <f t="shared" si="45"/>
        <v>978</v>
      </c>
      <c r="B979" s="6" t="s">
        <v>34</v>
      </c>
      <c r="C979" s="6" t="s">
        <v>1414</v>
      </c>
      <c r="D979" s="5" t="s">
        <v>21</v>
      </c>
      <c r="E979" s="7" t="s">
        <v>1415</v>
      </c>
      <c r="F979" s="8" t="s">
        <v>1209</v>
      </c>
      <c r="G979" s="9">
        <v>48000000</v>
      </c>
      <c r="H979" s="10">
        <v>0</v>
      </c>
      <c r="I979" s="9">
        <v>3000000</v>
      </c>
      <c r="J979" s="9">
        <f t="shared" si="46"/>
        <v>51000000</v>
      </c>
      <c r="K979" s="8" t="s">
        <v>1209</v>
      </c>
      <c r="L979" s="5" t="s">
        <v>33</v>
      </c>
    </row>
    <row r="980" spans="1:13" ht="12" customHeight="1" x14ac:dyDescent="0.3">
      <c r="A980" s="5">
        <f t="shared" si="45"/>
        <v>979</v>
      </c>
      <c r="B980" s="6" t="s">
        <v>34</v>
      </c>
      <c r="C980" s="6" t="s">
        <v>1414</v>
      </c>
      <c r="D980" s="5" t="s">
        <v>21</v>
      </c>
      <c r="E980" s="7" t="s">
        <v>1416</v>
      </c>
      <c r="F980" s="8" t="s">
        <v>1209</v>
      </c>
      <c r="G980" s="9">
        <v>39300000</v>
      </c>
      <c r="H980" s="10">
        <v>0</v>
      </c>
      <c r="I980" s="9">
        <v>0</v>
      </c>
      <c r="J980" s="9">
        <f t="shared" si="46"/>
        <v>39300000</v>
      </c>
      <c r="K980" s="8" t="s">
        <v>1209</v>
      </c>
      <c r="L980" s="5" t="s">
        <v>28</v>
      </c>
    </row>
    <row r="981" spans="1:13" ht="12" customHeight="1" x14ac:dyDescent="0.3">
      <c r="A981" s="5">
        <f t="shared" si="45"/>
        <v>980</v>
      </c>
      <c r="B981" s="6" t="s">
        <v>34</v>
      </c>
      <c r="C981" s="6" t="s">
        <v>501</v>
      </c>
      <c r="D981" s="5" t="s">
        <v>82</v>
      </c>
      <c r="E981" s="7" t="s">
        <v>1417</v>
      </c>
      <c r="F981" s="8" t="s">
        <v>1209</v>
      </c>
      <c r="G981" s="9">
        <v>135368000</v>
      </c>
      <c r="H981" s="9">
        <v>71442000</v>
      </c>
      <c r="I981" s="9">
        <v>0</v>
      </c>
      <c r="J981" s="9">
        <f t="shared" si="46"/>
        <v>206810000</v>
      </c>
      <c r="K981" s="8" t="s">
        <v>1209</v>
      </c>
      <c r="L981" s="5" t="s">
        <v>28</v>
      </c>
    </row>
    <row r="982" spans="1:13" ht="12" customHeight="1" x14ac:dyDescent="0.3">
      <c r="A982" s="5">
        <f t="shared" si="45"/>
        <v>981</v>
      </c>
      <c r="B982" s="6" t="s">
        <v>34</v>
      </c>
      <c r="C982" s="6" t="s">
        <v>1418</v>
      </c>
      <c r="D982" s="5" t="s">
        <v>82</v>
      </c>
      <c r="E982" s="7" t="s">
        <v>1419</v>
      </c>
      <c r="F982" s="8" t="s">
        <v>1209</v>
      </c>
      <c r="G982" s="9">
        <v>150000000</v>
      </c>
      <c r="H982" s="9">
        <v>10000000</v>
      </c>
      <c r="I982" s="9">
        <v>0</v>
      </c>
      <c r="J982" s="9">
        <f t="shared" si="46"/>
        <v>160000000</v>
      </c>
      <c r="K982" s="8" t="s">
        <v>1209</v>
      </c>
      <c r="L982" s="5" t="s">
        <v>28</v>
      </c>
    </row>
    <row r="983" spans="1:13" ht="12" customHeight="1" x14ac:dyDescent="0.3">
      <c r="A983" s="5">
        <f t="shared" si="45"/>
        <v>982</v>
      </c>
      <c r="B983" s="6" t="s">
        <v>34</v>
      </c>
      <c r="C983" s="6" t="s">
        <v>1420</v>
      </c>
      <c r="D983" s="5" t="s">
        <v>25</v>
      </c>
      <c r="E983" s="7" t="s">
        <v>1421</v>
      </c>
      <c r="F983" s="8" t="s">
        <v>1209</v>
      </c>
      <c r="G983" s="9">
        <v>280000000</v>
      </c>
      <c r="H983" s="9"/>
      <c r="I983" s="9"/>
      <c r="J983" s="9">
        <f t="shared" si="46"/>
        <v>280000000</v>
      </c>
      <c r="K983" s="5" t="s">
        <v>1209</v>
      </c>
      <c r="L983" s="5" t="s">
        <v>28</v>
      </c>
    </row>
    <row r="984" spans="1:13" ht="12" customHeight="1" x14ac:dyDescent="0.3">
      <c r="A984" s="5">
        <f t="shared" si="45"/>
        <v>983</v>
      </c>
      <c r="B984" s="6" t="s">
        <v>34</v>
      </c>
      <c r="C984" s="6" t="s">
        <v>1420</v>
      </c>
      <c r="D984" s="5" t="s">
        <v>25</v>
      </c>
      <c r="E984" s="7" t="s">
        <v>1422</v>
      </c>
      <c r="F984" s="8" t="s">
        <v>1209</v>
      </c>
      <c r="G984" s="9">
        <v>300000000</v>
      </c>
      <c r="H984" s="9"/>
      <c r="I984" s="9"/>
      <c r="J984" s="9">
        <f t="shared" si="46"/>
        <v>300000000</v>
      </c>
      <c r="K984" s="5" t="s">
        <v>1209</v>
      </c>
      <c r="L984" s="5" t="s">
        <v>28</v>
      </c>
    </row>
    <row r="985" spans="1:13" ht="12" customHeight="1" x14ac:dyDescent="0.3">
      <c r="A985" s="5">
        <f t="shared" si="45"/>
        <v>984</v>
      </c>
      <c r="B985" s="6" t="s">
        <v>34</v>
      </c>
      <c r="C985" s="6" t="s">
        <v>1418</v>
      </c>
      <c r="D985" s="5" t="s">
        <v>25</v>
      </c>
      <c r="E985" s="7" t="s">
        <v>1423</v>
      </c>
      <c r="F985" s="8" t="s">
        <v>1209</v>
      </c>
      <c r="G985" s="9">
        <v>600000000</v>
      </c>
      <c r="H985" s="10">
        <v>0</v>
      </c>
      <c r="I985" s="9">
        <v>0</v>
      </c>
      <c r="J985" s="9">
        <f t="shared" si="46"/>
        <v>600000000</v>
      </c>
      <c r="K985" s="8" t="s">
        <v>1209</v>
      </c>
      <c r="L985" s="5" t="s">
        <v>28</v>
      </c>
    </row>
    <row r="986" spans="1:13" s="48" customFormat="1" ht="12" customHeight="1" x14ac:dyDescent="0.3">
      <c r="A986" s="5">
        <f t="shared" si="45"/>
        <v>985</v>
      </c>
      <c r="B986" s="6" t="s">
        <v>34</v>
      </c>
      <c r="C986" s="6" t="s">
        <v>1418</v>
      </c>
      <c r="D986" s="5" t="s">
        <v>25</v>
      </c>
      <c r="E986" s="7" t="s">
        <v>1424</v>
      </c>
      <c r="F986" s="8" t="s">
        <v>1209</v>
      </c>
      <c r="G986" s="9">
        <v>180000000</v>
      </c>
      <c r="H986" s="9">
        <v>20000000</v>
      </c>
      <c r="I986" s="9">
        <v>0</v>
      </c>
      <c r="J986" s="9">
        <f t="shared" si="46"/>
        <v>200000000</v>
      </c>
      <c r="K986" s="8" t="s">
        <v>1209</v>
      </c>
      <c r="L986" s="5" t="s">
        <v>28</v>
      </c>
      <c r="M986" s="4"/>
    </row>
    <row r="987" spans="1:13" ht="12" customHeight="1" x14ac:dyDescent="0.3">
      <c r="A987" s="5">
        <f t="shared" si="45"/>
        <v>986</v>
      </c>
      <c r="B987" s="6" t="s">
        <v>34</v>
      </c>
      <c r="C987" s="6" t="s">
        <v>1418</v>
      </c>
      <c r="D987" s="5" t="s">
        <v>25</v>
      </c>
      <c r="E987" s="7" t="s">
        <v>1425</v>
      </c>
      <c r="F987" s="8" t="s">
        <v>1209</v>
      </c>
      <c r="G987" s="9">
        <v>200000000</v>
      </c>
      <c r="H987" s="9">
        <v>40000000</v>
      </c>
      <c r="I987" s="9">
        <v>0</v>
      </c>
      <c r="J987" s="9">
        <f t="shared" si="46"/>
        <v>240000000</v>
      </c>
      <c r="K987" s="8" t="s">
        <v>1209</v>
      </c>
      <c r="L987" s="5" t="s">
        <v>28</v>
      </c>
    </row>
    <row r="988" spans="1:13" ht="12" customHeight="1" x14ac:dyDescent="0.3">
      <c r="A988" s="5">
        <f t="shared" si="45"/>
        <v>987</v>
      </c>
      <c r="B988" s="6" t="s">
        <v>34</v>
      </c>
      <c r="C988" s="6" t="s">
        <v>1426</v>
      </c>
      <c r="D988" s="5" t="s">
        <v>25</v>
      </c>
      <c r="E988" s="7" t="s">
        <v>1427</v>
      </c>
      <c r="F988" s="8" t="s">
        <v>1209</v>
      </c>
      <c r="G988" s="9">
        <v>100000000</v>
      </c>
      <c r="H988" s="9">
        <v>12000000</v>
      </c>
      <c r="I988" s="9">
        <v>0</v>
      </c>
      <c r="J988" s="9">
        <f t="shared" si="46"/>
        <v>112000000</v>
      </c>
      <c r="K988" s="8" t="s">
        <v>1209</v>
      </c>
      <c r="L988" s="5" t="s">
        <v>28</v>
      </c>
    </row>
    <row r="989" spans="1:13" ht="12" customHeight="1" x14ac:dyDescent="0.3">
      <c r="A989" s="5">
        <f t="shared" si="45"/>
        <v>988</v>
      </c>
      <c r="B989" s="6" t="s">
        <v>34</v>
      </c>
      <c r="C989" s="6" t="s">
        <v>1426</v>
      </c>
      <c r="D989" s="5" t="s">
        <v>25</v>
      </c>
      <c r="E989" s="7" t="s">
        <v>1428</v>
      </c>
      <c r="F989" s="8" t="s">
        <v>1209</v>
      </c>
      <c r="G989" s="9">
        <v>220000000</v>
      </c>
      <c r="H989" s="9">
        <v>10000000</v>
      </c>
      <c r="I989" s="9">
        <v>0</v>
      </c>
      <c r="J989" s="9">
        <f t="shared" si="46"/>
        <v>230000000</v>
      </c>
      <c r="K989" s="8" t="s">
        <v>1209</v>
      </c>
      <c r="L989" s="5" t="s">
        <v>28</v>
      </c>
    </row>
    <row r="990" spans="1:13" ht="12" customHeight="1" x14ac:dyDescent="0.3">
      <c r="A990" s="5">
        <f t="shared" si="45"/>
        <v>989</v>
      </c>
      <c r="B990" s="6" t="s">
        <v>34</v>
      </c>
      <c r="C990" s="6" t="s">
        <v>1414</v>
      </c>
      <c r="D990" s="5" t="s">
        <v>25</v>
      </c>
      <c r="E990" s="7" t="s">
        <v>1429</v>
      </c>
      <c r="F990" s="8" t="s">
        <v>1209</v>
      </c>
      <c r="G990" s="9">
        <v>195000000</v>
      </c>
      <c r="H990" s="9">
        <v>10000000</v>
      </c>
      <c r="I990" s="9">
        <v>5000000</v>
      </c>
      <c r="J990" s="9">
        <f t="shared" si="46"/>
        <v>210000000</v>
      </c>
      <c r="K990" s="8" t="s">
        <v>1209</v>
      </c>
      <c r="L990" s="5" t="s">
        <v>28</v>
      </c>
    </row>
    <row r="991" spans="1:13" ht="12" customHeight="1" x14ac:dyDescent="0.3">
      <c r="A991" s="5">
        <f t="shared" si="45"/>
        <v>990</v>
      </c>
      <c r="B991" s="6" t="s">
        <v>34</v>
      </c>
      <c r="C991" s="6" t="s">
        <v>1414</v>
      </c>
      <c r="D991" s="5" t="s">
        <v>25</v>
      </c>
      <c r="E991" s="7" t="s">
        <v>1430</v>
      </c>
      <c r="F991" s="8" t="s">
        <v>1209</v>
      </c>
      <c r="G991" s="9">
        <v>145000000</v>
      </c>
      <c r="H991" s="9">
        <v>8000000</v>
      </c>
      <c r="I991" s="9">
        <v>6000000</v>
      </c>
      <c r="J991" s="9">
        <f t="shared" si="46"/>
        <v>159000000</v>
      </c>
      <c r="K991" s="8" t="s">
        <v>1209</v>
      </c>
      <c r="L991" s="5" t="s">
        <v>28</v>
      </c>
    </row>
    <row r="992" spans="1:13" ht="12" customHeight="1" x14ac:dyDescent="0.3">
      <c r="A992" s="5">
        <f t="shared" si="45"/>
        <v>991</v>
      </c>
      <c r="B992" s="6" t="s">
        <v>34</v>
      </c>
      <c r="C992" s="6" t="s">
        <v>1431</v>
      </c>
      <c r="D992" s="5" t="s">
        <v>86</v>
      </c>
      <c r="E992" s="7" t="s">
        <v>1432</v>
      </c>
      <c r="F992" s="8" t="s">
        <v>1209</v>
      </c>
      <c r="G992" s="9">
        <v>400000000</v>
      </c>
      <c r="H992" s="9">
        <v>50000000</v>
      </c>
      <c r="I992" s="9">
        <v>50000000</v>
      </c>
      <c r="J992" s="9">
        <f t="shared" si="46"/>
        <v>500000000</v>
      </c>
      <c r="K992" s="5" t="s">
        <v>1265</v>
      </c>
      <c r="L992" s="5" t="s">
        <v>28</v>
      </c>
    </row>
    <row r="993" spans="1:15" ht="12" customHeight="1" x14ac:dyDescent="0.3">
      <c r="A993" s="5">
        <f t="shared" si="45"/>
        <v>992</v>
      </c>
      <c r="B993" s="6" t="s">
        <v>34</v>
      </c>
      <c r="C993" s="6" t="s">
        <v>1431</v>
      </c>
      <c r="D993" s="5" t="s">
        <v>86</v>
      </c>
      <c r="E993" s="7" t="s">
        <v>1433</v>
      </c>
      <c r="F993" s="8" t="s">
        <v>1209</v>
      </c>
      <c r="G993" s="9">
        <v>450000000</v>
      </c>
      <c r="H993" s="10">
        <v>0</v>
      </c>
      <c r="I993" s="9">
        <v>50000000</v>
      </c>
      <c r="J993" s="9">
        <f t="shared" si="46"/>
        <v>500000000</v>
      </c>
      <c r="K993" s="5" t="s">
        <v>1265</v>
      </c>
      <c r="L993" s="5" t="s">
        <v>28</v>
      </c>
    </row>
    <row r="994" spans="1:15" ht="12" customHeight="1" x14ac:dyDescent="0.3">
      <c r="A994" s="5">
        <f t="shared" si="45"/>
        <v>993</v>
      </c>
      <c r="B994" s="6" t="s">
        <v>34</v>
      </c>
      <c r="C994" s="6" t="s">
        <v>1418</v>
      </c>
      <c r="D994" s="5" t="s">
        <v>86</v>
      </c>
      <c r="E994" s="7" t="s">
        <v>1434</v>
      </c>
      <c r="F994" s="8" t="s">
        <v>1209</v>
      </c>
      <c r="G994" s="9">
        <v>170000000</v>
      </c>
      <c r="H994" s="9">
        <v>10000000</v>
      </c>
      <c r="I994" s="9">
        <v>0</v>
      </c>
      <c r="J994" s="9">
        <f t="shared" si="46"/>
        <v>180000000</v>
      </c>
      <c r="K994" s="8" t="s">
        <v>1209</v>
      </c>
      <c r="L994" s="5" t="s">
        <v>28</v>
      </c>
    </row>
    <row r="995" spans="1:15" ht="12" customHeight="1" x14ac:dyDescent="0.3">
      <c r="A995" s="5">
        <f t="shared" si="45"/>
        <v>994</v>
      </c>
      <c r="B995" s="6" t="s">
        <v>34</v>
      </c>
      <c r="C995" s="6" t="s">
        <v>1418</v>
      </c>
      <c r="D995" s="5" t="s">
        <v>86</v>
      </c>
      <c r="E995" s="7" t="s">
        <v>1435</v>
      </c>
      <c r="F995" s="8" t="s">
        <v>1209</v>
      </c>
      <c r="G995" s="9">
        <v>40000000</v>
      </c>
      <c r="H995" s="10">
        <v>0</v>
      </c>
      <c r="I995" s="9">
        <v>0</v>
      </c>
      <c r="J995" s="9">
        <f t="shared" si="46"/>
        <v>40000000</v>
      </c>
      <c r="K995" s="8" t="s">
        <v>1209</v>
      </c>
      <c r="L995" s="5" t="s">
        <v>28</v>
      </c>
    </row>
    <row r="996" spans="1:15" ht="12" customHeight="1" x14ac:dyDescent="0.3">
      <c r="A996" s="5">
        <f t="shared" si="45"/>
        <v>995</v>
      </c>
      <c r="B996" s="6" t="s">
        <v>34</v>
      </c>
      <c r="C996" s="6" t="s">
        <v>1426</v>
      </c>
      <c r="D996" s="5" t="s">
        <v>86</v>
      </c>
      <c r="E996" s="7" t="s">
        <v>1436</v>
      </c>
      <c r="F996" s="8" t="s">
        <v>1209</v>
      </c>
      <c r="G996" s="9">
        <v>200000000</v>
      </c>
      <c r="H996" s="9">
        <v>150000000</v>
      </c>
      <c r="I996" s="9">
        <v>10000000</v>
      </c>
      <c r="J996" s="9">
        <f t="shared" si="46"/>
        <v>360000000</v>
      </c>
      <c r="K996" s="8" t="s">
        <v>1209</v>
      </c>
      <c r="L996" s="5" t="s">
        <v>28</v>
      </c>
    </row>
    <row r="997" spans="1:15" ht="12" customHeight="1" x14ac:dyDescent="0.3">
      <c r="A997" s="5">
        <f t="shared" si="45"/>
        <v>996</v>
      </c>
      <c r="B997" s="6" t="s">
        <v>34</v>
      </c>
      <c r="C997" s="6" t="s">
        <v>1414</v>
      </c>
      <c r="D997" s="5" t="s">
        <v>86</v>
      </c>
      <c r="E997" s="7" t="s">
        <v>1430</v>
      </c>
      <c r="F997" s="8" t="s">
        <v>1209</v>
      </c>
      <c r="G997" s="9">
        <v>175000000</v>
      </c>
      <c r="H997" s="9">
        <v>12000000</v>
      </c>
      <c r="I997" s="9">
        <v>8000000</v>
      </c>
      <c r="J997" s="9">
        <f t="shared" si="46"/>
        <v>195000000</v>
      </c>
      <c r="K997" s="8" t="s">
        <v>1209</v>
      </c>
      <c r="L997" s="5" t="s">
        <v>28</v>
      </c>
    </row>
    <row r="998" spans="1:15" ht="12" customHeight="1" x14ac:dyDescent="0.3">
      <c r="A998" s="5">
        <f t="shared" si="45"/>
        <v>997</v>
      </c>
      <c r="B998" s="6" t="s">
        <v>34</v>
      </c>
      <c r="C998" s="6" t="s">
        <v>1414</v>
      </c>
      <c r="D998" s="5" t="s">
        <v>86</v>
      </c>
      <c r="E998" s="7" t="s">
        <v>1437</v>
      </c>
      <c r="F998" s="8" t="s">
        <v>1209</v>
      </c>
      <c r="G998" s="9">
        <v>220000000</v>
      </c>
      <c r="H998" s="9">
        <v>560000000</v>
      </c>
      <c r="I998" s="9">
        <v>20000000</v>
      </c>
      <c r="J998" s="9">
        <f t="shared" si="46"/>
        <v>800000000</v>
      </c>
      <c r="K998" s="8" t="s">
        <v>1209</v>
      </c>
      <c r="L998" s="5" t="s">
        <v>28</v>
      </c>
    </row>
    <row r="999" spans="1:15" ht="12" customHeight="1" x14ac:dyDescent="0.3">
      <c r="A999" s="5">
        <f t="shared" si="45"/>
        <v>998</v>
      </c>
      <c r="B999" s="6" t="s">
        <v>34</v>
      </c>
      <c r="C999" s="6" t="s">
        <v>1420</v>
      </c>
      <c r="D999" s="5" t="s">
        <v>89</v>
      </c>
      <c r="E999" s="7" t="s">
        <v>1438</v>
      </c>
      <c r="F999" s="8" t="s">
        <v>1209</v>
      </c>
      <c r="G999" s="9">
        <v>300000000</v>
      </c>
      <c r="H999" s="9">
        <v>20000000</v>
      </c>
      <c r="I999" s="9">
        <v>30000000</v>
      </c>
      <c r="J999" s="9">
        <f t="shared" si="46"/>
        <v>350000000</v>
      </c>
      <c r="K999" s="5" t="s">
        <v>1209</v>
      </c>
      <c r="L999" s="5" t="s">
        <v>28</v>
      </c>
    </row>
    <row r="1000" spans="1:15" ht="12" customHeight="1" x14ac:dyDescent="0.3">
      <c r="A1000" s="5">
        <f t="shared" si="45"/>
        <v>999</v>
      </c>
      <c r="B1000" s="6" t="s">
        <v>34</v>
      </c>
      <c r="C1000" s="6" t="s">
        <v>1418</v>
      </c>
      <c r="D1000" s="5" t="s">
        <v>89</v>
      </c>
      <c r="E1000" s="7" t="s">
        <v>1439</v>
      </c>
      <c r="F1000" s="8" t="s">
        <v>1209</v>
      </c>
      <c r="G1000" s="9">
        <v>150000000</v>
      </c>
      <c r="H1000" s="9">
        <v>10000000</v>
      </c>
      <c r="I1000" s="9">
        <v>0</v>
      </c>
      <c r="J1000" s="9">
        <f t="shared" si="46"/>
        <v>160000000</v>
      </c>
      <c r="K1000" s="8" t="s">
        <v>1209</v>
      </c>
      <c r="L1000" s="5" t="s">
        <v>28</v>
      </c>
    </row>
    <row r="1001" spans="1:15" ht="12" customHeight="1" x14ac:dyDescent="0.3">
      <c r="A1001" s="5">
        <f t="shared" si="45"/>
        <v>1000</v>
      </c>
      <c r="B1001" s="6" t="s">
        <v>34</v>
      </c>
      <c r="C1001" s="6" t="s">
        <v>1418</v>
      </c>
      <c r="D1001" s="5" t="s">
        <v>89</v>
      </c>
      <c r="E1001" s="7" t="s">
        <v>1440</v>
      </c>
      <c r="F1001" s="8" t="s">
        <v>1209</v>
      </c>
      <c r="G1001" s="9">
        <v>400000000</v>
      </c>
      <c r="H1001" s="9">
        <v>50000000</v>
      </c>
      <c r="I1001" s="9">
        <v>0</v>
      </c>
      <c r="J1001" s="9">
        <f t="shared" si="46"/>
        <v>450000000</v>
      </c>
      <c r="K1001" s="8" t="s">
        <v>1209</v>
      </c>
      <c r="L1001" s="5" t="s">
        <v>28</v>
      </c>
    </row>
    <row r="1002" spans="1:15" ht="12" customHeight="1" x14ac:dyDescent="0.3">
      <c r="A1002" s="5">
        <f t="shared" si="45"/>
        <v>1001</v>
      </c>
      <c r="B1002" s="6" t="s">
        <v>34</v>
      </c>
      <c r="C1002" s="6" t="s">
        <v>1420</v>
      </c>
      <c r="D1002" s="5" t="s">
        <v>99</v>
      </c>
      <c r="E1002" s="7" t="s">
        <v>1441</v>
      </c>
      <c r="F1002" s="8" t="s">
        <v>1209</v>
      </c>
      <c r="G1002" s="9">
        <v>300000000</v>
      </c>
      <c r="H1002" s="9">
        <v>670000000</v>
      </c>
      <c r="I1002" s="9">
        <v>20000000</v>
      </c>
      <c r="J1002" s="9">
        <f t="shared" si="46"/>
        <v>990000000</v>
      </c>
      <c r="K1002" s="5" t="s">
        <v>1209</v>
      </c>
      <c r="L1002" s="5" t="s">
        <v>28</v>
      </c>
    </row>
    <row r="1003" spans="1:15" ht="12" customHeight="1" x14ac:dyDescent="0.3">
      <c r="A1003" s="5">
        <f t="shared" si="45"/>
        <v>1002</v>
      </c>
      <c r="B1003" s="6" t="s">
        <v>34</v>
      </c>
      <c r="C1003" s="6" t="s">
        <v>1420</v>
      </c>
      <c r="D1003" s="5" t="s">
        <v>99</v>
      </c>
      <c r="E1003" s="7" t="s">
        <v>1442</v>
      </c>
      <c r="F1003" s="8" t="s">
        <v>1209</v>
      </c>
      <c r="G1003" s="9">
        <v>60000000</v>
      </c>
      <c r="H1003" s="9"/>
      <c r="I1003" s="9"/>
      <c r="J1003" s="9">
        <f t="shared" si="46"/>
        <v>60000000</v>
      </c>
      <c r="K1003" s="5" t="s">
        <v>1209</v>
      </c>
      <c r="L1003" s="5" t="s">
        <v>28</v>
      </c>
    </row>
    <row r="1004" spans="1:15" ht="12" customHeight="1" x14ac:dyDescent="0.3">
      <c r="A1004" s="5">
        <f t="shared" si="45"/>
        <v>1003</v>
      </c>
      <c r="B1004" s="6" t="s">
        <v>34</v>
      </c>
      <c r="C1004" s="6" t="s">
        <v>1420</v>
      </c>
      <c r="D1004" s="5" t="s">
        <v>275</v>
      </c>
      <c r="E1004" s="29" t="s">
        <v>1443</v>
      </c>
      <c r="F1004" s="8" t="s">
        <v>1209</v>
      </c>
      <c r="G1004" s="9">
        <v>200000000</v>
      </c>
      <c r="H1004" s="9"/>
      <c r="I1004" s="9"/>
      <c r="J1004" s="9">
        <f t="shared" si="46"/>
        <v>200000000</v>
      </c>
      <c r="K1004" s="5" t="s">
        <v>1209</v>
      </c>
      <c r="L1004" s="5" t="s">
        <v>28</v>
      </c>
    </row>
    <row r="1005" spans="1:15" ht="12" customHeight="1" x14ac:dyDescent="0.3">
      <c r="A1005" s="5">
        <f t="shared" si="45"/>
        <v>1004</v>
      </c>
      <c r="B1005" s="6" t="s">
        <v>34</v>
      </c>
      <c r="C1005" s="6" t="s">
        <v>1420</v>
      </c>
      <c r="D1005" s="5" t="s">
        <v>275</v>
      </c>
      <c r="E1005" s="7" t="s">
        <v>1444</v>
      </c>
      <c r="F1005" s="8" t="s">
        <v>1209</v>
      </c>
      <c r="G1005" s="9">
        <v>150000000</v>
      </c>
      <c r="H1005" s="9"/>
      <c r="I1005" s="9"/>
      <c r="J1005" s="9">
        <f t="shared" si="46"/>
        <v>150000000</v>
      </c>
      <c r="K1005" s="5" t="s">
        <v>1209</v>
      </c>
      <c r="L1005" s="5" t="s">
        <v>28</v>
      </c>
      <c r="N1005" s="63"/>
      <c r="O1005" s="63"/>
    </row>
    <row r="1006" spans="1:15" ht="12" customHeight="1" x14ac:dyDescent="0.3">
      <c r="A1006" s="5">
        <f t="shared" si="45"/>
        <v>1005</v>
      </c>
      <c r="B1006" s="6" t="s">
        <v>34</v>
      </c>
      <c r="C1006" s="6" t="s">
        <v>1426</v>
      </c>
      <c r="D1006" s="5" t="s">
        <v>212</v>
      </c>
      <c r="E1006" s="29" t="s">
        <v>1445</v>
      </c>
      <c r="F1006" s="8" t="s">
        <v>1209</v>
      </c>
      <c r="G1006" s="23">
        <v>1500000000</v>
      </c>
      <c r="H1006" s="23">
        <v>800000000</v>
      </c>
      <c r="I1006" s="23">
        <v>50000000</v>
      </c>
      <c r="J1006" s="9">
        <f t="shared" si="46"/>
        <v>2350000000</v>
      </c>
      <c r="K1006" s="8" t="s">
        <v>1209</v>
      </c>
      <c r="L1006" s="5" t="s">
        <v>28</v>
      </c>
      <c r="N1006" s="61"/>
      <c r="O1006" s="61"/>
    </row>
    <row r="1007" spans="1:15" ht="12" customHeight="1" x14ac:dyDescent="0.3">
      <c r="A1007" s="5">
        <f t="shared" si="45"/>
        <v>1006</v>
      </c>
      <c r="B1007" s="6" t="s">
        <v>1446</v>
      </c>
      <c r="C1007" s="6" t="s">
        <v>1447</v>
      </c>
      <c r="D1007" s="5" t="s">
        <v>1079</v>
      </c>
      <c r="E1007" s="7" t="s">
        <v>1448</v>
      </c>
      <c r="F1007" s="8" t="s">
        <v>1265</v>
      </c>
      <c r="G1007" s="9">
        <v>390000000</v>
      </c>
      <c r="H1007" s="9">
        <v>60000000</v>
      </c>
      <c r="I1007" s="9"/>
      <c r="J1007" s="9">
        <f t="shared" si="46"/>
        <v>450000000</v>
      </c>
      <c r="K1007" s="5" t="s">
        <v>1265</v>
      </c>
      <c r="L1007" s="5" t="s">
        <v>1035</v>
      </c>
    </row>
    <row r="1008" spans="1:15" ht="12" customHeight="1" x14ac:dyDescent="0.3">
      <c r="A1008" s="5">
        <f t="shared" si="45"/>
        <v>1007</v>
      </c>
      <c r="B1008" s="6" t="s">
        <v>1446</v>
      </c>
      <c r="C1008" s="6" t="s">
        <v>1447</v>
      </c>
      <c r="D1008" s="5" t="s">
        <v>1079</v>
      </c>
      <c r="E1008" s="7" t="s">
        <v>1449</v>
      </c>
      <c r="F1008" s="8" t="s">
        <v>1265</v>
      </c>
      <c r="G1008" s="9">
        <v>430000000</v>
      </c>
      <c r="H1008" s="9">
        <v>30000000</v>
      </c>
      <c r="I1008" s="9"/>
      <c r="J1008" s="9">
        <f t="shared" si="46"/>
        <v>460000000</v>
      </c>
      <c r="K1008" s="5" t="s">
        <v>1265</v>
      </c>
      <c r="L1008" s="5" t="s">
        <v>1035</v>
      </c>
    </row>
    <row r="1009" spans="1:12" ht="12" customHeight="1" x14ac:dyDescent="0.3">
      <c r="A1009" s="5">
        <f t="shared" si="45"/>
        <v>1008</v>
      </c>
      <c r="B1009" s="64" t="s">
        <v>1450</v>
      </c>
      <c r="C1009" s="64" t="s">
        <v>1451</v>
      </c>
      <c r="D1009" s="65" t="s">
        <v>25</v>
      </c>
      <c r="E1009" s="24" t="s">
        <v>1452</v>
      </c>
      <c r="F1009" s="25" t="s">
        <v>1209</v>
      </c>
      <c r="G1009" s="66">
        <v>200000000</v>
      </c>
      <c r="H1009" s="10">
        <v>0</v>
      </c>
      <c r="I1009" s="9">
        <v>0</v>
      </c>
      <c r="J1009" s="66">
        <v>200000000</v>
      </c>
      <c r="K1009" s="65" t="s">
        <v>1265</v>
      </c>
      <c r="L1009" s="65" t="s">
        <v>28</v>
      </c>
    </row>
    <row r="1010" spans="1:12" ht="12" customHeight="1" x14ac:dyDescent="0.3">
      <c r="A1010" s="5">
        <f t="shared" si="45"/>
        <v>1009</v>
      </c>
      <c r="B1010" s="6" t="s">
        <v>1446</v>
      </c>
      <c r="C1010" s="6" t="s">
        <v>1393</v>
      </c>
      <c r="D1010" s="5" t="s">
        <v>1032</v>
      </c>
      <c r="E1010" s="7" t="s">
        <v>1453</v>
      </c>
      <c r="F1010" s="8" t="s">
        <v>1265</v>
      </c>
      <c r="G1010" s="9">
        <v>1000000000</v>
      </c>
      <c r="H1010" s="9"/>
      <c r="I1010" s="9"/>
      <c r="J1010" s="9">
        <f>G1010+H1010+I1010</f>
        <v>1000000000</v>
      </c>
      <c r="K1010" s="5" t="s">
        <v>1209</v>
      </c>
      <c r="L1010" s="5" t="s">
        <v>1035</v>
      </c>
    </row>
    <row r="1011" spans="1:12" ht="12" customHeight="1" x14ac:dyDescent="0.3">
      <c r="A1011" s="5">
        <f t="shared" si="45"/>
        <v>1010</v>
      </c>
      <c r="B1011" s="6" t="s">
        <v>1446</v>
      </c>
      <c r="C1011" s="6" t="s">
        <v>1393</v>
      </c>
      <c r="D1011" s="5" t="s">
        <v>1047</v>
      </c>
      <c r="E1011" s="7" t="s">
        <v>1454</v>
      </c>
      <c r="F1011" s="8" t="s">
        <v>1265</v>
      </c>
      <c r="G1011" s="9">
        <v>100000000</v>
      </c>
      <c r="H1011" s="9"/>
      <c r="I1011" s="9">
        <v>20000000</v>
      </c>
      <c r="J1011" s="9">
        <f>G1011+H1011+I1011</f>
        <v>120000000</v>
      </c>
      <c r="K1011" s="5" t="s">
        <v>1209</v>
      </c>
      <c r="L1011" s="5" t="s">
        <v>1035</v>
      </c>
    </row>
    <row r="1012" spans="1:12" ht="12" customHeight="1" x14ac:dyDescent="0.3">
      <c r="A1012" s="5">
        <f t="shared" si="45"/>
        <v>1011</v>
      </c>
      <c r="B1012" s="64" t="s">
        <v>1450</v>
      </c>
      <c r="C1012" s="64" t="s">
        <v>1451</v>
      </c>
      <c r="D1012" s="65" t="s">
        <v>39</v>
      </c>
      <c r="E1012" s="24" t="s">
        <v>1455</v>
      </c>
      <c r="F1012" s="25" t="s">
        <v>1209</v>
      </c>
      <c r="G1012" s="66">
        <v>100000000</v>
      </c>
      <c r="H1012" s="10">
        <v>0</v>
      </c>
      <c r="I1012" s="9">
        <v>0</v>
      </c>
      <c r="J1012" s="66">
        <v>100000000</v>
      </c>
      <c r="K1012" s="65" t="s">
        <v>1265</v>
      </c>
      <c r="L1012" s="65" t="s">
        <v>28</v>
      </c>
    </row>
    <row r="1013" spans="1:12" ht="12" customHeight="1" x14ac:dyDescent="0.3">
      <c r="A1013" s="5">
        <f t="shared" si="45"/>
        <v>1012</v>
      </c>
      <c r="B1013" s="64" t="s">
        <v>1450</v>
      </c>
      <c r="C1013" s="64" t="s">
        <v>1451</v>
      </c>
      <c r="D1013" s="65" t="s">
        <v>39</v>
      </c>
      <c r="E1013" s="24" t="s">
        <v>1456</v>
      </c>
      <c r="F1013" s="25" t="s">
        <v>1209</v>
      </c>
      <c r="G1013" s="66">
        <v>200000000</v>
      </c>
      <c r="H1013" s="10">
        <v>0</v>
      </c>
      <c r="I1013" s="9">
        <v>0</v>
      </c>
      <c r="J1013" s="66">
        <v>200000000</v>
      </c>
      <c r="K1013" s="65" t="s">
        <v>1265</v>
      </c>
      <c r="L1013" s="65" t="s">
        <v>28</v>
      </c>
    </row>
    <row r="1014" spans="1:12" ht="12" customHeight="1" x14ac:dyDescent="0.3">
      <c r="A1014" s="5">
        <f t="shared" si="45"/>
        <v>1013</v>
      </c>
      <c r="B1014" s="6" t="s">
        <v>1446</v>
      </c>
      <c r="C1014" s="6" t="s">
        <v>1393</v>
      </c>
      <c r="D1014" s="5" t="s">
        <v>1123</v>
      </c>
      <c r="E1014" s="7" t="s">
        <v>1457</v>
      </c>
      <c r="F1014" s="8" t="s">
        <v>1265</v>
      </c>
      <c r="G1014" s="9">
        <v>148000000</v>
      </c>
      <c r="H1014" s="9">
        <v>27000000</v>
      </c>
      <c r="I1014" s="9">
        <v>5000000</v>
      </c>
      <c r="J1014" s="9">
        <f>G1014+H1014+I1014</f>
        <v>180000000</v>
      </c>
      <c r="K1014" s="5" t="s">
        <v>1209</v>
      </c>
      <c r="L1014" s="5" t="s">
        <v>1035</v>
      </c>
    </row>
    <row r="1015" spans="1:12" ht="12" customHeight="1" x14ac:dyDescent="0.3">
      <c r="A1015" s="5">
        <f t="shared" si="45"/>
        <v>1014</v>
      </c>
      <c r="B1015" s="6" t="s">
        <v>1446</v>
      </c>
      <c r="C1015" s="6" t="s">
        <v>1393</v>
      </c>
      <c r="D1015" s="5" t="s">
        <v>1458</v>
      </c>
      <c r="E1015" s="7" t="s">
        <v>1459</v>
      </c>
      <c r="F1015" s="8" t="s">
        <v>1265</v>
      </c>
      <c r="G1015" s="9">
        <v>149000000</v>
      </c>
      <c r="H1015" s="9">
        <v>696000000</v>
      </c>
      <c r="I1015" s="9">
        <v>155000000</v>
      </c>
      <c r="J1015" s="9">
        <f>G1015+H1015+I1015</f>
        <v>1000000000</v>
      </c>
      <c r="K1015" s="5" t="s">
        <v>1209</v>
      </c>
      <c r="L1015" s="5" t="s">
        <v>1035</v>
      </c>
    </row>
    <row r="1016" spans="1:12" ht="12" customHeight="1" x14ac:dyDescent="0.3">
      <c r="A1016" s="5">
        <f t="shared" si="45"/>
        <v>1015</v>
      </c>
      <c r="B1016" s="6" t="s">
        <v>1446</v>
      </c>
      <c r="C1016" s="6" t="s">
        <v>1393</v>
      </c>
      <c r="D1016" s="5" t="s">
        <v>1458</v>
      </c>
      <c r="E1016" s="7" t="s">
        <v>1460</v>
      </c>
      <c r="F1016" s="8" t="s">
        <v>1265</v>
      </c>
      <c r="G1016" s="9">
        <v>600000000</v>
      </c>
      <c r="H1016" s="9">
        <v>300000000</v>
      </c>
      <c r="I1016" s="9"/>
      <c r="J1016" s="9">
        <f>G1016+H1016+I1016</f>
        <v>900000000</v>
      </c>
      <c r="K1016" s="5" t="s">
        <v>1209</v>
      </c>
      <c r="L1016" s="5" t="s">
        <v>1035</v>
      </c>
    </row>
    <row r="1017" spans="1:12" ht="12" customHeight="1" x14ac:dyDescent="0.3">
      <c r="A1017" s="5">
        <f t="shared" si="45"/>
        <v>1016</v>
      </c>
      <c r="B1017" s="6" t="s">
        <v>1446</v>
      </c>
      <c r="C1017" s="6" t="s">
        <v>1393</v>
      </c>
      <c r="D1017" s="5" t="s">
        <v>1461</v>
      </c>
      <c r="E1017" s="7" t="s">
        <v>1462</v>
      </c>
      <c r="F1017" s="8" t="s">
        <v>1265</v>
      </c>
      <c r="G1017" s="9">
        <v>140000000</v>
      </c>
      <c r="H1017" s="9">
        <v>35000000</v>
      </c>
      <c r="I1017" s="9">
        <v>5000000</v>
      </c>
      <c r="J1017" s="9">
        <f>G1017+H1017+I1017</f>
        <v>180000000</v>
      </c>
      <c r="K1017" s="5" t="s">
        <v>1209</v>
      </c>
      <c r="L1017" s="5" t="s">
        <v>1035</v>
      </c>
    </row>
    <row r="1018" spans="1:12" ht="12" customHeight="1" x14ac:dyDescent="0.3">
      <c r="A1018" s="5">
        <f t="shared" si="45"/>
        <v>1017</v>
      </c>
      <c r="B1018" s="6" t="s">
        <v>1463</v>
      </c>
      <c r="C1018" s="6" t="s">
        <v>1464</v>
      </c>
      <c r="D1018" s="5" t="s">
        <v>21</v>
      </c>
      <c r="E1018" s="32" t="s">
        <v>1465</v>
      </c>
      <c r="F1018" s="8" t="s">
        <v>1209</v>
      </c>
      <c r="G1018" s="9">
        <v>56400193</v>
      </c>
      <c r="H1018" s="9">
        <v>210000000</v>
      </c>
      <c r="I1018" s="9">
        <v>2599807</v>
      </c>
      <c r="J1018" s="9">
        <v>269000000</v>
      </c>
      <c r="K1018" s="5" t="s">
        <v>1209</v>
      </c>
      <c r="L1018" s="5" t="s">
        <v>28</v>
      </c>
    </row>
    <row r="1019" spans="1:12" ht="12" customHeight="1" x14ac:dyDescent="0.3">
      <c r="A1019" s="5">
        <f t="shared" si="45"/>
        <v>1018</v>
      </c>
      <c r="B1019" s="6" t="s">
        <v>1463</v>
      </c>
      <c r="C1019" s="6" t="s">
        <v>1466</v>
      </c>
      <c r="D1019" s="5" t="s">
        <v>21</v>
      </c>
      <c r="E1019" s="7" t="s">
        <v>1467</v>
      </c>
      <c r="F1019" s="8" t="s">
        <v>1209</v>
      </c>
      <c r="G1019" s="9">
        <v>50000000</v>
      </c>
      <c r="H1019" s="9">
        <v>240000000</v>
      </c>
      <c r="I1019" s="9">
        <v>0</v>
      </c>
      <c r="J1019" s="9">
        <f>SUM(G1019:I1019)</f>
        <v>290000000</v>
      </c>
      <c r="K1019" s="5" t="s">
        <v>1265</v>
      </c>
      <c r="L1019" s="5" t="s">
        <v>28</v>
      </c>
    </row>
    <row r="1020" spans="1:12" ht="12" customHeight="1" x14ac:dyDescent="0.3">
      <c r="A1020" s="5">
        <f t="shared" si="45"/>
        <v>1019</v>
      </c>
      <c r="B1020" s="6" t="s">
        <v>1463</v>
      </c>
      <c r="C1020" s="6" t="s">
        <v>1464</v>
      </c>
      <c r="D1020" s="5" t="s">
        <v>82</v>
      </c>
      <c r="E1020" s="32" t="s">
        <v>1468</v>
      </c>
      <c r="F1020" s="8" t="s">
        <v>1209</v>
      </c>
      <c r="G1020" s="9">
        <v>100000000</v>
      </c>
      <c r="H1020" s="10">
        <v>0</v>
      </c>
      <c r="I1020" s="9">
        <v>50000000</v>
      </c>
      <c r="J1020" s="9">
        <v>150000000</v>
      </c>
      <c r="K1020" s="5" t="s">
        <v>1209</v>
      </c>
      <c r="L1020" s="5" t="s">
        <v>28</v>
      </c>
    </row>
    <row r="1021" spans="1:12" ht="12" customHeight="1" x14ac:dyDescent="0.3">
      <c r="A1021" s="5">
        <f t="shared" si="45"/>
        <v>1020</v>
      </c>
      <c r="B1021" s="6" t="s">
        <v>1463</v>
      </c>
      <c r="C1021" s="6" t="s">
        <v>1466</v>
      </c>
      <c r="D1021" s="5" t="s">
        <v>82</v>
      </c>
      <c r="E1021" s="7" t="s">
        <v>1469</v>
      </c>
      <c r="F1021" s="8" t="s">
        <v>1209</v>
      </c>
      <c r="G1021" s="9">
        <v>72000000</v>
      </c>
      <c r="H1021" s="9">
        <v>435000000</v>
      </c>
      <c r="I1021" s="9">
        <v>2000000</v>
      </c>
      <c r="J1021" s="9">
        <f>SUM(G1021:I1021)</f>
        <v>509000000</v>
      </c>
      <c r="K1021" s="5" t="s">
        <v>1265</v>
      </c>
      <c r="L1021" s="5" t="s">
        <v>28</v>
      </c>
    </row>
    <row r="1022" spans="1:12" ht="12" customHeight="1" x14ac:dyDescent="0.3">
      <c r="A1022" s="5">
        <f t="shared" si="45"/>
        <v>1021</v>
      </c>
      <c r="B1022" s="16" t="s">
        <v>658</v>
      </c>
      <c r="C1022" s="16" t="s">
        <v>1431</v>
      </c>
      <c r="D1022" s="67" t="s">
        <v>82</v>
      </c>
      <c r="E1022" s="18" t="s">
        <v>1470</v>
      </c>
      <c r="F1022" s="17" t="s">
        <v>1209</v>
      </c>
      <c r="G1022" s="68">
        <v>1000000000</v>
      </c>
      <c r="H1022" s="68">
        <v>1900000000</v>
      </c>
      <c r="I1022" s="68">
        <v>100000000</v>
      </c>
      <c r="J1022" s="68">
        <v>3000000000</v>
      </c>
      <c r="K1022" s="5" t="s">
        <v>1265</v>
      </c>
      <c r="L1022" s="17" t="s">
        <v>28</v>
      </c>
    </row>
    <row r="1023" spans="1:12" ht="12" customHeight="1" x14ac:dyDescent="0.3">
      <c r="A1023" s="5">
        <f t="shared" si="45"/>
        <v>1022</v>
      </c>
      <c r="B1023" s="16" t="s">
        <v>658</v>
      </c>
      <c r="C1023" s="16" t="s">
        <v>1431</v>
      </c>
      <c r="D1023" s="67" t="s">
        <v>82</v>
      </c>
      <c r="E1023" s="18" t="s">
        <v>1471</v>
      </c>
      <c r="F1023" s="17" t="s">
        <v>1209</v>
      </c>
      <c r="G1023" s="68">
        <v>100000000</v>
      </c>
      <c r="H1023" s="68">
        <v>200000000</v>
      </c>
      <c r="I1023" s="68">
        <v>75000000</v>
      </c>
      <c r="J1023" s="68">
        <v>375000000</v>
      </c>
      <c r="K1023" s="5" t="s">
        <v>1265</v>
      </c>
      <c r="L1023" s="17" t="s">
        <v>33</v>
      </c>
    </row>
    <row r="1024" spans="1:12" ht="12" customHeight="1" x14ac:dyDescent="0.3">
      <c r="A1024" s="5">
        <f t="shared" si="45"/>
        <v>1023</v>
      </c>
      <c r="B1024" s="16" t="s">
        <v>658</v>
      </c>
      <c r="C1024" s="16" t="s">
        <v>1431</v>
      </c>
      <c r="D1024" s="17" t="s">
        <v>82</v>
      </c>
      <c r="E1024" s="18" t="s">
        <v>1472</v>
      </c>
      <c r="F1024" s="17" t="s">
        <v>1209</v>
      </c>
      <c r="G1024" s="69">
        <v>500000000</v>
      </c>
      <c r="H1024" s="69">
        <v>950000000</v>
      </c>
      <c r="I1024" s="69">
        <v>70000000</v>
      </c>
      <c r="J1024" s="69">
        <v>1520000000</v>
      </c>
      <c r="K1024" s="5" t="s">
        <v>1265</v>
      </c>
      <c r="L1024" s="17" t="s">
        <v>33</v>
      </c>
    </row>
    <row r="1025" spans="1:12" ht="12" customHeight="1" x14ac:dyDescent="0.3">
      <c r="A1025" s="5">
        <f t="shared" si="45"/>
        <v>1024</v>
      </c>
      <c r="B1025" s="16" t="s">
        <v>658</v>
      </c>
      <c r="C1025" s="16" t="s">
        <v>1431</v>
      </c>
      <c r="D1025" s="17" t="s">
        <v>82</v>
      </c>
      <c r="E1025" s="18" t="s">
        <v>1473</v>
      </c>
      <c r="F1025" s="17" t="s">
        <v>1209</v>
      </c>
      <c r="G1025" s="69">
        <v>1400000000</v>
      </c>
      <c r="H1025" s="69">
        <v>2200000000</v>
      </c>
      <c r="I1025" s="69">
        <v>200000000</v>
      </c>
      <c r="J1025" s="69">
        <v>3800000000</v>
      </c>
      <c r="K1025" s="5" t="s">
        <v>1265</v>
      </c>
      <c r="L1025" s="17" t="s">
        <v>28</v>
      </c>
    </row>
    <row r="1026" spans="1:12" ht="12" customHeight="1" x14ac:dyDescent="0.3">
      <c r="A1026" s="5">
        <f t="shared" ref="A1026:A1089" si="47">ROW()-1</f>
        <v>1025</v>
      </c>
      <c r="B1026" s="6" t="s">
        <v>1474</v>
      </c>
      <c r="C1026" s="6" t="s">
        <v>1475</v>
      </c>
      <c r="D1026" s="5" t="s">
        <v>48</v>
      </c>
      <c r="E1026" s="7" t="s">
        <v>1476</v>
      </c>
      <c r="F1026" s="8" t="s">
        <v>1209</v>
      </c>
      <c r="G1026" s="9">
        <v>300000000</v>
      </c>
      <c r="H1026" s="9">
        <v>40000000</v>
      </c>
      <c r="I1026" s="9">
        <v>0</v>
      </c>
      <c r="J1026" s="9">
        <f>SUM(G1026:I1026)</f>
        <v>340000000</v>
      </c>
      <c r="K1026" s="5" t="s">
        <v>1274</v>
      </c>
      <c r="L1026" s="5" t="s">
        <v>28</v>
      </c>
    </row>
    <row r="1027" spans="1:12" ht="12" customHeight="1" x14ac:dyDescent="0.3">
      <c r="A1027" s="5">
        <f t="shared" si="47"/>
        <v>1026</v>
      </c>
      <c r="B1027" s="6" t="s">
        <v>1474</v>
      </c>
      <c r="C1027" s="6" t="s">
        <v>1475</v>
      </c>
      <c r="D1027" s="5" t="s">
        <v>48</v>
      </c>
      <c r="E1027" s="7" t="s">
        <v>1477</v>
      </c>
      <c r="F1027" s="8" t="s">
        <v>1209</v>
      </c>
      <c r="G1027" s="9">
        <v>420000000</v>
      </c>
      <c r="H1027" s="9">
        <v>20000000</v>
      </c>
      <c r="I1027" s="9">
        <v>10000000</v>
      </c>
      <c r="J1027" s="9">
        <f>SUM(G1027:I1027)</f>
        <v>450000000</v>
      </c>
      <c r="K1027" s="5" t="s">
        <v>1274</v>
      </c>
      <c r="L1027" s="5" t="s">
        <v>28</v>
      </c>
    </row>
    <row r="1028" spans="1:12" ht="12" customHeight="1" x14ac:dyDescent="0.3">
      <c r="A1028" s="5">
        <f t="shared" si="47"/>
        <v>1027</v>
      </c>
      <c r="B1028" s="6" t="s">
        <v>1474</v>
      </c>
      <c r="C1028" s="6" t="s">
        <v>1478</v>
      </c>
      <c r="D1028" s="5" t="s">
        <v>25</v>
      </c>
      <c r="E1028" s="7" t="s">
        <v>1479</v>
      </c>
      <c r="F1028" s="8" t="s">
        <v>1209</v>
      </c>
      <c r="G1028" s="9">
        <v>350000000</v>
      </c>
      <c r="H1028" s="10">
        <v>0</v>
      </c>
      <c r="I1028" s="9">
        <v>10000000</v>
      </c>
      <c r="J1028" s="9">
        <v>360000000</v>
      </c>
      <c r="K1028" s="5" t="s">
        <v>1274</v>
      </c>
      <c r="L1028" s="5" t="s">
        <v>28</v>
      </c>
    </row>
    <row r="1029" spans="1:12" ht="12" customHeight="1" x14ac:dyDescent="0.3">
      <c r="A1029" s="5">
        <f t="shared" si="47"/>
        <v>1028</v>
      </c>
      <c r="B1029" s="6" t="s">
        <v>1474</v>
      </c>
      <c r="C1029" s="6" t="s">
        <v>1464</v>
      </c>
      <c r="D1029" s="5" t="s">
        <v>25</v>
      </c>
      <c r="E1029" s="32" t="s">
        <v>1480</v>
      </c>
      <c r="F1029" s="8" t="s">
        <v>1209</v>
      </c>
      <c r="G1029" s="9">
        <v>120000000</v>
      </c>
      <c r="H1029" s="9"/>
      <c r="I1029" s="9">
        <v>69000000</v>
      </c>
      <c r="J1029" s="9">
        <v>189000000</v>
      </c>
      <c r="K1029" s="5" t="s">
        <v>1209</v>
      </c>
      <c r="L1029" s="5" t="s">
        <v>28</v>
      </c>
    </row>
    <row r="1030" spans="1:12" ht="12" customHeight="1" x14ac:dyDescent="0.3">
      <c r="A1030" s="5">
        <f t="shared" si="47"/>
        <v>1029</v>
      </c>
      <c r="B1030" s="6" t="s">
        <v>1474</v>
      </c>
      <c r="C1030" s="6" t="s">
        <v>1464</v>
      </c>
      <c r="D1030" s="5" t="s">
        <v>25</v>
      </c>
      <c r="E1030" s="32" t="s">
        <v>1481</v>
      </c>
      <c r="F1030" s="8" t="s">
        <v>1209</v>
      </c>
      <c r="G1030" s="9">
        <v>26000000</v>
      </c>
      <c r="H1030" s="10">
        <v>0</v>
      </c>
      <c r="I1030" s="9">
        <v>12000000</v>
      </c>
      <c r="J1030" s="9">
        <v>38000000</v>
      </c>
      <c r="K1030" s="5" t="s">
        <v>1209</v>
      </c>
      <c r="L1030" s="5" t="s">
        <v>28</v>
      </c>
    </row>
    <row r="1031" spans="1:12" ht="12" customHeight="1" x14ac:dyDescent="0.3">
      <c r="A1031" s="5">
        <f t="shared" si="47"/>
        <v>1030</v>
      </c>
      <c r="B1031" s="6" t="s">
        <v>1474</v>
      </c>
      <c r="C1031" s="6" t="s">
        <v>1464</v>
      </c>
      <c r="D1031" s="5" t="s">
        <v>25</v>
      </c>
      <c r="E1031" s="32" t="s">
        <v>1482</v>
      </c>
      <c r="F1031" s="8" t="s">
        <v>1209</v>
      </c>
      <c r="G1031" s="9">
        <v>33000000</v>
      </c>
      <c r="H1031" s="10">
        <v>0</v>
      </c>
      <c r="I1031" s="9">
        <v>12000000</v>
      </c>
      <c r="J1031" s="9">
        <v>45000000</v>
      </c>
      <c r="K1031" s="5" t="s">
        <v>1209</v>
      </c>
      <c r="L1031" s="5" t="s">
        <v>28</v>
      </c>
    </row>
    <row r="1032" spans="1:12" ht="12" customHeight="1" x14ac:dyDescent="0.3">
      <c r="A1032" s="5">
        <f t="shared" si="47"/>
        <v>1031</v>
      </c>
      <c r="B1032" s="16" t="s">
        <v>658</v>
      </c>
      <c r="C1032" s="16" t="s">
        <v>1431</v>
      </c>
      <c r="D1032" s="67" t="s">
        <v>56</v>
      </c>
      <c r="E1032" s="18" t="s">
        <v>1483</v>
      </c>
      <c r="F1032" s="17" t="s">
        <v>1274</v>
      </c>
      <c r="G1032" s="68">
        <v>555060000</v>
      </c>
      <c r="H1032" s="68">
        <v>3153940000</v>
      </c>
      <c r="I1032" s="68" t="s">
        <v>1484</v>
      </c>
      <c r="J1032" s="68">
        <f>SUM(G1032:H1032)</f>
        <v>3709000000</v>
      </c>
      <c r="K1032" s="5" t="s">
        <v>1274</v>
      </c>
      <c r="L1032" s="17" t="s">
        <v>248</v>
      </c>
    </row>
    <row r="1033" spans="1:12" ht="12" customHeight="1" x14ac:dyDescent="0.3">
      <c r="A1033" s="5">
        <f t="shared" si="47"/>
        <v>1032</v>
      </c>
      <c r="B1033" s="6" t="s">
        <v>1474</v>
      </c>
      <c r="C1033" s="6" t="s">
        <v>1475</v>
      </c>
      <c r="D1033" s="5" t="s">
        <v>56</v>
      </c>
      <c r="E1033" s="7" t="s">
        <v>1485</v>
      </c>
      <c r="F1033" s="8" t="s">
        <v>1209</v>
      </c>
      <c r="G1033" s="9">
        <v>250000000</v>
      </c>
      <c r="H1033" s="9">
        <v>20000000</v>
      </c>
      <c r="I1033" s="9">
        <v>0</v>
      </c>
      <c r="J1033" s="9">
        <f>SUM(G1033:I1033)</f>
        <v>270000000</v>
      </c>
      <c r="K1033" s="5" t="s">
        <v>1274</v>
      </c>
      <c r="L1033" s="5" t="s">
        <v>44</v>
      </c>
    </row>
    <row r="1034" spans="1:12" ht="12" customHeight="1" x14ac:dyDescent="0.3">
      <c r="A1034" s="5">
        <f t="shared" si="47"/>
        <v>1033</v>
      </c>
      <c r="B1034" s="6" t="s">
        <v>1474</v>
      </c>
      <c r="C1034" s="6" t="s">
        <v>1486</v>
      </c>
      <c r="D1034" s="5" t="s">
        <v>86</v>
      </c>
      <c r="E1034" s="7" t="s">
        <v>1487</v>
      </c>
      <c r="F1034" s="8" t="s">
        <v>1209</v>
      </c>
      <c r="G1034" s="9">
        <v>100000000</v>
      </c>
      <c r="H1034" s="10">
        <v>0</v>
      </c>
      <c r="I1034" s="9">
        <v>0</v>
      </c>
      <c r="J1034" s="9">
        <f>SUM(G1034:I1034)</f>
        <v>100000000</v>
      </c>
      <c r="K1034" s="5" t="s">
        <v>1274</v>
      </c>
      <c r="L1034" s="5" t="s">
        <v>28</v>
      </c>
    </row>
    <row r="1035" spans="1:12" ht="12" customHeight="1" x14ac:dyDescent="0.3">
      <c r="A1035" s="5">
        <f t="shared" si="47"/>
        <v>1034</v>
      </c>
      <c r="B1035" s="6" t="s">
        <v>1474</v>
      </c>
      <c r="C1035" s="6" t="s">
        <v>1475</v>
      </c>
      <c r="D1035" s="5" t="s">
        <v>260</v>
      </c>
      <c r="E1035" s="7" t="s">
        <v>1488</v>
      </c>
      <c r="F1035" s="8" t="s">
        <v>1209</v>
      </c>
      <c r="G1035" s="9">
        <v>200000000</v>
      </c>
      <c r="H1035" s="9">
        <v>1400000000</v>
      </c>
      <c r="I1035" s="9">
        <v>20000000</v>
      </c>
      <c r="J1035" s="9">
        <f>SUM(G1035:I1035)</f>
        <v>1620000000</v>
      </c>
      <c r="K1035" s="5" t="s">
        <v>1274</v>
      </c>
      <c r="L1035" s="5" t="s">
        <v>28</v>
      </c>
    </row>
    <row r="1036" spans="1:12" ht="12" customHeight="1" x14ac:dyDescent="0.3">
      <c r="A1036" s="5">
        <f t="shared" si="47"/>
        <v>1035</v>
      </c>
      <c r="B1036" s="6" t="s">
        <v>1474</v>
      </c>
      <c r="C1036" s="6" t="s">
        <v>58</v>
      </c>
      <c r="D1036" s="5" t="s">
        <v>260</v>
      </c>
      <c r="E1036" s="7" t="s">
        <v>1489</v>
      </c>
      <c r="F1036" s="8" t="s">
        <v>1209</v>
      </c>
      <c r="G1036" s="9">
        <v>200000000</v>
      </c>
      <c r="H1036" s="10">
        <v>0</v>
      </c>
      <c r="I1036" s="9">
        <v>0</v>
      </c>
      <c r="J1036" s="9">
        <f>SUM(G1036:I1036)</f>
        <v>200000000</v>
      </c>
      <c r="K1036" s="5" t="s">
        <v>1274</v>
      </c>
      <c r="L1036" s="5" t="s">
        <v>28</v>
      </c>
    </row>
    <row r="1037" spans="1:12" ht="12" customHeight="1" x14ac:dyDescent="0.3">
      <c r="A1037" s="5">
        <f t="shared" si="47"/>
        <v>1036</v>
      </c>
      <c r="B1037" s="6" t="s">
        <v>1474</v>
      </c>
      <c r="C1037" s="6" t="s">
        <v>1478</v>
      </c>
      <c r="D1037" s="5" t="s">
        <v>89</v>
      </c>
      <c r="E1037" s="7" t="s">
        <v>1490</v>
      </c>
      <c r="F1037" s="8" t="s">
        <v>1209</v>
      </c>
      <c r="G1037" s="9">
        <v>600000000</v>
      </c>
      <c r="H1037" s="9">
        <v>5000000000</v>
      </c>
      <c r="I1037" s="9">
        <v>0</v>
      </c>
      <c r="J1037" s="9">
        <v>5600000000</v>
      </c>
      <c r="K1037" s="5" t="s">
        <v>1274</v>
      </c>
      <c r="L1037" s="5" t="s">
        <v>28</v>
      </c>
    </row>
    <row r="1038" spans="1:12" ht="12" customHeight="1" x14ac:dyDescent="0.3">
      <c r="A1038" s="5">
        <f t="shared" si="47"/>
        <v>1037</v>
      </c>
      <c r="B1038" s="6" t="s">
        <v>1474</v>
      </c>
      <c r="C1038" s="6" t="s">
        <v>1478</v>
      </c>
      <c r="D1038" s="5" t="s">
        <v>89</v>
      </c>
      <c r="E1038" s="7" t="s">
        <v>1491</v>
      </c>
      <c r="F1038" s="8" t="s">
        <v>1209</v>
      </c>
      <c r="G1038" s="9">
        <v>300000000</v>
      </c>
      <c r="H1038" s="10">
        <v>0</v>
      </c>
      <c r="I1038" s="9">
        <v>0</v>
      </c>
      <c r="J1038" s="9">
        <v>300000000</v>
      </c>
      <c r="K1038" s="5" t="s">
        <v>1274</v>
      </c>
      <c r="L1038" s="5" t="s">
        <v>28</v>
      </c>
    </row>
    <row r="1039" spans="1:12" ht="12" customHeight="1" x14ac:dyDescent="0.3">
      <c r="A1039" s="5">
        <f t="shared" si="47"/>
        <v>1038</v>
      </c>
      <c r="B1039" s="6" t="s">
        <v>1474</v>
      </c>
      <c r="C1039" s="6" t="s">
        <v>1478</v>
      </c>
      <c r="D1039" s="5" t="s">
        <v>89</v>
      </c>
      <c r="E1039" s="7" t="s">
        <v>1492</v>
      </c>
      <c r="F1039" s="8" t="s">
        <v>1209</v>
      </c>
      <c r="G1039" s="9">
        <v>1000000000</v>
      </c>
      <c r="H1039" s="9">
        <v>300000000</v>
      </c>
      <c r="I1039" s="9">
        <v>50000000</v>
      </c>
      <c r="J1039" s="9">
        <v>1350000000</v>
      </c>
      <c r="K1039" s="5" t="s">
        <v>1274</v>
      </c>
      <c r="L1039" s="5" t="s">
        <v>28</v>
      </c>
    </row>
    <row r="1040" spans="1:12" ht="12" customHeight="1" x14ac:dyDescent="0.3">
      <c r="A1040" s="5">
        <f t="shared" si="47"/>
        <v>1039</v>
      </c>
      <c r="B1040" s="6" t="s">
        <v>1474</v>
      </c>
      <c r="C1040" s="6" t="s">
        <v>1478</v>
      </c>
      <c r="D1040" s="5" t="s">
        <v>89</v>
      </c>
      <c r="E1040" s="7" t="s">
        <v>1493</v>
      </c>
      <c r="F1040" s="8" t="s">
        <v>1209</v>
      </c>
      <c r="G1040" s="9">
        <v>200000000</v>
      </c>
      <c r="H1040" s="10">
        <v>0</v>
      </c>
      <c r="I1040" s="9">
        <v>0</v>
      </c>
      <c r="J1040" s="9">
        <v>200000000</v>
      </c>
      <c r="K1040" s="5" t="s">
        <v>1274</v>
      </c>
      <c r="L1040" s="5" t="s">
        <v>28</v>
      </c>
    </row>
    <row r="1041" spans="1:12" ht="12" customHeight="1" x14ac:dyDescent="0.3">
      <c r="A1041" s="5">
        <f t="shared" si="47"/>
        <v>1040</v>
      </c>
      <c r="B1041" s="6" t="s">
        <v>1474</v>
      </c>
      <c r="C1041" s="6" t="s">
        <v>1478</v>
      </c>
      <c r="D1041" s="5" t="s">
        <v>89</v>
      </c>
      <c r="E1041" s="7" t="s">
        <v>1494</v>
      </c>
      <c r="F1041" s="8" t="s">
        <v>1209</v>
      </c>
      <c r="G1041" s="9">
        <v>50000000</v>
      </c>
      <c r="H1041" s="9">
        <v>150000000</v>
      </c>
      <c r="I1041" s="9">
        <v>0</v>
      </c>
      <c r="J1041" s="9">
        <v>200000000</v>
      </c>
      <c r="K1041" s="5" t="s">
        <v>1274</v>
      </c>
      <c r="L1041" s="5" t="s">
        <v>28</v>
      </c>
    </row>
    <row r="1042" spans="1:12" ht="12" customHeight="1" x14ac:dyDescent="0.3">
      <c r="A1042" s="5">
        <f t="shared" si="47"/>
        <v>1041</v>
      </c>
      <c r="B1042" s="6" t="s">
        <v>1474</v>
      </c>
      <c r="C1042" s="6" t="s">
        <v>1486</v>
      </c>
      <c r="D1042" s="5" t="s">
        <v>99</v>
      </c>
      <c r="E1042" s="7" t="s">
        <v>1495</v>
      </c>
      <c r="F1042" s="8" t="s">
        <v>1209</v>
      </c>
      <c r="G1042" s="9">
        <v>147450000</v>
      </c>
      <c r="H1042" s="10">
        <v>0</v>
      </c>
      <c r="I1042" s="9">
        <v>0</v>
      </c>
      <c r="J1042" s="9">
        <f>SUM(G1042:I1042)</f>
        <v>147450000</v>
      </c>
      <c r="K1042" s="5" t="s">
        <v>1274</v>
      </c>
      <c r="L1042" s="5" t="s">
        <v>28</v>
      </c>
    </row>
    <row r="1043" spans="1:12" ht="12" customHeight="1" x14ac:dyDescent="0.3">
      <c r="A1043" s="5">
        <f t="shared" si="47"/>
        <v>1042</v>
      </c>
      <c r="B1043" s="6" t="s">
        <v>1474</v>
      </c>
      <c r="C1043" s="6" t="s">
        <v>1478</v>
      </c>
      <c r="D1043" s="5" t="s">
        <v>1256</v>
      </c>
      <c r="E1043" s="29" t="s">
        <v>1496</v>
      </c>
      <c r="F1043" s="8" t="s">
        <v>1209</v>
      </c>
      <c r="G1043" s="9">
        <v>3800000000</v>
      </c>
      <c r="H1043" s="10">
        <v>0</v>
      </c>
      <c r="I1043" s="9">
        <v>0</v>
      </c>
      <c r="J1043" s="9">
        <v>3800000000</v>
      </c>
      <c r="K1043" s="5" t="s">
        <v>1274</v>
      </c>
      <c r="L1043" s="5" t="s">
        <v>28</v>
      </c>
    </row>
    <row r="1044" spans="1:12" ht="12" customHeight="1" x14ac:dyDescent="0.3">
      <c r="A1044" s="5">
        <f t="shared" si="47"/>
        <v>1043</v>
      </c>
      <c r="B1044" s="6" t="s">
        <v>1474</v>
      </c>
      <c r="C1044" s="6" t="s">
        <v>1478</v>
      </c>
      <c r="D1044" s="5" t="s">
        <v>1256</v>
      </c>
      <c r="E1044" s="7" t="s">
        <v>1497</v>
      </c>
      <c r="F1044" s="8" t="s">
        <v>1209</v>
      </c>
      <c r="G1044" s="9">
        <v>1300000000</v>
      </c>
      <c r="H1044" s="10">
        <v>0</v>
      </c>
      <c r="I1044" s="9">
        <v>0</v>
      </c>
      <c r="J1044" s="9">
        <v>1300000000</v>
      </c>
      <c r="K1044" s="5" t="s">
        <v>1274</v>
      </c>
      <c r="L1044" s="5" t="s">
        <v>28</v>
      </c>
    </row>
    <row r="1045" spans="1:12" ht="12" customHeight="1" x14ac:dyDescent="0.3">
      <c r="A1045" s="5">
        <f t="shared" si="47"/>
        <v>1044</v>
      </c>
      <c r="B1045" s="6" t="s">
        <v>41</v>
      </c>
      <c r="C1045" s="6" t="s">
        <v>1498</v>
      </c>
      <c r="D1045" s="5" t="s">
        <v>21</v>
      </c>
      <c r="E1045" s="29" t="s">
        <v>1499</v>
      </c>
      <c r="F1045" s="8" t="s">
        <v>1209</v>
      </c>
      <c r="G1045" s="9">
        <v>90000000</v>
      </c>
      <c r="H1045" s="9">
        <v>240000000</v>
      </c>
      <c r="I1045" s="9">
        <v>10000000</v>
      </c>
      <c r="J1045" s="9">
        <f t="shared" ref="J1045:J1076" si="48">SUM(G1045:I1045)</f>
        <v>340000000</v>
      </c>
      <c r="K1045" s="5" t="s">
        <v>1209</v>
      </c>
      <c r="L1045" s="5" t="s">
        <v>28</v>
      </c>
    </row>
    <row r="1046" spans="1:12" ht="12" customHeight="1" x14ac:dyDescent="0.3">
      <c r="A1046" s="5">
        <f t="shared" si="47"/>
        <v>1045</v>
      </c>
      <c r="B1046" s="6" t="s">
        <v>41</v>
      </c>
      <c r="C1046" s="6" t="s">
        <v>1500</v>
      </c>
      <c r="D1046" s="5" t="s">
        <v>289</v>
      </c>
      <c r="E1046" s="7" t="s">
        <v>1501</v>
      </c>
      <c r="F1046" s="8" t="s">
        <v>1209</v>
      </c>
      <c r="G1046" s="9">
        <v>52600458</v>
      </c>
      <c r="H1046" s="10">
        <v>0</v>
      </c>
      <c r="I1046" s="9">
        <v>0</v>
      </c>
      <c r="J1046" s="9">
        <f t="shared" si="48"/>
        <v>52600458</v>
      </c>
      <c r="K1046" s="5" t="s">
        <v>1209</v>
      </c>
      <c r="L1046" s="5" t="s">
        <v>33</v>
      </c>
    </row>
    <row r="1047" spans="1:12" ht="12" customHeight="1" x14ac:dyDescent="0.3">
      <c r="A1047" s="5">
        <f t="shared" si="47"/>
        <v>1046</v>
      </c>
      <c r="B1047" s="6" t="s">
        <v>41</v>
      </c>
      <c r="C1047" s="6" t="s">
        <v>1498</v>
      </c>
      <c r="D1047" s="5" t="s">
        <v>82</v>
      </c>
      <c r="E1047" s="29" t="s">
        <v>1502</v>
      </c>
      <c r="F1047" s="8" t="s">
        <v>1209</v>
      </c>
      <c r="G1047" s="9">
        <v>25000000</v>
      </c>
      <c r="H1047" s="9">
        <v>350900000</v>
      </c>
      <c r="I1047" s="9">
        <v>8000000</v>
      </c>
      <c r="J1047" s="9">
        <f t="shared" si="48"/>
        <v>383900000</v>
      </c>
      <c r="K1047" s="5" t="s">
        <v>1209</v>
      </c>
      <c r="L1047" s="5" t="s">
        <v>28</v>
      </c>
    </row>
    <row r="1048" spans="1:12" ht="12" customHeight="1" x14ac:dyDescent="0.3">
      <c r="A1048" s="5">
        <f t="shared" si="47"/>
        <v>1047</v>
      </c>
      <c r="B1048" s="49" t="s">
        <v>41</v>
      </c>
      <c r="C1048" s="49" t="s">
        <v>1503</v>
      </c>
      <c r="D1048" s="8" t="s">
        <v>82</v>
      </c>
      <c r="E1048" s="38" t="s">
        <v>1504</v>
      </c>
      <c r="F1048" s="8" t="s">
        <v>1209</v>
      </c>
      <c r="G1048" s="50">
        <v>1000000000</v>
      </c>
      <c r="H1048" s="50">
        <v>13190000000</v>
      </c>
      <c r="I1048" s="50">
        <v>0</v>
      </c>
      <c r="J1048" s="50">
        <f t="shared" si="48"/>
        <v>14190000000</v>
      </c>
      <c r="K1048" s="8" t="s">
        <v>1209</v>
      </c>
      <c r="L1048" s="8" t="s">
        <v>28</v>
      </c>
    </row>
    <row r="1049" spans="1:12" ht="12" customHeight="1" x14ac:dyDescent="0.3">
      <c r="A1049" s="5">
        <f t="shared" si="47"/>
        <v>1048</v>
      </c>
      <c r="B1049" s="49" t="s">
        <v>41</v>
      </c>
      <c r="C1049" s="49" t="s">
        <v>1503</v>
      </c>
      <c r="D1049" s="8" t="s">
        <v>82</v>
      </c>
      <c r="E1049" s="38" t="s">
        <v>1505</v>
      </c>
      <c r="F1049" s="8" t="s">
        <v>1209</v>
      </c>
      <c r="G1049" s="50">
        <v>130000000</v>
      </c>
      <c r="H1049" s="10">
        <v>0</v>
      </c>
      <c r="I1049" s="9">
        <v>0</v>
      </c>
      <c r="J1049" s="50">
        <f t="shared" si="48"/>
        <v>130000000</v>
      </c>
      <c r="K1049" s="8" t="s">
        <v>1274</v>
      </c>
      <c r="L1049" s="8" t="s">
        <v>28</v>
      </c>
    </row>
    <row r="1050" spans="1:12" ht="12" customHeight="1" x14ac:dyDescent="0.3">
      <c r="A1050" s="5">
        <f t="shared" si="47"/>
        <v>1049</v>
      </c>
      <c r="B1050" s="6" t="s">
        <v>41</v>
      </c>
      <c r="C1050" s="6" t="s">
        <v>1506</v>
      </c>
      <c r="D1050" s="5" t="s">
        <v>48</v>
      </c>
      <c r="E1050" s="7" t="s">
        <v>1507</v>
      </c>
      <c r="F1050" s="8" t="s">
        <v>1274</v>
      </c>
      <c r="G1050" s="9">
        <v>500000000</v>
      </c>
      <c r="H1050" s="10">
        <v>0</v>
      </c>
      <c r="I1050" s="9">
        <v>10000000</v>
      </c>
      <c r="J1050" s="9">
        <f t="shared" si="48"/>
        <v>510000000</v>
      </c>
      <c r="K1050" s="5" t="s">
        <v>1209</v>
      </c>
      <c r="L1050" s="5" t="s">
        <v>44</v>
      </c>
    </row>
    <row r="1051" spans="1:12" ht="12" customHeight="1" x14ac:dyDescent="0.3">
      <c r="A1051" s="5">
        <f t="shared" si="47"/>
        <v>1050</v>
      </c>
      <c r="B1051" s="6" t="s">
        <v>41</v>
      </c>
      <c r="C1051" s="6" t="s">
        <v>1498</v>
      </c>
      <c r="D1051" s="5" t="s">
        <v>25</v>
      </c>
      <c r="E1051" s="29" t="s">
        <v>1508</v>
      </c>
      <c r="F1051" s="8" t="s">
        <v>1209</v>
      </c>
      <c r="G1051" s="9">
        <v>409000000</v>
      </c>
      <c r="H1051" s="9">
        <v>10000000</v>
      </c>
      <c r="I1051" s="9">
        <v>0</v>
      </c>
      <c r="J1051" s="9">
        <f t="shared" si="48"/>
        <v>419000000</v>
      </c>
      <c r="K1051" s="5" t="s">
        <v>1209</v>
      </c>
      <c r="L1051" s="5" t="s">
        <v>28</v>
      </c>
    </row>
    <row r="1052" spans="1:12" ht="12" customHeight="1" x14ac:dyDescent="0.3">
      <c r="A1052" s="5">
        <f t="shared" si="47"/>
        <v>1051</v>
      </c>
      <c r="B1052" s="6" t="s">
        <v>41</v>
      </c>
      <c r="C1052" s="6" t="s">
        <v>1500</v>
      </c>
      <c r="D1052" s="5" t="s">
        <v>56</v>
      </c>
      <c r="E1052" s="7" t="s">
        <v>1509</v>
      </c>
      <c r="F1052" s="8" t="s">
        <v>1209</v>
      </c>
      <c r="G1052" s="9">
        <v>55000000</v>
      </c>
      <c r="H1052" s="10">
        <v>0</v>
      </c>
      <c r="I1052" s="9">
        <v>0</v>
      </c>
      <c r="J1052" s="9">
        <f t="shared" si="48"/>
        <v>55000000</v>
      </c>
      <c r="K1052" s="5" t="s">
        <v>1209</v>
      </c>
      <c r="L1052" s="5" t="s">
        <v>28</v>
      </c>
    </row>
    <row r="1053" spans="1:12" ht="12" customHeight="1" x14ac:dyDescent="0.3">
      <c r="A1053" s="5">
        <f t="shared" si="47"/>
        <v>1052</v>
      </c>
      <c r="B1053" s="6" t="s">
        <v>41</v>
      </c>
      <c r="C1053" s="6" t="s">
        <v>1500</v>
      </c>
      <c r="D1053" s="5" t="s">
        <v>56</v>
      </c>
      <c r="E1053" s="7" t="s">
        <v>1510</v>
      </c>
      <c r="F1053" s="8" t="s">
        <v>1209</v>
      </c>
      <c r="G1053" s="9">
        <v>500000000</v>
      </c>
      <c r="H1053" s="10">
        <v>0</v>
      </c>
      <c r="I1053" s="9">
        <v>0</v>
      </c>
      <c r="J1053" s="9">
        <f t="shared" si="48"/>
        <v>500000000</v>
      </c>
      <c r="K1053" s="5" t="s">
        <v>1209</v>
      </c>
      <c r="L1053" s="5" t="s">
        <v>28</v>
      </c>
    </row>
    <row r="1054" spans="1:12" ht="12" customHeight="1" x14ac:dyDescent="0.3">
      <c r="A1054" s="5">
        <f t="shared" si="47"/>
        <v>1053</v>
      </c>
      <c r="B1054" s="6" t="s">
        <v>41</v>
      </c>
      <c r="C1054" s="6" t="s">
        <v>1503</v>
      </c>
      <c r="D1054" s="5" t="s">
        <v>25</v>
      </c>
      <c r="E1054" s="7" t="s">
        <v>1511</v>
      </c>
      <c r="F1054" s="8" t="s">
        <v>1209</v>
      </c>
      <c r="G1054" s="9">
        <v>260000000</v>
      </c>
      <c r="H1054" s="10">
        <v>0</v>
      </c>
      <c r="I1054" s="9">
        <v>60000000</v>
      </c>
      <c r="J1054" s="9">
        <f t="shared" si="48"/>
        <v>320000000</v>
      </c>
      <c r="K1054" s="8" t="s">
        <v>1274</v>
      </c>
      <c r="L1054" s="5" t="s">
        <v>44</v>
      </c>
    </row>
    <row r="1055" spans="1:12" ht="12" customHeight="1" x14ac:dyDescent="0.3">
      <c r="A1055" s="5">
        <f t="shared" si="47"/>
        <v>1054</v>
      </c>
      <c r="B1055" s="6" t="s">
        <v>41</v>
      </c>
      <c r="C1055" s="6" t="s">
        <v>1498</v>
      </c>
      <c r="D1055" s="5" t="s">
        <v>89</v>
      </c>
      <c r="E1055" s="29" t="s">
        <v>1512</v>
      </c>
      <c r="F1055" s="8" t="s">
        <v>1209</v>
      </c>
      <c r="G1055" s="9">
        <v>400000000</v>
      </c>
      <c r="H1055" s="9">
        <v>20000000</v>
      </c>
      <c r="I1055" s="9">
        <v>0</v>
      </c>
      <c r="J1055" s="9">
        <f t="shared" si="48"/>
        <v>420000000</v>
      </c>
      <c r="K1055" s="5" t="s">
        <v>1209</v>
      </c>
      <c r="L1055" s="5" t="s">
        <v>28</v>
      </c>
    </row>
    <row r="1056" spans="1:12" ht="12" customHeight="1" x14ac:dyDescent="0.3">
      <c r="A1056" s="5">
        <f t="shared" si="47"/>
        <v>1055</v>
      </c>
      <c r="B1056" s="6" t="s">
        <v>41</v>
      </c>
      <c r="C1056" s="6" t="s">
        <v>1503</v>
      </c>
      <c r="D1056" s="5" t="s">
        <v>89</v>
      </c>
      <c r="E1056" s="7" t="s">
        <v>1513</v>
      </c>
      <c r="F1056" s="8" t="s">
        <v>1209</v>
      </c>
      <c r="G1056" s="9">
        <v>170000000</v>
      </c>
      <c r="H1056" s="10">
        <v>0</v>
      </c>
      <c r="I1056" s="9">
        <v>25000000</v>
      </c>
      <c r="J1056" s="9">
        <f t="shared" si="48"/>
        <v>195000000</v>
      </c>
      <c r="K1056" s="8" t="s">
        <v>1274</v>
      </c>
      <c r="L1056" s="5" t="s">
        <v>28</v>
      </c>
    </row>
    <row r="1057" spans="1:13" ht="12" customHeight="1" x14ac:dyDescent="0.3">
      <c r="A1057" s="5">
        <f t="shared" si="47"/>
        <v>1056</v>
      </c>
      <c r="B1057" s="6" t="s">
        <v>41</v>
      </c>
      <c r="C1057" s="6" t="s">
        <v>1514</v>
      </c>
      <c r="D1057" s="5" t="s">
        <v>99</v>
      </c>
      <c r="E1057" s="7" t="s">
        <v>1515</v>
      </c>
      <c r="F1057" s="8" t="s">
        <v>1209</v>
      </c>
      <c r="G1057" s="9">
        <v>300000000</v>
      </c>
      <c r="H1057" s="10">
        <v>0</v>
      </c>
      <c r="I1057" s="9">
        <v>0</v>
      </c>
      <c r="J1057" s="9">
        <f t="shared" si="48"/>
        <v>300000000</v>
      </c>
      <c r="K1057" s="5" t="s">
        <v>1209</v>
      </c>
      <c r="L1057" s="5" t="s">
        <v>28</v>
      </c>
    </row>
    <row r="1058" spans="1:13" ht="12" customHeight="1" x14ac:dyDescent="0.3">
      <c r="A1058" s="5">
        <f t="shared" si="47"/>
        <v>1057</v>
      </c>
      <c r="B1058" s="6" t="s">
        <v>41</v>
      </c>
      <c r="C1058" s="6" t="s">
        <v>1514</v>
      </c>
      <c r="D1058" s="5" t="s">
        <v>99</v>
      </c>
      <c r="E1058" s="7" t="s">
        <v>1516</v>
      </c>
      <c r="F1058" s="8" t="s">
        <v>1209</v>
      </c>
      <c r="G1058" s="9">
        <v>300000000</v>
      </c>
      <c r="H1058" s="10">
        <v>0</v>
      </c>
      <c r="I1058" s="9">
        <v>0</v>
      </c>
      <c r="J1058" s="9">
        <f t="shared" si="48"/>
        <v>300000000</v>
      </c>
      <c r="K1058" s="5" t="s">
        <v>1209</v>
      </c>
      <c r="L1058" s="5" t="s">
        <v>28</v>
      </c>
    </row>
    <row r="1059" spans="1:13" ht="12" customHeight="1" x14ac:dyDescent="0.3">
      <c r="A1059" s="5">
        <f t="shared" si="47"/>
        <v>1058</v>
      </c>
      <c r="B1059" s="6" t="s">
        <v>41</v>
      </c>
      <c r="C1059" s="6" t="s">
        <v>1503</v>
      </c>
      <c r="D1059" s="5" t="s">
        <v>275</v>
      </c>
      <c r="E1059" s="7" t="s">
        <v>1517</v>
      </c>
      <c r="F1059" s="8" t="s">
        <v>1209</v>
      </c>
      <c r="G1059" s="9">
        <v>550000000</v>
      </c>
      <c r="H1059" s="10">
        <v>0</v>
      </c>
      <c r="I1059" s="9">
        <v>50000000</v>
      </c>
      <c r="J1059" s="9">
        <f t="shared" si="48"/>
        <v>600000000</v>
      </c>
      <c r="K1059" s="8" t="s">
        <v>1274</v>
      </c>
      <c r="L1059" s="5" t="s">
        <v>33</v>
      </c>
    </row>
    <row r="1060" spans="1:13" ht="12" customHeight="1" x14ac:dyDescent="0.3">
      <c r="A1060" s="5">
        <f t="shared" si="47"/>
        <v>1059</v>
      </c>
      <c r="B1060" s="6" t="s">
        <v>41</v>
      </c>
      <c r="C1060" s="6" t="s">
        <v>1503</v>
      </c>
      <c r="D1060" s="5" t="s">
        <v>275</v>
      </c>
      <c r="E1060" s="7" t="s">
        <v>1518</v>
      </c>
      <c r="F1060" s="8" t="s">
        <v>1209</v>
      </c>
      <c r="G1060" s="9">
        <v>15000000</v>
      </c>
      <c r="H1060" s="10">
        <v>0</v>
      </c>
      <c r="I1060" s="9">
        <v>2500000</v>
      </c>
      <c r="J1060" s="9">
        <f t="shared" si="48"/>
        <v>17500000</v>
      </c>
      <c r="K1060" s="8" t="s">
        <v>1274</v>
      </c>
      <c r="L1060" s="5" t="s">
        <v>28</v>
      </c>
    </row>
    <row r="1061" spans="1:13" ht="12" customHeight="1" x14ac:dyDescent="0.3">
      <c r="A1061" s="5">
        <f t="shared" si="47"/>
        <v>1060</v>
      </c>
      <c r="B1061" s="6" t="s">
        <v>41</v>
      </c>
      <c r="C1061" s="6" t="s">
        <v>1514</v>
      </c>
      <c r="D1061" s="5" t="s">
        <v>212</v>
      </c>
      <c r="E1061" s="7" t="s">
        <v>1519</v>
      </c>
      <c r="F1061" s="8" t="s">
        <v>1274</v>
      </c>
      <c r="G1061" s="9">
        <v>1200000000</v>
      </c>
      <c r="H1061" s="10">
        <v>0</v>
      </c>
      <c r="I1061" s="9">
        <v>0</v>
      </c>
      <c r="J1061" s="9">
        <f t="shared" si="48"/>
        <v>1200000000</v>
      </c>
      <c r="K1061" s="5" t="s">
        <v>1209</v>
      </c>
      <c r="L1061" s="5" t="s">
        <v>44</v>
      </c>
      <c r="M1061" s="61"/>
    </row>
    <row r="1062" spans="1:13" ht="12" customHeight="1" x14ac:dyDescent="0.3">
      <c r="A1062" s="5">
        <f t="shared" si="47"/>
        <v>1061</v>
      </c>
      <c r="B1062" s="6" t="s">
        <v>41</v>
      </c>
      <c r="C1062" s="6" t="s">
        <v>1498</v>
      </c>
      <c r="D1062" s="5" t="s">
        <v>212</v>
      </c>
      <c r="E1062" s="7" t="s">
        <v>1520</v>
      </c>
      <c r="F1062" s="8" t="s">
        <v>1209</v>
      </c>
      <c r="G1062" s="9">
        <v>1900000000</v>
      </c>
      <c r="H1062" s="9">
        <v>2000000000</v>
      </c>
      <c r="I1062" s="9">
        <v>100000000</v>
      </c>
      <c r="J1062" s="9">
        <f t="shared" si="48"/>
        <v>4000000000</v>
      </c>
      <c r="K1062" s="5" t="s">
        <v>1209</v>
      </c>
      <c r="L1062" s="5" t="s">
        <v>28</v>
      </c>
    </row>
    <row r="1063" spans="1:13" ht="12" customHeight="1" x14ac:dyDescent="0.3">
      <c r="A1063" s="5">
        <f t="shared" si="47"/>
        <v>1062</v>
      </c>
      <c r="B1063" s="6" t="s">
        <v>41</v>
      </c>
      <c r="C1063" s="6" t="s">
        <v>1500</v>
      </c>
      <c r="D1063" s="5" t="s">
        <v>212</v>
      </c>
      <c r="E1063" s="7" t="s">
        <v>1521</v>
      </c>
      <c r="F1063" s="8" t="s">
        <v>1209</v>
      </c>
      <c r="G1063" s="9">
        <v>80000000</v>
      </c>
      <c r="H1063" s="10">
        <v>0</v>
      </c>
      <c r="I1063" s="9">
        <v>0</v>
      </c>
      <c r="J1063" s="9">
        <f t="shared" si="48"/>
        <v>80000000</v>
      </c>
      <c r="K1063" s="5" t="s">
        <v>1209</v>
      </c>
      <c r="L1063" s="5" t="s">
        <v>28</v>
      </c>
    </row>
    <row r="1064" spans="1:13" ht="12" customHeight="1" x14ac:dyDescent="0.3">
      <c r="A1064" s="5">
        <f t="shared" si="47"/>
        <v>1063</v>
      </c>
      <c r="B1064" s="6" t="s">
        <v>41</v>
      </c>
      <c r="C1064" s="6" t="s">
        <v>1500</v>
      </c>
      <c r="D1064" s="5" t="s">
        <v>212</v>
      </c>
      <c r="E1064" s="7" t="s">
        <v>1522</v>
      </c>
      <c r="F1064" s="8" t="s">
        <v>1209</v>
      </c>
      <c r="G1064" s="9">
        <v>2600000000</v>
      </c>
      <c r="H1064" s="9">
        <v>3400000000</v>
      </c>
      <c r="I1064" s="9">
        <v>0</v>
      </c>
      <c r="J1064" s="9">
        <f t="shared" si="48"/>
        <v>6000000000</v>
      </c>
      <c r="K1064" s="5" t="s">
        <v>1209</v>
      </c>
      <c r="L1064" s="5" t="s">
        <v>28</v>
      </c>
    </row>
    <row r="1065" spans="1:13" ht="12" customHeight="1" x14ac:dyDescent="0.3">
      <c r="A1065" s="5">
        <f t="shared" si="47"/>
        <v>1064</v>
      </c>
      <c r="B1065" s="6" t="s">
        <v>41</v>
      </c>
      <c r="C1065" s="6" t="s">
        <v>1500</v>
      </c>
      <c r="D1065" s="5" t="s">
        <v>212</v>
      </c>
      <c r="E1065" s="7" t="s">
        <v>1523</v>
      </c>
      <c r="F1065" s="8" t="s">
        <v>1209</v>
      </c>
      <c r="G1065" s="9">
        <v>27979602</v>
      </c>
      <c r="H1065" s="9">
        <v>100500000</v>
      </c>
      <c r="I1065" s="9">
        <v>0</v>
      </c>
      <c r="J1065" s="9">
        <f t="shared" si="48"/>
        <v>128479602</v>
      </c>
      <c r="K1065" s="5" t="s">
        <v>1209</v>
      </c>
      <c r="L1065" s="5" t="s">
        <v>28</v>
      </c>
    </row>
    <row r="1066" spans="1:13" ht="12" customHeight="1" x14ac:dyDescent="0.3">
      <c r="A1066" s="5">
        <f t="shared" si="47"/>
        <v>1065</v>
      </c>
      <c r="B1066" s="6" t="s">
        <v>41</v>
      </c>
      <c r="C1066" s="6" t="s">
        <v>1503</v>
      </c>
      <c r="D1066" s="5" t="s">
        <v>212</v>
      </c>
      <c r="E1066" s="7" t="s">
        <v>1524</v>
      </c>
      <c r="F1066" s="8" t="s">
        <v>1209</v>
      </c>
      <c r="G1066" s="9">
        <v>1000000000</v>
      </c>
      <c r="H1066" s="9">
        <v>1000000000</v>
      </c>
      <c r="I1066" s="9">
        <v>200000000</v>
      </c>
      <c r="J1066" s="9">
        <f t="shared" si="48"/>
        <v>2200000000</v>
      </c>
      <c r="K1066" s="8" t="s">
        <v>1274</v>
      </c>
      <c r="L1066" s="5" t="s">
        <v>28</v>
      </c>
    </row>
    <row r="1067" spans="1:13" ht="12" customHeight="1" x14ac:dyDescent="0.3">
      <c r="A1067" s="5">
        <f t="shared" si="47"/>
        <v>1066</v>
      </c>
      <c r="B1067" s="6" t="s">
        <v>41</v>
      </c>
      <c r="C1067" s="6" t="s">
        <v>1506</v>
      </c>
      <c r="D1067" s="5" t="s">
        <v>212</v>
      </c>
      <c r="E1067" s="7" t="s">
        <v>1525</v>
      </c>
      <c r="F1067" s="8" t="s">
        <v>1274</v>
      </c>
      <c r="G1067" s="9">
        <v>2500000000</v>
      </c>
      <c r="H1067" s="9">
        <v>4500000000</v>
      </c>
      <c r="I1067" s="9">
        <v>100000000</v>
      </c>
      <c r="J1067" s="9">
        <f t="shared" si="48"/>
        <v>7100000000</v>
      </c>
      <c r="K1067" s="5" t="s">
        <v>1209</v>
      </c>
      <c r="L1067" s="5" t="s">
        <v>44</v>
      </c>
    </row>
    <row r="1068" spans="1:13" ht="12" customHeight="1" x14ac:dyDescent="0.3">
      <c r="A1068" s="5">
        <f t="shared" si="47"/>
        <v>1067</v>
      </c>
      <c r="B1068" s="6" t="s">
        <v>41</v>
      </c>
      <c r="C1068" s="49" t="s">
        <v>1503</v>
      </c>
      <c r="D1068" s="8" t="s">
        <v>483</v>
      </c>
      <c r="E1068" s="38" t="s">
        <v>1526</v>
      </c>
      <c r="F1068" s="8" t="s">
        <v>1209</v>
      </c>
      <c r="G1068" s="50">
        <v>4400000000</v>
      </c>
      <c r="H1068" s="50">
        <v>590000000</v>
      </c>
      <c r="I1068" s="50">
        <v>10000000</v>
      </c>
      <c r="J1068" s="50">
        <f t="shared" si="48"/>
        <v>5000000000</v>
      </c>
      <c r="K1068" s="8" t="s">
        <v>1274</v>
      </c>
      <c r="L1068" s="8" t="s">
        <v>28</v>
      </c>
    </row>
    <row r="1069" spans="1:13" ht="12" customHeight="1" x14ac:dyDescent="0.3">
      <c r="A1069" s="5">
        <f t="shared" si="47"/>
        <v>1068</v>
      </c>
      <c r="B1069" s="6" t="s">
        <v>46</v>
      </c>
      <c r="C1069" s="6" t="s">
        <v>1527</v>
      </c>
      <c r="D1069" s="5" t="s">
        <v>56</v>
      </c>
      <c r="E1069" s="70" t="s">
        <v>1528</v>
      </c>
      <c r="F1069" s="8" t="s">
        <v>1274</v>
      </c>
      <c r="G1069" s="22">
        <v>250000000</v>
      </c>
      <c r="H1069" s="10">
        <v>0</v>
      </c>
      <c r="I1069" s="9">
        <v>0</v>
      </c>
      <c r="J1069" s="22">
        <f t="shared" si="48"/>
        <v>250000000</v>
      </c>
      <c r="K1069" s="5" t="s">
        <v>1274</v>
      </c>
      <c r="L1069" s="5" t="s">
        <v>44</v>
      </c>
    </row>
    <row r="1070" spans="1:13" ht="12" customHeight="1" x14ac:dyDescent="0.3">
      <c r="A1070" s="5">
        <f t="shared" si="47"/>
        <v>1069</v>
      </c>
      <c r="B1070" s="6" t="s">
        <v>46</v>
      </c>
      <c r="C1070" s="6" t="s">
        <v>1527</v>
      </c>
      <c r="D1070" s="5" t="s">
        <v>56</v>
      </c>
      <c r="E1070" s="70" t="s">
        <v>1529</v>
      </c>
      <c r="F1070" s="8" t="s">
        <v>1274</v>
      </c>
      <c r="G1070" s="22">
        <v>300000000</v>
      </c>
      <c r="H1070" s="10">
        <v>0</v>
      </c>
      <c r="I1070" s="9">
        <v>0</v>
      </c>
      <c r="J1070" s="22">
        <f t="shared" si="48"/>
        <v>300000000</v>
      </c>
      <c r="K1070" s="5" t="s">
        <v>1274</v>
      </c>
      <c r="L1070" s="5" t="s">
        <v>44</v>
      </c>
    </row>
    <row r="1071" spans="1:13" ht="12" customHeight="1" x14ac:dyDescent="0.3">
      <c r="A1071" s="5">
        <f t="shared" si="47"/>
        <v>1070</v>
      </c>
      <c r="B1071" s="6" t="s">
        <v>46</v>
      </c>
      <c r="C1071" s="6" t="s">
        <v>1527</v>
      </c>
      <c r="D1071" s="5" t="s">
        <v>56</v>
      </c>
      <c r="E1071" s="70" t="s">
        <v>1530</v>
      </c>
      <c r="F1071" s="8" t="s">
        <v>1274</v>
      </c>
      <c r="G1071" s="22">
        <v>50000000</v>
      </c>
      <c r="H1071" s="10">
        <v>0</v>
      </c>
      <c r="I1071" s="9">
        <v>0</v>
      </c>
      <c r="J1071" s="22">
        <f t="shared" si="48"/>
        <v>50000000</v>
      </c>
      <c r="K1071" s="5" t="s">
        <v>1274</v>
      </c>
      <c r="L1071" s="5" t="s">
        <v>44</v>
      </c>
    </row>
    <row r="1072" spans="1:13" ht="12" customHeight="1" x14ac:dyDescent="0.3">
      <c r="A1072" s="5">
        <f t="shared" si="47"/>
        <v>1071</v>
      </c>
      <c r="B1072" s="6" t="s">
        <v>46</v>
      </c>
      <c r="C1072" s="6" t="s">
        <v>1531</v>
      </c>
      <c r="D1072" s="5" t="s">
        <v>56</v>
      </c>
      <c r="E1072" s="7" t="s">
        <v>1532</v>
      </c>
      <c r="F1072" s="8" t="s">
        <v>1209</v>
      </c>
      <c r="G1072" s="22">
        <v>85000000</v>
      </c>
      <c r="H1072" s="22">
        <v>10000000</v>
      </c>
      <c r="I1072" s="22">
        <v>5000000</v>
      </c>
      <c r="J1072" s="22">
        <f t="shared" si="48"/>
        <v>100000000</v>
      </c>
      <c r="K1072" s="5" t="s">
        <v>1274</v>
      </c>
      <c r="L1072" s="5" t="s">
        <v>44</v>
      </c>
    </row>
    <row r="1073" spans="1:12" ht="12" customHeight="1" x14ac:dyDescent="0.3">
      <c r="A1073" s="5">
        <f t="shared" si="47"/>
        <v>1072</v>
      </c>
      <c r="B1073" s="6" t="s">
        <v>46</v>
      </c>
      <c r="C1073" s="6" t="s">
        <v>1531</v>
      </c>
      <c r="D1073" s="5" t="s">
        <v>56</v>
      </c>
      <c r="E1073" s="7" t="s">
        <v>1533</v>
      </c>
      <c r="F1073" s="8" t="s">
        <v>1209</v>
      </c>
      <c r="G1073" s="22">
        <v>160000000</v>
      </c>
      <c r="H1073" s="22">
        <v>25000000</v>
      </c>
      <c r="I1073" s="22">
        <v>5000000</v>
      </c>
      <c r="J1073" s="22">
        <f t="shared" si="48"/>
        <v>190000000</v>
      </c>
      <c r="K1073" s="5" t="s">
        <v>1274</v>
      </c>
      <c r="L1073" s="5" t="s">
        <v>44</v>
      </c>
    </row>
    <row r="1074" spans="1:12" ht="12" customHeight="1" x14ac:dyDescent="0.3">
      <c r="A1074" s="5">
        <f t="shared" si="47"/>
        <v>1073</v>
      </c>
      <c r="B1074" s="6" t="s">
        <v>46</v>
      </c>
      <c r="C1074" s="6" t="s">
        <v>1527</v>
      </c>
      <c r="D1074" s="5" t="s">
        <v>260</v>
      </c>
      <c r="E1074" s="70" t="s">
        <v>1534</v>
      </c>
      <c r="F1074" s="8" t="s">
        <v>1274</v>
      </c>
      <c r="G1074" s="22">
        <v>180000000</v>
      </c>
      <c r="H1074" s="10">
        <v>0</v>
      </c>
      <c r="I1074" s="9">
        <v>0</v>
      </c>
      <c r="J1074" s="22">
        <f t="shared" si="48"/>
        <v>180000000</v>
      </c>
      <c r="K1074" s="5" t="s">
        <v>1274</v>
      </c>
      <c r="L1074" s="5" t="s">
        <v>44</v>
      </c>
    </row>
    <row r="1075" spans="1:12" ht="12" customHeight="1" x14ac:dyDescent="0.3">
      <c r="A1075" s="5">
        <f t="shared" si="47"/>
        <v>1074</v>
      </c>
      <c r="B1075" s="6" t="s">
        <v>46</v>
      </c>
      <c r="C1075" s="6" t="s">
        <v>1535</v>
      </c>
      <c r="D1075" s="5" t="s">
        <v>89</v>
      </c>
      <c r="E1075" s="7" t="s">
        <v>1536</v>
      </c>
      <c r="F1075" s="8" t="s">
        <v>1209</v>
      </c>
      <c r="G1075" s="22">
        <v>300000000</v>
      </c>
      <c r="H1075" s="10">
        <v>0</v>
      </c>
      <c r="I1075" s="22">
        <v>10000000</v>
      </c>
      <c r="J1075" s="22">
        <f t="shared" si="48"/>
        <v>310000000</v>
      </c>
      <c r="K1075" s="5" t="s">
        <v>1209</v>
      </c>
      <c r="L1075" s="5" t="s">
        <v>44</v>
      </c>
    </row>
    <row r="1076" spans="1:12" ht="12" customHeight="1" x14ac:dyDescent="0.3">
      <c r="A1076" s="5">
        <f t="shared" si="47"/>
        <v>1075</v>
      </c>
      <c r="B1076" s="6" t="s">
        <v>46</v>
      </c>
      <c r="C1076" s="6" t="s">
        <v>1527</v>
      </c>
      <c r="D1076" s="5" t="s">
        <v>268</v>
      </c>
      <c r="E1076" s="70" t="s">
        <v>1537</v>
      </c>
      <c r="F1076" s="8" t="s">
        <v>1274</v>
      </c>
      <c r="G1076" s="22">
        <v>200000000</v>
      </c>
      <c r="H1076" s="10">
        <v>0</v>
      </c>
      <c r="I1076" s="9">
        <v>0</v>
      </c>
      <c r="J1076" s="22">
        <f t="shared" si="48"/>
        <v>200000000</v>
      </c>
      <c r="K1076" s="5" t="s">
        <v>1274</v>
      </c>
      <c r="L1076" s="5" t="s">
        <v>44</v>
      </c>
    </row>
    <row r="1077" spans="1:12" ht="12" customHeight="1" x14ac:dyDescent="0.3">
      <c r="A1077" s="5">
        <f t="shared" si="47"/>
        <v>1076</v>
      </c>
      <c r="B1077" s="6" t="s">
        <v>46</v>
      </c>
      <c r="C1077" s="6" t="s">
        <v>1535</v>
      </c>
      <c r="D1077" s="5" t="s">
        <v>1538</v>
      </c>
      <c r="E1077" s="7" t="s">
        <v>1539</v>
      </c>
      <c r="F1077" s="8" t="s">
        <v>1274</v>
      </c>
      <c r="G1077" s="22">
        <v>95000000</v>
      </c>
      <c r="H1077" s="10">
        <v>0</v>
      </c>
      <c r="I1077" s="9">
        <v>0</v>
      </c>
      <c r="J1077" s="22">
        <f t="shared" ref="J1077:J1108" si="49">SUM(G1077:I1077)</f>
        <v>95000000</v>
      </c>
      <c r="K1077" s="5" t="s">
        <v>1209</v>
      </c>
      <c r="L1077" s="5" t="s">
        <v>44</v>
      </c>
    </row>
    <row r="1078" spans="1:12" ht="12" customHeight="1" x14ac:dyDescent="0.3">
      <c r="A1078" s="5">
        <f t="shared" si="47"/>
        <v>1077</v>
      </c>
      <c r="B1078" s="6" t="s">
        <v>46</v>
      </c>
      <c r="C1078" s="6" t="s">
        <v>1535</v>
      </c>
      <c r="D1078" s="5" t="s">
        <v>99</v>
      </c>
      <c r="E1078" s="32" t="s">
        <v>1540</v>
      </c>
      <c r="F1078" s="8" t="s">
        <v>1274</v>
      </c>
      <c r="G1078" s="22">
        <v>3045000000</v>
      </c>
      <c r="H1078" s="22">
        <v>240000000</v>
      </c>
      <c r="I1078" s="22">
        <v>0</v>
      </c>
      <c r="J1078" s="22">
        <f t="shared" si="49"/>
        <v>3285000000</v>
      </c>
      <c r="K1078" s="5" t="s">
        <v>1209</v>
      </c>
      <c r="L1078" s="5" t="s">
        <v>44</v>
      </c>
    </row>
    <row r="1079" spans="1:12" ht="12" customHeight="1" x14ac:dyDescent="0.3">
      <c r="A1079" s="5">
        <f t="shared" si="47"/>
        <v>1078</v>
      </c>
      <c r="B1079" s="6" t="s">
        <v>46</v>
      </c>
      <c r="C1079" s="6" t="s">
        <v>1531</v>
      </c>
      <c r="D1079" s="5" t="s">
        <v>275</v>
      </c>
      <c r="E1079" s="7" t="s">
        <v>1541</v>
      </c>
      <c r="F1079" s="8" t="s">
        <v>1209</v>
      </c>
      <c r="G1079" s="22">
        <v>150000000</v>
      </c>
      <c r="H1079" s="22">
        <v>10000000</v>
      </c>
      <c r="I1079" s="22">
        <v>5000000</v>
      </c>
      <c r="J1079" s="22">
        <f t="shared" si="49"/>
        <v>165000000</v>
      </c>
      <c r="K1079" s="5" t="s">
        <v>1274</v>
      </c>
      <c r="L1079" s="5" t="s">
        <v>28</v>
      </c>
    </row>
    <row r="1080" spans="1:12" ht="12" customHeight="1" x14ac:dyDescent="0.3">
      <c r="A1080" s="5">
        <f t="shared" si="47"/>
        <v>1079</v>
      </c>
      <c r="B1080" s="6" t="s">
        <v>46</v>
      </c>
      <c r="C1080" s="6" t="s">
        <v>1535</v>
      </c>
      <c r="D1080" s="5" t="s">
        <v>278</v>
      </c>
      <c r="E1080" s="7" t="s">
        <v>1542</v>
      </c>
      <c r="F1080" s="8" t="s">
        <v>1209</v>
      </c>
      <c r="G1080" s="22">
        <v>180000000</v>
      </c>
      <c r="H1080" s="10">
        <v>0</v>
      </c>
      <c r="I1080" s="22">
        <v>10000000</v>
      </c>
      <c r="J1080" s="22">
        <f t="shared" si="49"/>
        <v>190000000</v>
      </c>
      <c r="K1080" s="5" t="s">
        <v>1209</v>
      </c>
      <c r="L1080" s="5" t="s">
        <v>28</v>
      </c>
    </row>
    <row r="1081" spans="1:12" ht="12" customHeight="1" x14ac:dyDescent="0.3">
      <c r="A1081" s="5">
        <f t="shared" si="47"/>
        <v>1080</v>
      </c>
      <c r="B1081" s="6" t="s">
        <v>46</v>
      </c>
      <c r="C1081" s="6" t="s">
        <v>1535</v>
      </c>
      <c r="D1081" s="5" t="s">
        <v>1296</v>
      </c>
      <c r="E1081" s="7" t="s">
        <v>1543</v>
      </c>
      <c r="F1081" s="8" t="s">
        <v>1274</v>
      </c>
      <c r="G1081" s="22">
        <v>750000000</v>
      </c>
      <c r="H1081" s="22">
        <v>180000000</v>
      </c>
      <c r="I1081" s="22">
        <v>0</v>
      </c>
      <c r="J1081" s="22">
        <f t="shared" si="49"/>
        <v>930000000</v>
      </c>
      <c r="K1081" s="5" t="s">
        <v>1209</v>
      </c>
      <c r="L1081" s="5" t="s">
        <v>44</v>
      </c>
    </row>
    <row r="1082" spans="1:12" ht="12" customHeight="1" x14ac:dyDescent="0.3">
      <c r="A1082" s="5">
        <f t="shared" si="47"/>
        <v>1081</v>
      </c>
      <c r="B1082" s="6" t="s">
        <v>46</v>
      </c>
      <c r="C1082" s="6" t="s">
        <v>1527</v>
      </c>
      <c r="D1082" s="5" t="s">
        <v>56</v>
      </c>
      <c r="E1082" s="70" t="s">
        <v>1528</v>
      </c>
      <c r="F1082" s="8" t="s">
        <v>1274</v>
      </c>
      <c r="G1082" s="22">
        <v>250000000</v>
      </c>
      <c r="H1082" s="10">
        <v>0</v>
      </c>
      <c r="I1082" s="9">
        <v>0</v>
      </c>
      <c r="J1082" s="22">
        <f t="shared" si="49"/>
        <v>250000000</v>
      </c>
      <c r="K1082" s="5" t="s">
        <v>1274</v>
      </c>
      <c r="L1082" s="5" t="s">
        <v>44</v>
      </c>
    </row>
    <row r="1083" spans="1:12" ht="12" customHeight="1" x14ac:dyDescent="0.3">
      <c r="A1083" s="5">
        <f t="shared" si="47"/>
        <v>1082</v>
      </c>
      <c r="B1083" s="6" t="s">
        <v>46</v>
      </c>
      <c r="C1083" s="6" t="s">
        <v>1527</v>
      </c>
      <c r="D1083" s="5" t="s">
        <v>56</v>
      </c>
      <c r="E1083" s="70" t="s">
        <v>1529</v>
      </c>
      <c r="F1083" s="8" t="s">
        <v>1274</v>
      </c>
      <c r="G1083" s="22">
        <v>300000000</v>
      </c>
      <c r="H1083" s="10">
        <v>0</v>
      </c>
      <c r="I1083" s="9">
        <v>0</v>
      </c>
      <c r="J1083" s="22">
        <f t="shared" si="49"/>
        <v>300000000</v>
      </c>
      <c r="K1083" s="5" t="s">
        <v>1274</v>
      </c>
      <c r="L1083" s="5" t="s">
        <v>44</v>
      </c>
    </row>
    <row r="1084" spans="1:12" ht="12" customHeight="1" x14ac:dyDescent="0.3">
      <c r="A1084" s="5">
        <f t="shared" si="47"/>
        <v>1083</v>
      </c>
      <c r="B1084" s="6" t="s">
        <v>46</v>
      </c>
      <c r="C1084" s="6" t="s">
        <v>1527</v>
      </c>
      <c r="D1084" s="5" t="s">
        <v>56</v>
      </c>
      <c r="E1084" s="70" t="s">
        <v>1530</v>
      </c>
      <c r="F1084" s="8" t="s">
        <v>1274</v>
      </c>
      <c r="G1084" s="22">
        <v>50000000</v>
      </c>
      <c r="H1084" s="10">
        <v>0</v>
      </c>
      <c r="I1084" s="9">
        <v>0</v>
      </c>
      <c r="J1084" s="22">
        <f t="shared" si="49"/>
        <v>50000000</v>
      </c>
      <c r="K1084" s="5" t="s">
        <v>1274</v>
      </c>
      <c r="L1084" s="5" t="s">
        <v>44</v>
      </c>
    </row>
    <row r="1085" spans="1:12" ht="12" customHeight="1" x14ac:dyDescent="0.3">
      <c r="A1085" s="5">
        <f t="shared" si="47"/>
        <v>1084</v>
      </c>
      <c r="B1085" s="6" t="s">
        <v>46</v>
      </c>
      <c r="C1085" s="6" t="s">
        <v>1531</v>
      </c>
      <c r="D1085" s="5" t="s">
        <v>56</v>
      </c>
      <c r="E1085" s="7" t="s">
        <v>1532</v>
      </c>
      <c r="F1085" s="8" t="s">
        <v>1209</v>
      </c>
      <c r="G1085" s="22">
        <v>85000000</v>
      </c>
      <c r="H1085" s="22">
        <v>10000000</v>
      </c>
      <c r="I1085" s="22">
        <v>5000000</v>
      </c>
      <c r="J1085" s="22">
        <f t="shared" si="49"/>
        <v>100000000</v>
      </c>
      <c r="K1085" s="5" t="s">
        <v>1274</v>
      </c>
      <c r="L1085" s="5" t="s">
        <v>44</v>
      </c>
    </row>
    <row r="1086" spans="1:12" ht="12" customHeight="1" x14ac:dyDescent="0.3">
      <c r="A1086" s="5">
        <f t="shared" si="47"/>
        <v>1085</v>
      </c>
      <c r="B1086" s="6" t="s">
        <v>46</v>
      </c>
      <c r="C1086" s="6" t="s">
        <v>1531</v>
      </c>
      <c r="D1086" s="5" t="s">
        <v>56</v>
      </c>
      <c r="E1086" s="7" t="s">
        <v>1533</v>
      </c>
      <c r="F1086" s="8" t="s">
        <v>1209</v>
      </c>
      <c r="G1086" s="22">
        <v>160000000</v>
      </c>
      <c r="H1086" s="22">
        <v>25000000</v>
      </c>
      <c r="I1086" s="22">
        <v>5000000</v>
      </c>
      <c r="J1086" s="22">
        <f t="shared" si="49"/>
        <v>190000000</v>
      </c>
      <c r="K1086" s="5" t="s">
        <v>1274</v>
      </c>
      <c r="L1086" s="5" t="s">
        <v>44</v>
      </c>
    </row>
    <row r="1087" spans="1:12" ht="12" customHeight="1" x14ac:dyDescent="0.3">
      <c r="A1087" s="5">
        <f t="shared" si="47"/>
        <v>1086</v>
      </c>
      <c r="B1087" s="6" t="s">
        <v>46</v>
      </c>
      <c r="C1087" s="6" t="s">
        <v>1527</v>
      </c>
      <c r="D1087" s="5" t="s">
        <v>260</v>
      </c>
      <c r="E1087" s="70" t="s">
        <v>1534</v>
      </c>
      <c r="F1087" s="8" t="s">
        <v>1274</v>
      </c>
      <c r="G1087" s="22">
        <v>180000000</v>
      </c>
      <c r="H1087" s="10">
        <v>0</v>
      </c>
      <c r="I1087" s="9">
        <v>0</v>
      </c>
      <c r="J1087" s="22">
        <f t="shared" si="49"/>
        <v>180000000</v>
      </c>
      <c r="K1087" s="5" t="s">
        <v>1274</v>
      </c>
      <c r="L1087" s="5" t="s">
        <v>44</v>
      </c>
    </row>
    <row r="1088" spans="1:12" ht="12" customHeight="1" x14ac:dyDescent="0.3">
      <c r="A1088" s="5">
        <f t="shared" si="47"/>
        <v>1087</v>
      </c>
      <c r="B1088" s="6" t="s">
        <v>46</v>
      </c>
      <c r="C1088" s="6" t="s">
        <v>1535</v>
      </c>
      <c r="D1088" s="5" t="s">
        <v>89</v>
      </c>
      <c r="E1088" s="7" t="s">
        <v>1536</v>
      </c>
      <c r="F1088" s="8" t="s">
        <v>1209</v>
      </c>
      <c r="G1088" s="22">
        <v>300000000</v>
      </c>
      <c r="H1088" s="10">
        <v>0</v>
      </c>
      <c r="I1088" s="22">
        <v>10000000</v>
      </c>
      <c r="J1088" s="22">
        <f t="shared" si="49"/>
        <v>310000000</v>
      </c>
      <c r="K1088" s="5" t="s">
        <v>1209</v>
      </c>
      <c r="L1088" s="5" t="s">
        <v>44</v>
      </c>
    </row>
    <row r="1089" spans="1:12" ht="12" customHeight="1" x14ac:dyDescent="0.3">
      <c r="A1089" s="5">
        <f t="shared" si="47"/>
        <v>1088</v>
      </c>
      <c r="B1089" s="6" t="s">
        <v>46</v>
      </c>
      <c r="C1089" s="6" t="s">
        <v>1527</v>
      </c>
      <c r="D1089" s="5" t="s">
        <v>268</v>
      </c>
      <c r="E1089" s="70" t="s">
        <v>1537</v>
      </c>
      <c r="F1089" s="8" t="s">
        <v>1274</v>
      </c>
      <c r="G1089" s="22">
        <v>200000000</v>
      </c>
      <c r="H1089" s="10">
        <v>0</v>
      </c>
      <c r="I1089" s="9">
        <v>0</v>
      </c>
      <c r="J1089" s="22">
        <f t="shared" si="49"/>
        <v>200000000</v>
      </c>
      <c r="K1089" s="5" t="s">
        <v>1274</v>
      </c>
      <c r="L1089" s="5" t="s">
        <v>44</v>
      </c>
    </row>
    <row r="1090" spans="1:12" ht="12" customHeight="1" x14ac:dyDescent="0.3">
      <c r="A1090" s="5">
        <f t="shared" ref="A1090:A1153" si="50">ROW()-1</f>
        <v>1089</v>
      </c>
      <c r="B1090" s="6" t="s">
        <v>1544</v>
      </c>
      <c r="C1090" s="6" t="s">
        <v>1545</v>
      </c>
      <c r="D1090" s="5" t="s">
        <v>1546</v>
      </c>
      <c r="E1090" s="7" t="s">
        <v>1547</v>
      </c>
      <c r="F1090" s="8" t="s">
        <v>1548</v>
      </c>
      <c r="G1090" s="22">
        <v>95000000</v>
      </c>
      <c r="H1090" s="10">
        <v>0</v>
      </c>
      <c r="I1090" s="9">
        <v>0</v>
      </c>
      <c r="J1090" s="22">
        <f t="shared" si="49"/>
        <v>95000000</v>
      </c>
      <c r="K1090" s="5" t="s">
        <v>1209</v>
      </c>
      <c r="L1090" s="5" t="s">
        <v>1549</v>
      </c>
    </row>
    <row r="1091" spans="1:12" ht="12" customHeight="1" x14ac:dyDescent="0.3">
      <c r="A1091" s="5">
        <f t="shared" si="50"/>
        <v>1090</v>
      </c>
      <c r="B1091" s="6" t="s">
        <v>1544</v>
      </c>
      <c r="C1091" s="6" t="s">
        <v>1545</v>
      </c>
      <c r="D1091" s="5" t="s">
        <v>99</v>
      </c>
      <c r="E1091" s="32" t="s">
        <v>1550</v>
      </c>
      <c r="F1091" s="8" t="s">
        <v>1548</v>
      </c>
      <c r="G1091" s="22">
        <v>3045000000</v>
      </c>
      <c r="H1091" s="22">
        <v>240000000</v>
      </c>
      <c r="I1091" s="22">
        <v>0</v>
      </c>
      <c r="J1091" s="22">
        <f t="shared" si="49"/>
        <v>3285000000</v>
      </c>
      <c r="K1091" s="5" t="s">
        <v>1209</v>
      </c>
      <c r="L1091" s="5" t="s">
        <v>1549</v>
      </c>
    </row>
    <row r="1092" spans="1:12" ht="12" customHeight="1" x14ac:dyDescent="0.3">
      <c r="A1092" s="5">
        <f t="shared" si="50"/>
        <v>1091</v>
      </c>
      <c r="B1092" s="6" t="s">
        <v>1544</v>
      </c>
      <c r="C1092" s="6" t="s">
        <v>1551</v>
      </c>
      <c r="D1092" s="5" t="s">
        <v>275</v>
      </c>
      <c r="E1092" s="7" t="s">
        <v>1552</v>
      </c>
      <c r="F1092" s="8" t="s">
        <v>1209</v>
      </c>
      <c r="G1092" s="22">
        <v>150000000</v>
      </c>
      <c r="H1092" s="22">
        <v>10000000</v>
      </c>
      <c r="I1092" s="22">
        <v>5000000</v>
      </c>
      <c r="J1092" s="22">
        <f t="shared" si="49"/>
        <v>165000000</v>
      </c>
      <c r="K1092" s="5" t="s">
        <v>1548</v>
      </c>
      <c r="L1092" s="5" t="s">
        <v>28</v>
      </c>
    </row>
    <row r="1093" spans="1:12" ht="12" customHeight="1" x14ac:dyDescent="0.3">
      <c r="A1093" s="5">
        <f t="shared" si="50"/>
        <v>1092</v>
      </c>
      <c r="B1093" s="6" t="s">
        <v>1544</v>
      </c>
      <c r="C1093" s="6" t="s">
        <v>1545</v>
      </c>
      <c r="D1093" s="5" t="s">
        <v>1553</v>
      </c>
      <c r="E1093" s="7" t="s">
        <v>1554</v>
      </c>
      <c r="F1093" s="8" t="s">
        <v>1209</v>
      </c>
      <c r="G1093" s="22">
        <v>180000000</v>
      </c>
      <c r="H1093" s="10">
        <v>0</v>
      </c>
      <c r="I1093" s="22">
        <v>10000000</v>
      </c>
      <c r="J1093" s="22">
        <f t="shared" si="49"/>
        <v>190000000</v>
      </c>
      <c r="K1093" s="5" t="s">
        <v>1209</v>
      </c>
      <c r="L1093" s="5" t="s">
        <v>28</v>
      </c>
    </row>
    <row r="1094" spans="1:12" ht="12" customHeight="1" x14ac:dyDescent="0.3">
      <c r="A1094" s="5">
        <f t="shared" si="50"/>
        <v>1093</v>
      </c>
      <c r="B1094" s="6" t="s">
        <v>1544</v>
      </c>
      <c r="C1094" s="6" t="s">
        <v>1545</v>
      </c>
      <c r="D1094" s="5" t="s">
        <v>1555</v>
      </c>
      <c r="E1094" s="7" t="s">
        <v>1556</v>
      </c>
      <c r="F1094" s="8" t="s">
        <v>1548</v>
      </c>
      <c r="G1094" s="22">
        <v>750000000</v>
      </c>
      <c r="H1094" s="22">
        <v>180000000</v>
      </c>
      <c r="I1094" s="22">
        <v>0</v>
      </c>
      <c r="J1094" s="22">
        <f t="shared" si="49"/>
        <v>930000000</v>
      </c>
      <c r="K1094" s="5" t="s">
        <v>1209</v>
      </c>
      <c r="L1094" s="5" t="s">
        <v>1549</v>
      </c>
    </row>
    <row r="1095" spans="1:12" ht="12" customHeight="1" x14ac:dyDescent="0.3">
      <c r="A1095" s="5">
        <f t="shared" si="50"/>
        <v>1094</v>
      </c>
      <c r="B1095" s="6" t="s">
        <v>1557</v>
      </c>
      <c r="C1095" s="6" t="s">
        <v>1558</v>
      </c>
      <c r="D1095" s="5" t="s">
        <v>82</v>
      </c>
      <c r="E1095" s="7" t="s">
        <v>1559</v>
      </c>
      <c r="F1095" s="8" t="s">
        <v>1209</v>
      </c>
      <c r="G1095" s="9">
        <v>11200000</v>
      </c>
      <c r="H1095" s="9">
        <v>96000000</v>
      </c>
      <c r="I1095" s="9"/>
      <c r="J1095" s="9">
        <f t="shared" si="49"/>
        <v>107200000</v>
      </c>
      <c r="K1095" s="5" t="s">
        <v>1548</v>
      </c>
      <c r="L1095" s="5" t="s">
        <v>28</v>
      </c>
    </row>
    <row r="1096" spans="1:12" ht="12" customHeight="1" x14ac:dyDescent="0.3">
      <c r="A1096" s="5">
        <f t="shared" si="50"/>
        <v>1095</v>
      </c>
      <c r="B1096" s="6" t="s">
        <v>1557</v>
      </c>
      <c r="C1096" s="6" t="s">
        <v>1560</v>
      </c>
      <c r="D1096" s="5" t="s">
        <v>82</v>
      </c>
      <c r="E1096" s="7" t="s">
        <v>1561</v>
      </c>
      <c r="F1096" s="8" t="s">
        <v>1209</v>
      </c>
      <c r="G1096" s="9">
        <v>270000000</v>
      </c>
      <c r="H1096" s="9">
        <v>4000000</v>
      </c>
      <c r="I1096" s="9">
        <v>0</v>
      </c>
      <c r="J1096" s="9">
        <f t="shared" si="49"/>
        <v>274000000</v>
      </c>
      <c r="K1096" s="5" t="s">
        <v>1209</v>
      </c>
      <c r="L1096" s="5" t="s">
        <v>28</v>
      </c>
    </row>
    <row r="1097" spans="1:12" ht="12" customHeight="1" x14ac:dyDescent="0.3">
      <c r="A1097" s="5">
        <f t="shared" si="50"/>
        <v>1096</v>
      </c>
      <c r="B1097" s="6" t="s">
        <v>1073</v>
      </c>
      <c r="C1097" s="6" t="s">
        <v>1562</v>
      </c>
      <c r="D1097" s="5" t="s">
        <v>1563</v>
      </c>
      <c r="E1097" s="7" t="s">
        <v>1564</v>
      </c>
      <c r="F1097" s="8" t="s">
        <v>1209</v>
      </c>
      <c r="G1097" s="9">
        <v>91000000</v>
      </c>
      <c r="H1097" s="9">
        <v>6000000</v>
      </c>
      <c r="I1097" s="9"/>
      <c r="J1097" s="9">
        <f t="shared" si="49"/>
        <v>97000000</v>
      </c>
      <c r="K1097" s="5" t="s">
        <v>1209</v>
      </c>
      <c r="L1097" s="5" t="s">
        <v>1549</v>
      </c>
    </row>
    <row r="1098" spans="1:12" ht="12" customHeight="1" x14ac:dyDescent="0.3">
      <c r="A1098" s="5">
        <f t="shared" si="50"/>
        <v>1097</v>
      </c>
      <c r="B1098" s="6" t="s">
        <v>1557</v>
      </c>
      <c r="C1098" s="6" t="s">
        <v>1558</v>
      </c>
      <c r="D1098" s="5" t="s">
        <v>1563</v>
      </c>
      <c r="E1098" s="7" t="s">
        <v>1565</v>
      </c>
      <c r="F1098" s="8" t="s">
        <v>1209</v>
      </c>
      <c r="G1098" s="9">
        <v>325000000</v>
      </c>
      <c r="H1098" s="9">
        <v>15000000</v>
      </c>
      <c r="I1098" s="9">
        <v>0</v>
      </c>
      <c r="J1098" s="9">
        <f t="shared" si="49"/>
        <v>340000000</v>
      </c>
      <c r="K1098" s="5" t="s">
        <v>1548</v>
      </c>
      <c r="L1098" s="5" t="s">
        <v>1549</v>
      </c>
    </row>
    <row r="1099" spans="1:12" ht="12" customHeight="1" x14ac:dyDescent="0.3">
      <c r="A1099" s="5">
        <f t="shared" si="50"/>
        <v>1098</v>
      </c>
      <c r="B1099" s="6" t="s">
        <v>1557</v>
      </c>
      <c r="C1099" s="6" t="s">
        <v>1558</v>
      </c>
      <c r="D1099" s="5" t="s">
        <v>25</v>
      </c>
      <c r="E1099" s="7" t="s">
        <v>1566</v>
      </c>
      <c r="F1099" s="8" t="s">
        <v>1209</v>
      </c>
      <c r="G1099" s="9">
        <v>330000000</v>
      </c>
      <c r="H1099" s="9">
        <v>10000000</v>
      </c>
      <c r="I1099" s="9">
        <v>0</v>
      </c>
      <c r="J1099" s="9">
        <f t="shared" si="49"/>
        <v>340000000</v>
      </c>
      <c r="K1099" s="5" t="s">
        <v>1548</v>
      </c>
      <c r="L1099" s="5" t="s">
        <v>28</v>
      </c>
    </row>
    <row r="1100" spans="1:12" ht="12" customHeight="1" x14ac:dyDescent="0.3">
      <c r="A1100" s="5">
        <f t="shared" si="50"/>
        <v>1099</v>
      </c>
      <c r="B1100" s="6" t="s">
        <v>1557</v>
      </c>
      <c r="C1100" s="6" t="s">
        <v>1567</v>
      </c>
      <c r="D1100" s="5" t="s">
        <v>1563</v>
      </c>
      <c r="E1100" s="7" t="s">
        <v>1568</v>
      </c>
      <c r="F1100" s="8" t="s">
        <v>1548</v>
      </c>
      <c r="G1100" s="9">
        <v>50000000</v>
      </c>
      <c r="H1100" s="9">
        <v>10000000</v>
      </c>
      <c r="I1100" s="9">
        <v>5000000</v>
      </c>
      <c r="J1100" s="9">
        <f t="shared" si="49"/>
        <v>65000000</v>
      </c>
      <c r="K1100" s="5" t="s">
        <v>1569</v>
      </c>
      <c r="L1100" s="5" t="s">
        <v>1549</v>
      </c>
    </row>
    <row r="1101" spans="1:12" ht="12" customHeight="1" x14ac:dyDescent="0.3">
      <c r="A1101" s="5">
        <f t="shared" si="50"/>
        <v>1100</v>
      </c>
      <c r="B1101" s="6" t="s">
        <v>1557</v>
      </c>
      <c r="C1101" s="6" t="s">
        <v>1570</v>
      </c>
      <c r="D1101" s="5" t="s">
        <v>1571</v>
      </c>
      <c r="E1101" s="7" t="s">
        <v>1572</v>
      </c>
      <c r="F1101" s="8" t="s">
        <v>1209</v>
      </c>
      <c r="G1101" s="9">
        <v>120000000</v>
      </c>
      <c r="H1101" s="10">
        <v>0</v>
      </c>
      <c r="I1101" s="9">
        <v>2000000</v>
      </c>
      <c r="J1101" s="9">
        <f t="shared" si="49"/>
        <v>122000000</v>
      </c>
      <c r="K1101" s="5" t="s">
        <v>1548</v>
      </c>
      <c r="L1101" s="5" t="s">
        <v>28</v>
      </c>
    </row>
    <row r="1102" spans="1:12" ht="12" customHeight="1" x14ac:dyDescent="0.3">
      <c r="A1102" s="5">
        <f t="shared" si="50"/>
        <v>1101</v>
      </c>
      <c r="B1102" s="6" t="s">
        <v>1557</v>
      </c>
      <c r="C1102" s="6" t="s">
        <v>1558</v>
      </c>
      <c r="D1102" s="5" t="s">
        <v>89</v>
      </c>
      <c r="E1102" s="7" t="s">
        <v>1573</v>
      </c>
      <c r="F1102" s="8" t="s">
        <v>1209</v>
      </c>
      <c r="G1102" s="9">
        <v>300000000</v>
      </c>
      <c r="H1102" s="9">
        <v>24000000</v>
      </c>
      <c r="I1102" s="9">
        <v>0</v>
      </c>
      <c r="J1102" s="9">
        <f t="shared" si="49"/>
        <v>324000000</v>
      </c>
      <c r="K1102" s="5" t="s">
        <v>1548</v>
      </c>
      <c r="L1102" s="5" t="s">
        <v>28</v>
      </c>
    </row>
    <row r="1103" spans="1:12" ht="12" customHeight="1" x14ac:dyDescent="0.3">
      <c r="A1103" s="5">
        <f t="shared" si="50"/>
        <v>1102</v>
      </c>
      <c r="B1103" s="6" t="s">
        <v>1557</v>
      </c>
      <c r="C1103" s="6" t="s">
        <v>1558</v>
      </c>
      <c r="D1103" s="5" t="s">
        <v>1574</v>
      </c>
      <c r="E1103" s="7" t="s">
        <v>1575</v>
      </c>
      <c r="F1103" s="8" t="s">
        <v>1548</v>
      </c>
      <c r="G1103" s="9">
        <v>180000000</v>
      </c>
      <c r="H1103" s="9">
        <v>60000000</v>
      </c>
      <c r="I1103" s="9">
        <v>0</v>
      </c>
      <c r="J1103" s="9">
        <f t="shared" si="49"/>
        <v>240000000</v>
      </c>
      <c r="K1103" s="5" t="s">
        <v>1548</v>
      </c>
      <c r="L1103" s="5" t="s">
        <v>1549</v>
      </c>
    </row>
    <row r="1104" spans="1:12" ht="12" customHeight="1" x14ac:dyDescent="0.3">
      <c r="A1104" s="5">
        <f t="shared" si="50"/>
        <v>1103</v>
      </c>
      <c r="B1104" s="6" t="s">
        <v>1557</v>
      </c>
      <c r="C1104" s="6" t="s">
        <v>1570</v>
      </c>
      <c r="D1104" s="5" t="s">
        <v>1574</v>
      </c>
      <c r="E1104" s="7" t="s">
        <v>1576</v>
      </c>
      <c r="F1104" s="8" t="s">
        <v>1548</v>
      </c>
      <c r="G1104" s="9">
        <v>180000000</v>
      </c>
      <c r="H1104" s="9">
        <v>138000000</v>
      </c>
      <c r="I1104" s="9">
        <v>0</v>
      </c>
      <c r="J1104" s="9">
        <f t="shared" si="49"/>
        <v>318000000</v>
      </c>
      <c r="K1104" s="5" t="s">
        <v>1548</v>
      </c>
      <c r="L1104" s="5" t="s">
        <v>1549</v>
      </c>
    </row>
    <row r="1105" spans="1:13" ht="12" customHeight="1" x14ac:dyDescent="0.3">
      <c r="A1105" s="5">
        <f t="shared" si="50"/>
        <v>1104</v>
      </c>
      <c r="B1105" s="6" t="s">
        <v>1557</v>
      </c>
      <c r="C1105" s="6" t="s">
        <v>1560</v>
      </c>
      <c r="D1105" s="5" t="s">
        <v>1574</v>
      </c>
      <c r="E1105" s="7" t="s">
        <v>1577</v>
      </c>
      <c r="F1105" s="8" t="s">
        <v>1548</v>
      </c>
      <c r="G1105" s="9">
        <v>350000000</v>
      </c>
      <c r="H1105" s="9">
        <v>4000000000</v>
      </c>
      <c r="I1105" s="9">
        <v>0</v>
      </c>
      <c r="J1105" s="9">
        <f t="shared" si="49"/>
        <v>4350000000</v>
      </c>
      <c r="K1105" s="5" t="s">
        <v>1209</v>
      </c>
      <c r="L1105" s="5" t="s">
        <v>1549</v>
      </c>
    </row>
    <row r="1106" spans="1:13" ht="12" customHeight="1" x14ac:dyDescent="0.3">
      <c r="A1106" s="5">
        <f t="shared" si="50"/>
        <v>1105</v>
      </c>
      <c r="B1106" s="6" t="s">
        <v>1557</v>
      </c>
      <c r="C1106" s="6" t="s">
        <v>1560</v>
      </c>
      <c r="D1106" s="5" t="s">
        <v>89</v>
      </c>
      <c r="E1106" s="7" t="s">
        <v>1578</v>
      </c>
      <c r="F1106" s="8" t="s">
        <v>1209</v>
      </c>
      <c r="G1106" s="9">
        <v>200000000</v>
      </c>
      <c r="H1106" s="9">
        <v>1400000000</v>
      </c>
      <c r="I1106" s="9">
        <v>0</v>
      </c>
      <c r="J1106" s="9">
        <f t="shared" si="49"/>
        <v>1600000000</v>
      </c>
      <c r="K1106" s="5" t="s">
        <v>1209</v>
      </c>
      <c r="L1106" s="5" t="s">
        <v>28</v>
      </c>
    </row>
    <row r="1107" spans="1:13" ht="12" customHeight="1" x14ac:dyDescent="0.3">
      <c r="A1107" s="5">
        <f t="shared" si="50"/>
        <v>1106</v>
      </c>
      <c r="B1107" s="6" t="s">
        <v>1557</v>
      </c>
      <c r="C1107" s="6" t="s">
        <v>1560</v>
      </c>
      <c r="D1107" s="5" t="s">
        <v>1574</v>
      </c>
      <c r="E1107" s="7" t="s">
        <v>1579</v>
      </c>
      <c r="F1107" s="8" t="s">
        <v>1209</v>
      </c>
      <c r="G1107" s="9">
        <v>550000000</v>
      </c>
      <c r="H1107" s="9">
        <v>6500000000</v>
      </c>
      <c r="I1107" s="9">
        <v>0</v>
      </c>
      <c r="J1107" s="9">
        <f t="shared" si="49"/>
        <v>7050000000</v>
      </c>
      <c r="K1107" s="5" t="s">
        <v>1548</v>
      </c>
      <c r="L1107" s="5" t="s">
        <v>28</v>
      </c>
      <c r="M1107" s="71"/>
    </row>
    <row r="1108" spans="1:13" ht="12" customHeight="1" x14ac:dyDescent="0.3">
      <c r="A1108" s="5">
        <f t="shared" si="50"/>
        <v>1107</v>
      </c>
      <c r="B1108" s="6" t="s">
        <v>1557</v>
      </c>
      <c r="C1108" s="6" t="s">
        <v>1560</v>
      </c>
      <c r="D1108" s="5" t="s">
        <v>1574</v>
      </c>
      <c r="E1108" s="7" t="s">
        <v>1580</v>
      </c>
      <c r="F1108" s="8" t="s">
        <v>1209</v>
      </c>
      <c r="G1108" s="9">
        <v>440000000</v>
      </c>
      <c r="H1108" s="9">
        <v>2900000000</v>
      </c>
      <c r="I1108" s="9">
        <v>0</v>
      </c>
      <c r="J1108" s="9">
        <f t="shared" si="49"/>
        <v>3340000000</v>
      </c>
      <c r="K1108" s="5" t="s">
        <v>1548</v>
      </c>
      <c r="L1108" s="5" t="s">
        <v>28</v>
      </c>
      <c r="M1108" s="71"/>
    </row>
    <row r="1109" spans="1:13" ht="12" customHeight="1" x14ac:dyDescent="0.3">
      <c r="A1109" s="5">
        <f t="shared" si="50"/>
        <v>1108</v>
      </c>
      <c r="B1109" s="6" t="s">
        <v>1557</v>
      </c>
      <c r="C1109" s="6" t="s">
        <v>1567</v>
      </c>
      <c r="D1109" s="5" t="s">
        <v>89</v>
      </c>
      <c r="E1109" s="7" t="s">
        <v>1581</v>
      </c>
      <c r="F1109" s="8" t="s">
        <v>1548</v>
      </c>
      <c r="G1109" s="9">
        <v>50000000</v>
      </c>
      <c r="H1109" s="9">
        <v>10000000</v>
      </c>
      <c r="I1109" s="9">
        <v>5000000</v>
      </c>
      <c r="J1109" s="9">
        <f t="shared" ref="J1109:J1115" si="51">SUM(G1109:I1109)</f>
        <v>65000000</v>
      </c>
      <c r="K1109" s="5" t="s">
        <v>1569</v>
      </c>
      <c r="L1109" s="5" t="s">
        <v>1549</v>
      </c>
    </row>
    <row r="1110" spans="1:13" ht="12" customHeight="1" x14ac:dyDescent="0.3">
      <c r="A1110" s="5">
        <f t="shared" si="50"/>
        <v>1109</v>
      </c>
      <c r="B1110" s="6" t="s">
        <v>1557</v>
      </c>
      <c r="C1110" s="6" t="s">
        <v>1562</v>
      </c>
      <c r="D1110" s="5" t="s">
        <v>1582</v>
      </c>
      <c r="E1110" s="7" t="s">
        <v>1583</v>
      </c>
      <c r="F1110" s="8" t="s">
        <v>1548</v>
      </c>
      <c r="G1110" s="9">
        <v>162000000</v>
      </c>
      <c r="H1110" s="10">
        <v>0</v>
      </c>
      <c r="I1110" s="9">
        <v>0</v>
      </c>
      <c r="J1110" s="9">
        <f t="shared" si="51"/>
        <v>162000000</v>
      </c>
      <c r="K1110" s="5" t="s">
        <v>1548</v>
      </c>
      <c r="L1110" s="5" t="s">
        <v>1549</v>
      </c>
    </row>
    <row r="1111" spans="1:13" ht="12" customHeight="1" x14ac:dyDescent="0.3">
      <c r="A1111" s="5">
        <f t="shared" si="50"/>
        <v>1110</v>
      </c>
      <c r="B1111" s="6" t="s">
        <v>1557</v>
      </c>
      <c r="C1111" s="6" t="s">
        <v>1562</v>
      </c>
      <c r="D1111" s="5" t="s">
        <v>39</v>
      </c>
      <c r="E1111" s="7" t="s">
        <v>1584</v>
      </c>
      <c r="F1111" s="8" t="s">
        <v>1209</v>
      </c>
      <c r="G1111" s="9">
        <v>168000000</v>
      </c>
      <c r="H1111" s="10">
        <v>0</v>
      </c>
      <c r="I1111" s="9">
        <v>0</v>
      </c>
      <c r="J1111" s="9">
        <f t="shared" si="51"/>
        <v>168000000</v>
      </c>
      <c r="K1111" s="5" t="s">
        <v>1548</v>
      </c>
      <c r="L1111" s="5" t="s">
        <v>28</v>
      </c>
    </row>
    <row r="1112" spans="1:13" ht="12" customHeight="1" x14ac:dyDescent="0.3">
      <c r="A1112" s="5">
        <f t="shared" si="50"/>
        <v>1111</v>
      </c>
      <c r="B1112" s="6" t="s">
        <v>1557</v>
      </c>
      <c r="C1112" s="6" t="s">
        <v>1562</v>
      </c>
      <c r="D1112" s="5" t="s">
        <v>1546</v>
      </c>
      <c r="E1112" s="7" t="s">
        <v>1585</v>
      </c>
      <c r="F1112" s="8" t="s">
        <v>1548</v>
      </c>
      <c r="G1112" s="9">
        <v>256000000</v>
      </c>
      <c r="H1112" s="9">
        <v>975000000</v>
      </c>
      <c r="I1112" s="9">
        <v>0</v>
      </c>
      <c r="J1112" s="9">
        <f t="shared" si="51"/>
        <v>1231000000</v>
      </c>
      <c r="K1112" s="5" t="s">
        <v>1548</v>
      </c>
      <c r="L1112" s="5" t="s">
        <v>1549</v>
      </c>
    </row>
    <row r="1113" spans="1:13" ht="12" customHeight="1" x14ac:dyDescent="0.3">
      <c r="A1113" s="5">
        <f t="shared" si="50"/>
        <v>1112</v>
      </c>
      <c r="B1113" s="6" t="s">
        <v>1557</v>
      </c>
      <c r="C1113" s="6" t="s">
        <v>1562</v>
      </c>
      <c r="D1113" s="5" t="s">
        <v>1546</v>
      </c>
      <c r="E1113" s="7" t="s">
        <v>1586</v>
      </c>
      <c r="F1113" s="8" t="s">
        <v>1548</v>
      </c>
      <c r="G1113" s="9">
        <v>731000000</v>
      </c>
      <c r="H1113" s="9">
        <v>4265000000</v>
      </c>
      <c r="I1113" s="9">
        <v>0</v>
      </c>
      <c r="J1113" s="9">
        <f t="shared" si="51"/>
        <v>4996000000</v>
      </c>
      <c r="K1113" s="5" t="s">
        <v>1548</v>
      </c>
      <c r="L1113" s="5" t="s">
        <v>1549</v>
      </c>
    </row>
    <row r="1114" spans="1:13" ht="12" customHeight="1" x14ac:dyDescent="0.3">
      <c r="A1114" s="5">
        <f t="shared" si="50"/>
        <v>1113</v>
      </c>
      <c r="B1114" s="6" t="s">
        <v>1557</v>
      </c>
      <c r="C1114" s="6" t="s">
        <v>1560</v>
      </c>
      <c r="D1114" s="5" t="s">
        <v>1553</v>
      </c>
      <c r="E1114" s="7" t="s">
        <v>1587</v>
      </c>
      <c r="F1114" s="8" t="s">
        <v>1548</v>
      </c>
      <c r="G1114" s="9">
        <v>190000000</v>
      </c>
      <c r="H1114" s="9">
        <v>7000000</v>
      </c>
      <c r="I1114" s="9">
        <v>0</v>
      </c>
      <c r="J1114" s="9">
        <f t="shared" si="51"/>
        <v>197000000</v>
      </c>
      <c r="K1114" s="5" t="s">
        <v>1548</v>
      </c>
      <c r="L1114" s="5" t="s">
        <v>1549</v>
      </c>
    </row>
    <row r="1115" spans="1:13" ht="12" customHeight="1" x14ac:dyDescent="0.3">
      <c r="A1115" s="5">
        <f t="shared" si="50"/>
        <v>1114</v>
      </c>
      <c r="B1115" s="6" t="s">
        <v>1557</v>
      </c>
      <c r="C1115" s="6" t="s">
        <v>1570</v>
      </c>
      <c r="D1115" s="5" t="s">
        <v>1555</v>
      </c>
      <c r="E1115" s="7" t="s">
        <v>1588</v>
      </c>
      <c r="F1115" s="8" t="s">
        <v>1548</v>
      </c>
      <c r="G1115" s="9">
        <v>150000000</v>
      </c>
      <c r="H1115" s="9">
        <v>1200000000</v>
      </c>
      <c r="I1115" s="9">
        <v>50000000</v>
      </c>
      <c r="J1115" s="9">
        <f t="shared" si="51"/>
        <v>1400000000</v>
      </c>
      <c r="K1115" s="5" t="s">
        <v>1548</v>
      </c>
      <c r="L1115" s="5" t="s">
        <v>1549</v>
      </c>
    </row>
    <row r="1116" spans="1:13" ht="12" customHeight="1" x14ac:dyDescent="0.3">
      <c r="A1116" s="5">
        <f t="shared" si="50"/>
        <v>1115</v>
      </c>
      <c r="B1116" s="6" t="s">
        <v>1589</v>
      </c>
      <c r="C1116" s="6" t="s">
        <v>1590</v>
      </c>
      <c r="D1116" s="5" t="s">
        <v>21</v>
      </c>
      <c r="E1116" s="7" t="s">
        <v>1591</v>
      </c>
      <c r="F1116" s="8" t="s">
        <v>1209</v>
      </c>
      <c r="G1116" s="9">
        <v>400000000</v>
      </c>
      <c r="H1116" s="9">
        <v>3200000000</v>
      </c>
      <c r="I1116" s="9">
        <v>28000000</v>
      </c>
      <c r="J1116" s="9">
        <v>3628000000</v>
      </c>
      <c r="K1116" s="5" t="s">
        <v>1209</v>
      </c>
      <c r="L1116" s="5" t="s">
        <v>28</v>
      </c>
    </row>
    <row r="1117" spans="1:13" ht="12" customHeight="1" x14ac:dyDescent="0.3">
      <c r="A1117" s="5">
        <f t="shared" si="50"/>
        <v>1116</v>
      </c>
      <c r="B1117" s="6" t="s">
        <v>1589</v>
      </c>
      <c r="C1117" s="6" t="s">
        <v>1592</v>
      </c>
      <c r="D1117" s="5" t="s">
        <v>21</v>
      </c>
      <c r="E1117" s="7" t="s">
        <v>1593</v>
      </c>
      <c r="F1117" s="8" t="s">
        <v>1209</v>
      </c>
      <c r="G1117" s="9">
        <v>120000000</v>
      </c>
      <c r="H1117" s="10">
        <v>0</v>
      </c>
      <c r="I1117" s="9">
        <v>0</v>
      </c>
      <c r="J1117" s="9">
        <v>120000000</v>
      </c>
      <c r="K1117" s="5" t="s">
        <v>1209</v>
      </c>
      <c r="L1117" s="5" t="s">
        <v>33</v>
      </c>
    </row>
    <row r="1118" spans="1:13" ht="12" customHeight="1" x14ac:dyDescent="0.3">
      <c r="A1118" s="5">
        <f t="shared" si="50"/>
        <v>1117</v>
      </c>
      <c r="B1118" s="6" t="s">
        <v>1594</v>
      </c>
      <c r="C1118" s="6" t="s">
        <v>1595</v>
      </c>
      <c r="D1118" s="5" t="s">
        <v>82</v>
      </c>
      <c r="E1118" s="7" t="s">
        <v>1596</v>
      </c>
      <c r="F1118" s="8" t="s">
        <v>1209</v>
      </c>
      <c r="G1118" s="9">
        <v>150000000</v>
      </c>
      <c r="H1118" s="10">
        <v>0</v>
      </c>
      <c r="I1118" s="9">
        <v>0</v>
      </c>
      <c r="J1118" s="9">
        <v>150000000</v>
      </c>
      <c r="K1118" s="5" t="s">
        <v>1209</v>
      </c>
      <c r="L1118" s="5" t="s">
        <v>28</v>
      </c>
    </row>
    <row r="1119" spans="1:13" ht="12" customHeight="1" x14ac:dyDescent="0.3">
      <c r="A1119" s="5">
        <f t="shared" si="50"/>
        <v>1118</v>
      </c>
      <c r="B1119" s="6" t="s">
        <v>1594</v>
      </c>
      <c r="C1119" s="6" t="s">
        <v>1595</v>
      </c>
      <c r="D1119" s="5" t="s">
        <v>82</v>
      </c>
      <c r="E1119" s="7" t="s">
        <v>1597</v>
      </c>
      <c r="F1119" s="8" t="s">
        <v>1209</v>
      </c>
      <c r="G1119" s="9">
        <v>400000000</v>
      </c>
      <c r="H1119" s="10">
        <v>0</v>
      </c>
      <c r="I1119" s="9">
        <v>0</v>
      </c>
      <c r="J1119" s="9">
        <v>400000000</v>
      </c>
      <c r="K1119" s="5" t="s">
        <v>1209</v>
      </c>
      <c r="L1119" s="5" t="s">
        <v>28</v>
      </c>
    </row>
    <row r="1120" spans="1:13" ht="12" customHeight="1" x14ac:dyDescent="0.3">
      <c r="A1120" s="5">
        <f t="shared" si="50"/>
        <v>1119</v>
      </c>
      <c r="B1120" s="6" t="s">
        <v>1589</v>
      </c>
      <c r="C1120" s="6" t="s">
        <v>1598</v>
      </c>
      <c r="D1120" s="5" t="s">
        <v>1599</v>
      </c>
      <c r="E1120" s="7" t="s">
        <v>1600</v>
      </c>
      <c r="F1120" s="8" t="s">
        <v>1548</v>
      </c>
      <c r="G1120" s="9">
        <v>460000000</v>
      </c>
      <c r="H1120" s="9">
        <v>30000000</v>
      </c>
      <c r="I1120" s="9">
        <v>10000000</v>
      </c>
      <c r="J1120" s="9">
        <f>G1120+H1120+I1120</f>
        <v>500000000</v>
      </c>
      <c r="K1120" s="5" t="s">
        <v>1209</v>
      </c>
      <c r="L1120" s="5" t="s">
        <v>1549</v>
      </c>
    </row>
    <row r="1121" spans="1:12" ht="12" customHeight="1" x14ac:dyDescent="0.3">
      <c r="A1121" s="5">
        <f t="shared" si="50"/>
        <v>1120</v>
      </c>
      <c r="B1121" s="6" t="s">
        <v>1589</v>
      </c>
      <c r="C1121" s="6" t="s">
        <v>1598</v>
      </c>
      <c r="D1121" s="5" t="s">
        <v>1599</v>
      </c>
      <c r="E1121" s="7" t="s">
        <v>1601</v>
      </c>
      <c r="F1121" s="8" t="s">
        <v>1209</v>
      </c>
      <c r="G1121" s="9">
        <v>550000000</v>
      </c>
      <c r="H1121" s="9">
        <v>3150000000</v>
      </c>
      <c r="I1121" s="9">
        <v>70000000</v>
      </c>
      <c r="J1121" s="9">
        <f>SUM(G1121:I1121)</f>
        <v>3770000000</v>
      </c>
      <c r="K1121" s="5" t="s">
        <v>1209</v>
      </c>
      <c r="L1121" s="5" t="s">
        <v>1549</v>
      </c>
    </row>
    <row r="1122" spans="1:12" ht="12" customHeight="1" x14ac:dyDescent="0.3">
      <c r="A1122" s="5">
        <f t="shared" si="50"/>
        <v>1121</v>
      </c>
      <c r="B1122" s="6" t="s">
        <v>1589</v>
      </c>
      <c r="C1122" s="6" t="s">
        <v>1598</v>
      </c>
      <c r="D1122" s="5" t="s">
        <v>82</v>
      </c>
      <c r="E1122" s="7" t="s">
        <v>1602</v>
      </c>
      <c r="F1122" s="8" t="s">
        <v>1209</v>
      </c>
      <c r="G1122" s="9">
        <v>350000000</v>
      </c>
      <c r="H1122" s="9">
        <v>30000000</v>
      </c>
      <c r="I1122" s="9">
        <v>10000000</v>
      </c>
      <c r="J1122" s="9">
        <f>SUM(G1122:I1122)</f>
        <v>390000000</v>
      </c>
      <c r="K1122" s="5" t="s">
        <v>1209</v>
      </c>
      <c r="L1122" s="5" t="s">
        <v>1549</v>
      </c>
    </row>
    <row r="1123" spans="1:12" ht="12" customHeight="1" x14ac:dyDescent="0.3">
      <c r="A1123" s="5">
        <f t="shared" si="50"/>
        <v>1122</v>
      </c>
      <c r="B1123" s="6" t="s">
        <v>1589</v>
      </c>
      <c r="C1123" s="6" t="s">
        <v>1598</v>
      </c>
      <c r="D1123" s="5" t="s">
        <v>1599</v>
      </c>
      <c r="E1123" s="7" t="s">
        <v>1603</v>
      </c>
      <c r="F1123" s="8" t="s">
        <v>1209</v>
      </c>
      <c r="G1123" s="9">
        <v>1320000000</v>
      </c>
      <c r="H1123" s="10">
        <v>0</v>
      </c>
      <c r="I1123" s="9">
        <v>0</v>
      </c>
      <c r="J1123" s="9">
        <f>SUM(G1123:I1123)</f>
        <v>1320000000</v>
      </c>
      <c r="K1123" s="5" t="s">
        <v>1209</v>
      </c>
      <c r="L1123" s="5" t="s">
        <v>1549</v>
      </c>
    </row>
    <row r="1124" spans="1:12" ht="12" customHeight="1" x14ac:dyDescent="0.3">
      <c r="A1124" s="5">
        <f t="shared" si="50"/>
        <v>1123</v>
      </c>
      <c r="B1124" s="6" t="s">
        <v>1589</v>
      </c>
      <c r="C1124" s="6" t="s">
        <v>1590</v>
      </c>
      <c r="D1124" s="5" t="s">
        <v>82</v>
      </c>
      <c r="E1124" s="7" t="s">
        <v>1604</v>
      </c>
      <c r="F1124" s="8" t="s">
        <v>1209</v>
      </c>
      <c r="G1124" s="9">
        <v>500000000</v>
      </c>
      <c r="H1124" s="9">
        <v>3000000</v>
      </c>
      <c r="I1124" s="9">
        <v>1000000</v>
      </c>
      <c r="J1124" s="9">
        <v>504000000</v>
      </c>
      <c r="K1124" s="5" t="s">
        <v>1209</v>
      </c>
      <c r="L1124" s="5" t="s">
        <v>28</v>
      </c>
    </row>
    <row r="1125" spans="1:12" ht="12" customHeight="1" x14ac:dyDescent="0.3">
      <c r="A1125" s="5">
        <f t="shared" si="50"/>
        <v>1124</v>
      </c>
      <c r="B1125" s="6" t="s">
        <v>1589</v>
      </c>
      <c r="C1125" s="64" t="s">
        <v>1605</v>
      </c>
      <c r="D1125" s="65" t="s">
        <v>82</v>
      </c>
      <c r="E1125" s="24" t="s">
        <v>1606</v>
      </c>
      <c r="F1125" s="8" t="s">
        <v>1209</v>
      </c>
      <c r="G1125" s="9">
        <v>300000000</v>
      </c>
      <c r="H1125" s="10">
        <v>0</v>
      </c>
      <c r="I1125" s="9">
        <v>0</v>
      </c>
      <c r="J1125" s="9">
        <f>SUM(G1125:I1125)</f>
        <v>300000000</v>
      </c>
      <c r="K1125" s="5" t="s">
        <v>1209</v>
      </c>
      <c r="L1125" s="5" t="s">
        <v>28</v>
      </c>
    </row>
    <row r="1126" spans="1:12" ht="12" customHeight="1" x14ac:dyDescent="0.3">
      <c r="A1126" s="5">
        <f t="shared" si="50"/>
        <v>1125</v>
      </c>
      <c r="B1126" s="6" t="s">
        <v>1589</v>
      </c>
      <c r="C1126" s="64" t="s">
        <v>1605</v>
      </c>
      <c r="D1126" s="65" t="s">
        <v>82</v>
      </c>
      <c r="E1126" s="24" t="s">
        <v>1607</v>
      </c>
      <c r="F1126" s="8" t="s">
        <v>1209</v>
      </c>
      <c r="G1126" s="9">
        <v>200000000</v>
      </c>
      <c r="H1126" s="10">
        <v>0</v>
      </c>
      <c r="I1126" s="9">
        <v>0</v>
      </c>
      <c r="J1126" s="9">
        <f>SUM(G1126:I1126)</f>
        <v>200000000</v>
      </c>
      <c r="K1126" s="5" t="s">
        <v>1209</v>
      </c>
      <c r="L1126" s="5" t="s">
        <v>28</v>
      </c>
    </row>
    <row r="1127" spans="1:12" ht="12" customHeight="1" x14ac:dyDescent="0.3">
      <c r="A1127" s="5">
        <f t="shared" si="50"/>
        <v>1126</v>
      </c>
      <c r="B1127" s="6" t="s">
        <v>1594</v>
      </c>
      <c r="C1127" s="6" t="s">
        <v>1595</v>
      </c>
      <c r="D1127" s="5" t="s">
        <v>25</v>
      </c>
      <c r="E1127" s="7" t="s">
        <v>1608</v>
      </c>
      <c r="F1127" s="8" t="s">
        <v>1209</v>
      </c>
      <c r="G1127" s="9">
        <v>300000000</v>
      </c>
      <c r="H1127" s="10">
        <v>0</v>
      </c>
      <c r="I1127" s="9">
        <v>0</v>
      </c>
      <c r="J1127" s="9">
        <v>300000000</v>
      </c>
      <c r="K1127" s="5" t="s">
        <v>1209</v>
      </c>
      <c r="L1127" s="5" t="s">
        <v>28</v>
      </c>
    </row>
    <row r="1128" spans="1:12" ht="12" customHeight="1" x14ac:dyDescent="0.3">
      <c r="A1128" s="5">
        <f t="shared" si="50"/>
        <v>1127</v>
      </c>
      <c r="B1128" s="6" t="s">
        <v>1594</v>
      </c>
      <c r="C1128" s="6" t="s">
        <v>1595</v>
      </c>
      <c r="D1128" s="5" t="s">
        <v>25</v>
      </c>
      <c r="E1128" s="7" t="s">
        <v>1609</v>
      </c>
      <c r="F1128" s="8" t="s">
        <v>1209</v>
      </c>
      <c r="G1128" s="9">
        <v>500000000</v>
      </c>
      <c r="H1128" s="10">
        <v>0</v>
      </c>
      <c r="I1128" s="9">
        <v>0</v>
      </c>
      <c r="J1128" s="9">
        <v>500000000</v>
      </c>
      <c r="K1128" s="5" t="s">
        <v>1209</v>
      </c>
      <c r="L1128" s="5" t="s">
        <v>28</v>
      </c>
    </row>
    <row r="1129" spans="1:12" ht="12" customHeight="1" x14ac:dyDescent="0.3">
      <c r="A1129" s="5">
        <f t="shared" si="50"/>
        <v>1128</v>
      </c>
      <c r="B1129" s="6" t="s">
        <v>1589</v>
      </c>
      <c r="C1129" s="6" t="s">
        <v>1598</v>
      </c>
      <c r="D1129" s="5" t="s">
        <v>1563</v>
      </c>
      <c r="E1129" s="7" t="s">
        <v>1610</v>
      </c>
      <c r="F1129" s="8" t="s">
        <v>1548</v>
      </c>
      <c r="G1129" s="9">
        <v>0</v>
      </c>
      <c r="H1129" s="9">
        <v>1200000000</v>
      </c>
      <c r="I1129" s="9">
        <v>0</v>
      </c>
      <c r="J1129" s="9">
        <f>SUM(G1129:I1129)</f>
        <v>1200000000</v>
      </c>
      <c r="K1129" s="5" t="s">
        <v>1209</v>
      </c>
      <c r="L1129" s="5" t="s">
        <v>1549</v>
      </c>
    </row>
    <row r="1130" spans="1:12" ht="12" customHeight="1" x14ac:dyDescent="0.3">
      <c r="A1130" s="5">
        <f t="shared" si="50"/>
        <v>1129</v>
      </c>
      <c r="B1130" s="6" t="s">
        <v>1589</v>
      </c>
      <c r="C1130" s="6" t="s">
        <v>1598</v>
      </c>
      <c r="D1130" s="5" t="s">
        <v>1563</v>
      </c>
      <c r="E1130" s="7" t="s">
        <v>1611</v>
      </c>
      <c r="F1130" s="8" t="s">
        <v>1548</v>
      </c>
      <c r="G1130" s="9">
        <v>120000000</v>
      </c>
      <c r="H1130" s="10">
        <v>0</v>
      </c>
      <c r="I1130" s="9">
        <v>10000000</v>
      </c>
      <c r="J1130" s="9">
        <f>SUM(G1130:I1130)</f>
        <v>130000000</v>
      </c>
      <c r="K1130" s="5" t="s">
        <v>1209</v>
      </c>
      <c r="L1130" s="5" t="s">
        <v>1549</v>
      </c>
    </row>
    <row r="1131" spans="1:12" ht="12" customHeight="1" x14ac:dyDescent="0.3">
      <c r="A1131" s="5">
        <f t="shared" si="50"/>
        <v>1130</v>
      </c>
      <c r="B1131" s="6" t="s">
        <v>1589</v>
      </c>
      <c r="C1131" s="6" t="s">
        <v>1598</v>
      </c>
      <c r="D1131" s="5" t="s">
        <v>1563</v>
      </c>
      <c r="E1131" s="7" t="s">
        <v>1612</v>
      </c>
      <c r="F1131" s="8" t="s">
        <v>1209</v>
      </c>
      <c r="G1131" s="9">
        <v>200000000</v>
      </c>
      <c r="H1131" s="9">
        <v>750000000</v>
      </c>
      <c r="I1131" s="9">
        <v>15000000</v>
      </c>
      <c r="J1131" s="9">
        <f>SUM(G1131:I1131)</f>
        <v>965000000</v>
      </c>
      <c r="K1131" s="5" t="s">
        <v>1209</v>
      </c>
      <c r="L1131" s="5" t="s">
        <v>1549</v>
      </c>
    </row>
    <row r="1132" spans="1:12" ht="12" customHeight="1" x14ac:dyDescent="0.3">
      <c r="A1132" s="5">
        <f t="shared" si="50"/>
        <v>1131</v>
      </c>
      <c r="B1132" s="6" t="s">
        <v>1589</v>
      </c>
      <c r="C1132" s="6" t="s">
        <v>1590</v>
      </c>
      <c r="D1132" s="5" t="s">
        <v>25</v>
      </c>
      <c r="E1132" s="7" t="s">
        <v>1613</v>
      </c>
      <c r="F1132" s="8" t="s">
        <v>1209</v>
      </c>
      <c r="G1132" s="9">
        <v>300000000</v>
      </c>
      <c r="H1132" s="9">
        <v>10000000</v>
      </c>
      <c r="I1132" s="9">
        <v>1000000</v>
      </c>
      <c r="J1132" s="9">
        <v>311000000</v>
      </c>
      <c r="K1132" s="5" t="s">
        <v>1209</v>
      </c>
      <c r="L1132" s="5" t="s">
        <v>28</v>
      </c>
    </row>
    <row r="1133" spans="1:12" ht="12" customHeight="1" x14ac:dyDescent="0.3">
      <c r="A1133" s="5">
        <f t="shared" si="50"/>
        <v>1132</v>
      </c>
      <c r="B1133" s="6" t="s">
        <v>1589</v>
      </c>
      <c r="C1133" s="6" t="s">
        <v>1592</v>
      </c>
      <c r="D1133" s="5" t="s">
        <v>25</v>
      </c>
      <c r="E1133" s="7" t="s">
        <v>1614</v>
      </c>
      <c r="F1133" s="8" t="s">
        <v>1209</v>
      </c>
      <c r="G1133" s="9">
        <v>110000000</v>
      </c>
      <c r="H1133" s="10">
        <v>0</v>
      </c>
      <c r="I1133" s="9">
        <v>0</v>
      </c>
      <c r="J1133" s="9">
        <v>110000000</v>
      </c>
      <c r="K1133" s="5" t="s">
        <v>1209</v>
      </c>
      <c r="L1133" s="5" t="s">
        <v>28</v>
      </c>
    </row>
    <row r="1134" spans="1:12" ht="12" customHeight="1" x14ac:dyDescent="0.3">
      <c r="A1134" s="5">
        <f t="shared" si="50"/>
        <v>1133</v>
      </c>
      <c r="B1134" s="6" t="s">
        <v>1589</v>
      </c>
      <c r="C1134" s="6" t="s">
        <v>1592</v>
      </c>
      <c r="D1134" s="5" t="s">
        <v>89</v>
      </c>
      <c r="E1134" s="7" t="s">
        <v>1615</v>
      </c>
      <c r="F1134" s="8" t="s">
        <v>1209</v>
      </c>
      <c r="G1134" s="9">
        <v>500000000</v>
      </c>
      <c r="H1134" s="10">
        <v>0</v>
      </c>
      <c r="I1134" s="9">
        <v>0</v>
      </c>
      <c r="J1134" s="9">
        <v>500000000</v>
      </c>
      <c r="K1134" s="5" t="s">
        <v>1209</v>
      </c>
      <c r="L1134" s="5" t="s">
        <v>28</v>
      </c>
    </row>
    <row r="1135" spans="1:12" ht="12" customHeight="1" x14ac:dyDescent="0.3">
      <c r="A1135" s="5">
        <f t="shared" si="50"/>
        <v>1134</v>
      </c>
      <c r="B1135" s="6" t="s">
        <v>1589</v>
      </c>
      <c r="C1135" s="6" t="s">
        <v>1598</v>
      </c>
      <c r="D1135" s="5" t="s">
        <v>1582</v>
      </c>
      <c r="E1135" s="7" t="s">
        <v>1616</v>
      </c>
      <c r="F1135" s="8" t="s">
        <v>1209</v>
      </c>
      <c r="G1135" s="9">
        <v>80000000</v>
      </c>
      <c r="H1135" s="9">
        <v>10000000</v>
      </c>
      <c r="I1135" s="9">
        <v>5000000</v>
      </c>
      <c r="J1135" s="9">
        <f>SUM(G1135:I1135)</f>
        <v>95000000</v>
      </c>
      <c r="K1135" s="5" t="s">
        <v>1209</v>
      </c>
      <c r="L1135" s="5" t="s">
        <v>1549</v>
      </c>
    </row>
    <row r="1136" spans="1:12" ht="12" customHeight="1" x14ac:dyDescent="0.3">
      <c r="A1136" s="5">
        <f t="shared" si="50"/>
        <v>1135</v>
      </c>
      <c r="B1136" s="6" t="s">
        <v>1589</v>
      </c>
      <c r="C1136" s="6" t="s">
        <v>1598</v>
      </c>
      <c r="D1136" s="5" t="s">
        <v>1582</v>
      </c>
      <c r="E1136" s="7" t="s">
        <v>1617</v>
      </c>
      <c r="F1136" s="8" t="s">
        <v>1209</v>
      </c>
      <c r="G1136" s="9">
        <v>150000000</v>
      </c>
      <c r="H1136" s="9">
        <v>200000000</v>
      </c>
      <c r="I1136" s="9">
        <v>10000000</v>
      </c>
      <c r="J1136" s="9">
        <f>SUM(G1136:I1136)</f>
        <v>360000000</v>
      </c>
      <c r="K1136" s="5" t="s">
        <v>1209</v>
      </c>
      <c r="L1136" s="5" t="s">
        <v>1549</v>
      </c>
    </row>
    <row r="1137" spans="1:13" ht="12" customHeight="1" x14ac:dyDescent="0.3">
      <c r="A1137" s="5">
        <f t="shared" si="50"/>
        <v>1136</v>
      </c>
      <c r="B1137" s="6" t="s">
        <v>1589</v>
      </c>
      <c r="C1137" s="64" t="s">
        <v>1605</v>
      </c>
      <c r="D1137" s="65" t="s">
        <v>39</v>
      </c>
      <c r="E1137" s="24" t="s">
        <v>1618</v>
      </c>
      <c r="F1137" s="8" t="s">
        <v>1209</v>
      </c>
      <c r="G1137" s="9">
        <v>250000000</v>
      </c>
      <c r="H1137" s="9">
        <v>1000000000</v>
      </c>
      <c r="I1137" s="9">
        <v>0</v>
      </c>
      <c r="J1137" s="9">
        <f>SUM(G1137:I1137)</f>
        <v>1250000000</v>
      </c>
      <c r="K1137" s="5" t="s">
        <v>1209</v>
      </c>
      <c r="L1137" s="5" t="s">
        <v>28</v>
      </c>
    </row>
    <row r="1138" spans="1:13" ht="12" customHeight="1" x14ac:dyDescent="0.3">
      <c r="A1138" s="5">
        <f t="shared" si="50"/>
        <v>1137</v>
      </c>
      <c r="B1138" s="6" t="s">
        <v>1589</v>
      </c>
      <c r="C1138" s="6" t="s">
        <v>1592</v>
      </c>
      <c r="D1138" s="5" t="s">
        <v>39</v>
      </c>
      <c r="E1138" s="7" t="s">
        <v>1619</v>
      </c>
      <c r="F1138" s="8" t="s">
        <v>1209</v>
      </c>
      <c r="G1138" s="9">
        <v>100000000</v>
      </c>
      <c r="H1138" s="10">
        <v>0</v>
      </c>
      <c r="I1138" s="9">
        <v>0</v>
      </c>
      <c r="J1138" s="9">
        <v>100000000</v>
      </c>
      <c r="K1138" s="5" t="s">
        <v>1209</v>
      </c>
      <c r="L1138" s="5" t="s">
        <v>28</v>
      </c>
    </row>
    <row r="1139" spans="1:13" ht="12" customHeight="1" x14ac:dyDescent="0.3">
      <c r="A1139" s="5">
        <f t="shared" si="50"/>
        <v>1138</v>
      </c>
      <c r="B1139" s="6" t="s">
        <v>1589</v>
      </c>
      <c r="C1139" s="6" t="s">
        <v>1598</v>
      </c>
      <c r="D1139" s="5" t="s">
        <v>1546</v>
      </c>
      <c r="E1139" s="7" t="s">
        <v>1620</v>
      </c>
      <c r="F1139" s="8" t="s">
        <v>1209</v>
      </c>
      <c r="G1139" s="9">
        <v>4500000000</v>
      </c>
      <c r="H1139" s="9">
        <v>6671000000</v>
      </c>
      <c r="I1139" s="9">
        <v>5000000</v>
      </c>
      <c r="J1139" s="23">
        <f>SUM(G1139:I1139)</f>
        <v>11176000000</v>
      </c>
      <c r="K1139" s="5" t="s">
        <v>1209</v>
      </c>
      <c r="L1139" s="5" t="s">
        <v>1549</v>
      </c>
    </row>
    <row r="1140" spans="1:13" ht="12" customHeight="1" x14ac:dyDescent="0.3">
      <c r="A1140" s="5">
        <f t="shared" si="50"/>
        <v>1139</v>
      </c>
      <c r="B1140" s="6" t="s">
        <v>1589</v>
      </c>
      <c r="C1140" s="6" t="s">
        <v>1598</v>
      </c>
      <c r="D1140" s="5" t="s">
        <v>1546</v>
      </c>
      <c r="E1140" s="7" t="s">
        <v>1621</v>
      </c>
      <c r="F1140" s="8" t="s">
        <v>1548</v>
      </c>
      <c r="G1140" s="9">
        <v>370000000</v>
      </c>
      <c r="H1140" s="9">
        <v>2800000000</v>
      </c>
      <c r="I1140" s="9">
        <v>30000000</v>
      </c>
      <c r="J1140" s="9">
        <f>SUM(G1140:I1140)</f>
        <v>3200000000</v>
      </c>
      <c r="K1140" s="5" t="s">
        <v>1209</v>
      </c>
      <c r="L1140" s="5" t="s">
        <v>1549</v>
      </c>
    </row>
    <row r="1141" spans="1:13" ht="12" customHeight="1" x14ac:dyDescent="0.3">
      <c r="A1141" s="5">
        <f t="shared" si="50"/>
        <v>1140</v>
      </c>
      <c r="B1141" s="6" t="s">
        <v>1589</v>
      </c>
      <c r="C1141" s="6" t="s">
        <v>1598</v>
      </c>
      <c r="D1141" s="5" t="s">
        <v>1546</v>
      </c>
      <c r="E1141" s="7" t="s">
        <v>1622</v>
      </c>
      <c r="F1141" s="8" t="s">
        <v>1548</v>
      </c>
      <c r="G1141" s="9">
        <v>200000000</v>
      </c>
      <c r="H1141" s="9">
        <v>950000000</v>
      </c>
      <c r="I1141" s="9">
        <v>50000000</v>
      </c>
      <c r="J1141" s="9">
        <f>SUM(G1141:I1141)</f>
        <v>1200000000</v>
      </c>
      <c r="K1141" s="5" t="s">
        <v>1209</v>
      </c>
      <c r="L1141" s="5" t="s">
        <v>1549</v>
      </c>
    </row>
    <row r="1142" spans="1:13" ht="12" customHeight="1" x14ac:dyDescent="0.3">
      <c r="A1142" s="5">
        <f t="shared" si="50"/>
        <v>1141</v>
      </c>
      <c r="B1142" s="6" t="s">
        <v>1589</v>
      </c>
      <c r="C1142" s="6" t="s">
        <v>1598</v>
      </c>
      <c r="D1142" s="5" t="s">
        <v>1546</v>
      </c>
      <c r="E1142" s="7" t="s">
        <v>1623</v>
      </c>
      <c r="F1142" s="8" t="s">
        <v>1548</v>
      </c>
      <c r="G1142" s="9">
        <v>540000000</v>
      </c>
      <c r="H1142" s="9">
        <v>280000000</v>
      </c>
      <c r="I1142" s="9">
        <v>10000000</v>
      </c>
      <c r="J1142" s="9">
        <f>SUM(G1142:I1142)</f>
        <v>830000000</v>
      </c>
      <c r="K1142" s="5" t="s">
        <v>1209</v>
      </c>
      <c r="L1142" s="5" t="s">
        <v>1549</v>
      </c>
    </row>
    <row r="1143" spans="1:13" ht="12" customHeight="1" x14ac:dyDescent="0.3">
      <c r="A1143" s="5">
        <f t="shared" si="50"/>
        <v>1142</v>
      </c>
      <c r="B1143" s="6" t="s">
        <v>1594</v>
      </c>
      <c r="C1143" s="6" t="s">
        <v>1595</v>
      </c>
      <c r="D1143" s="5" t="s">
        <v>99</v>
      </c>
      <c r="E1143" s="7" t="s">
        <v>1624</v>
      </c>
      <c r="F1143" s="8" t="s">
        <v>1209</v>
      </c>
      <c r="G1143" s="9">
        <v>200000000</v>
      </c>
      <c r="H1143" s="9">
        <v>1100000000</v>
      </c>
      <c r="I1143" s="9">
        <v>10000000</v>
      </c>
      <c r="J1143" s="9">
        <v>1310000000</v>
      </c>
      <c r="K1143" s="5" t="s">
        <v>1209</v>
      </c>
      <c r="L1143" s="5" t="s">
        <v>28</v>
      </c>
    </row>
    <row r="1144" spans="1:13" ht="12" customHeight="1" x14ac:dyDescent="0.3">
      <c r="A1144" s="5">
        <f t="shared" si="50"/>
        <v>1143</v>
      </c>
      <c r="B1144" s="6" t="s">
        <v>1594</v>
      </c>
      <c r="C1144" s="6" t="s">
        <v>1595</v>
      </c>
      <c r="D1144" s="5" t="s">
        <v>99</v>
      </c>
      <c r="E1144" s="7" t="s">
        <v>1625</v>
      </c>
      <c r="F1144" s="8" t="s">
        <v>1209</v>
      </c>
      <c r="G1144" s="9">
        <v>150000000</v>
      </c>
      <c r="H1144" s="10">
        <v>0</v>
      </c>
      <c r="I1144" s="9">
        <v>10000000</v>
      </c>
      <c r="J1144" s="9">
        <v>160000000</v>
      </c>
      <c r="K1144" s="5" t="s">
        <v>1209</v>
      </c>
      <c r="L1144" s="5" t="s">
        <v>28</v>
      </c>
    </row>
    <row r="1145" spans="1:13" ht="12" customHeight="1" x14ac:dyDescent="0.3">
      <c r="A1145" s="5">
        <f t="shared" si="50"/>
        <v>1144</v>
      </c>
      <c r="B1145" s="6" t="s">
        <v>1589</v>
      </c>
      <c r="C1145" s="6" t="s">
        <v>1592</v>
      </c>
      <c r="D1145" s="5" t="s">
        <v>99</v>
      </c>
      <c r="E1145" s="7" t="s">
        <v>1626</v>
      </c>
      <c r="F1145" s="8" t="s">
        <v>1209</v>
      </c>
      <c r="G1145" s="9">
        <v>500000000</v>
      </c>
      <c r="H1145" s="10">
        <v>0</v>
      </c>
      <c r="I1145" s="9">
        <v>0</v>
      </c>
      <c r="J1145" s="9">
        <v>500000000</v>
      </c>
      <c r="K1145" s="5" t="s">
        <v>1209</v>
      </c>
      <c r="L1145" s="5" t="s">
        <v>28</v>
      </c>
    </row>
    <row r="1146" spans="1:13" ht="12" customHeight="1" x14ac:dyDescent="0.3">
      <c r="A1146" s="5">
        <f t="shared" si="50"/>
        <v>1145</v>
      </c>
      <c r="B1146" s="6" t="s">
        <v>1594</v>
      </c>
      <c r="C1146" s="6" t="s">
        <v>1595</v>
      </c>
      <c r="D1146" s="5" t="s">
        <v>275</v>
      </c>
      <c r="E1146" s="7" t="s">
        <v>1627</v>
      </c>
      <c r="F1146" s="8" t="s">
        <v>1209</v>
      </c>
      <c r="G1146" s="9">
        <v>150000000</v>
      </c>
      <c r="H1146" s="9">
        <v>50000000</v>
      </c>
      <c r="I1146" s="9">
        <v>5000000</v>
      </c>
      <c r="J1146" s="9">
        <v>205000000</v>
      </c>
      <c r="K1146" s="5" t="s">
        <v>1209</v>
      </c>
      <c r="L1146" s="5" t="s">
        <v>28</v>
      </c>
    </row>
    <row r="1147" spans="1:13" ht="12" customHeight="1" x14ac:dyDescent="0.3">
      <c r="A1147" s="5">
        <f t="shared" si="50"/>
        <v>1146</v>
      </c>
      <c r="B1147" s="6" t="s">
        <v>1589</v>
      </c>
      <c r="C1147" s="6" t="s">
        <v>1598</v>
      </c>
      <c r="D1147" s="5" t="s">
        <v>1553</v>
      </c>
      <c r="E1147" s="7" t="s">
        <v>1628</v>
      </c>
      <c r="F1147" s="8" t="s">
        <v>1548</v>
      </c>
      <c r="G1147" s="9">
        <v>370000000</v>
      </c>
      <c r="H1147" s="9">
        <v>1400000000</v>
      </c>
      <c r="I1147" s="9">
        <v>30000000</v>
      </c>
      <c r="J1147" s="9">
        <f>SUM(G1147:I1147)</f>
        <v>1800000000</v>
      </c>
      <c r="K1147" s="5" t="s">
        <v>1209</v>
      </c>
      <c r="L1147" s="5" t="s">
        <v>1549</v>
      </c>
    </row>
    <row r="1148" spans="1:13" ht="12" customHeight="1" x14ac:dyDescent="0.3">
      <c r="A1148" s="5">
        <f t="shared" si="50"/>
        <v>1147</v>
      </c>
      <c r="B1148" s="6" t="s">
        <v>1589</v>
      </c>
      <c r="C1148" s="6" t="s">
        <v>1598</v>
      </c>
      <c r="D1148" s="5" t="s">
        <v>212</v>
      </c>
      <c r="E1148" s="7" t="s">
        <v>1629</v>
      </c>
      <c r="F1148" s="8" t="s">
        <v>1209</v>
      </c>
      <c r="G1148" s="9">
        <v>80000000</v>
      </c>
      <c r="H1148" s="9">
        <v>250000000</v>
      </c>
      <c r="I1148" s="9">
        <v>5000000</v>
      </c>
      <c r="J1148" s="9">
        <f>SUM(G1148:I1148)</f>
        <v>335000000</v>
      </c>
      <c r="K1148" s="5" t="s">
        <v>1209</v>
      </c>
      <c r="L1148" s="5" t="s">
        <v>1549</v>
      </c>
    </row>
    <row r="1149" spans="1:13" ht="12" customHeight="1" x14ac:dyDescent="0.3">
      <c r="A1149" s="5">
        <f t="shared" si="50"/>
        <v>1148</v>
      </c>
      <c r="B1149" s="6" t="s">
        <v>1589</v>
      </c>
      <c r="C1149" s="6" t="s">
        <v>1592</v>
      </c>
      <c r="D1149" s="5" t="s">
        <v>212</v>
      </c>
      <c r="E1149" s="7" t="s">
        <v>1630</v>
      </c>
      <c r="F1149" s="8" t="s">
        <v>1209</v>
      </c>
      <c r="G1149" s="9">
        <v>200000000</v>
      </c>
      <c r="H1149" s="10">
        <v>0</v>
      </c>
      <c r="I1149" s="9">
        <v>0</v>
      </c>
      <c r="J1149" s="9">
        <v>200000000</v>
      </c>
      <c r="K1149" s="5" t="s">
        <v>1209</v>
      </c>
      <c r="L1149" s="5" t="s">
        <v>28</v>
      </c>
    </row>
    <row r="1150" spans="1:13" ht="12" customHeight="1" x14ac:dyDescent="0.3">
      <c r="A1150" s="5">
        <f t="shared" si="50"/>
        <v>1149</v>
      </c>
      <c r="B1150" s="6" t="s">
        <v>1589</v>
      </c>
      <c r="C1150" s="6" t="s">
        <v>1592</v>
      </c>
      <c r="D1150" s="5" t="s">
        <v>1256</v>
      </c>
      <c r="E1150" s="7" t="s">
        <v>1631</v>
      </c>
      <c r="F1150" s="8" t="s">
        <v>1209</v>
      </c>
      <c r="G1150" s="9">
        <v>1900000000</v>
      </c>
      <c r="H1150" s="10">
        <v>0</v>
      </c>
      <c r="I1150" s="9">
        <v>0</v>
      </c>
      <c r="J1150" s="9">
        <v>1900000000</v>
      </c>
      <c r="K1150" s="5" t="s">
        <v>1209</v>
      </c>
      <c r="L1150" s="5" t="s">
        <v>28</v>
      </c>
    </row>
    <row r="1151" spans="1:13" ht="12" customHeight="1" x14ac:dyDescent="0.3">
      <c r="A1151" s="5">
        <f t="shared" si="50"/>
        <v>1150</v>
      </c>
      <c r="B1151" s="6" t="s">
        <v>1589</v>
      </c>
      <c r="C1151" s="6" t="s">
        <v>1598</v>
      </c>
      <c r="D1151" s="5" t="s">
        <v>1632</v>
      </c>
      <c r="E1151" s="24" t="s">
        <v>1633</v>
      </c>
      <c r="F1151" s="8" t="s">
        <v>1209</v>
      </c>
      <c r="G1151" s="9">
        <v>2300000000</v>
      </c>
      <c r="H1151" s="9">
        <v>33150000000</v>
      </c>
      <c r="I1151" s="9">
        <v>10000000</v>
      </c>
      <c r="J1151" s="23">
        <f>SUM(G1151:I1151)</f>
        <v>35460000000</v>
      </c>
      <c r="K1151" s="5" t="s">
        <v>1209</v>
      </c>
      <c r="L1151" s="5" t="s">
        <v>1549</v>
      </c>
    </row>
    <row r="1152" spans="1:13" ht="12" customHeight="1" x14ac:dyDescent="0.3">
      <c r="A1152" s="5">
        <f t="shared" si="50"/>
        <v>1151</v>
      </c>
      <c r="B1152" s="6" t="s">
        <v>1634</v>
      </c>
      <c r="C1152" s="6" t="s">
        <v>1635</v>
      </c>
      <c r="D1152" s="5" t="s">
        <v>82</v>
      </c>
      <c r="E1152" s="7" t="s">
        <v>1636</v>
      </c>
      <c r="F1152" s="8" t="s">
        <v>1209</v>
      </c>
      <c r="G1152" s="22">
        <v>20000000</v>
      </c>
      <c r="H1152" s="22">
        <v>48000000</v>
      </c>
      <c r="I1152" s="22">
        <v>0</v>
      </c>
      <c r="J1152" s="22">
        <f t="shared" ref="J1152:J1175" si="52">G1152+H1152+I1152</f>
        <v>68000000</v>
      </c>
      <c r="K1152" s="5"/>
      <c r="L1152" s="5" t="s">
        <v>28</v>
      </c>
      <c r="M1152" s="57"/>
    </row>
    <row r="1153" spans="1:13" ht="12" customHeight="1" x14ac:dyDescent="0.3">
      <c r="A1153" s="5">
        <f t="shared" si="50"/>
        <v>1152</v>
      </c>
      <c r="B1153" s="6" t="s">
        <v>1183</v>
      </c>
      <c r="C1153" s="6" t="s">
        <v>1637</v>
      </c>
      <c r="D1153" s="5" t="s">
        <v>1599</v>
      </c>
      <c r="E1153" s="59" t="s">
        <v>1638</v>
      </c>
      <c r="F1153" s="8" t="s">
        <v>1209</v>
      </c>
      <c r="G1153" s="10">
        <v>280000000</v>
      </c>
      <c r="H1153" s="10">
        <v>10000000</v>
      </c>
      <c r="I1153" s="10">
        <v>10000000</v>
      </c>
      <c r="J1153" s="22">
        <f t="shared" si="52"/>
        <v>300000000</v>
      </c>
      <c r="K1153" s="5"/>
      <c r="L1153" s="5" t="s">
        <v>1549</v>
      </c>
    </row>
    <row r="1154" spans="1:13" ht="12" customHeight="1" x14ac:dyDescent="0.3">
      <c r="A1154" s="5">
        <f t="shared" ref="A1154:A1217" si="53">ROW()-1</f>
        <v>1153</v>
      </c>
      <c r="B1154" s="6" t="s">
        <v>1183</v>
      </c>
      <c r="C1154" s="6" t="s">
        <v>1637</v>
      </c>
      <c r="D1154" s="5" t="s">
        <v>1563</v>
      </c>
      <c r="E1154" s="59" t="s">
        <v>1639</v>
      </c>
      <c r="F1154" s="8" t="s">
        <v>1209</v>
      </c>
      <c r="G1154" s="10">
        <v>200000000</v>
      </c>
      <c r="H1154" s="10">
        <v>50000000</v>
      </c>
      <c r="I1154" s="10">
        <v>10000000</v>
      </c>
      <c r="J1154" s="22">
        <f t="shared" si="52"/>
        <v>260000000</v>
      </c>
      <c r="K1154" s="5"/>
      <c r="L1154" s="5" t="s">
        <v>1549</v>
      </c>
    </row>
    <row r="1155" spans="1:13" ht="12" customHeight="1" x14ac:dyDescent="0.3">
      <c r="A1155" s="5">
        <f t="shared" si="53"/>
        <v>1154</v>
      </c>
      <c r="B1155" s="6" t="s">
        <v>1183</v>
      </c>
      <c r="C1155" s="6" t="s">
        <v>1640</v>
      </c>
      <c r="D1155" s="5" t="s">
        <v>86</v>
      </c>
      <c r="E1155" s="24" t="s">
        <v>1641</v>
      </c>
      <c r="F1155" s="8" t="s">
        <v>1209</v>
      </c>
      <c r="G1155" s="22">
        <v>370000000</v>
      </c>
      <c r="H1155" s="22"/>
      <c r="I1155" s="22"/>
      <c r="J1155" s="22">
        <f t="shared" si="52"/>
        <v>370000000</v>
      </c>
      <c r="K1155" s="5"/>
      <c r="L1155" s="5" t="s">
        <v>33</v>
      </c>
      <c r="M1155" s="57"/>
    </row>
    <row r="1156" spans="1:13" ht="12" customHeight="1" x14ac:dyDescent="0.3">
      <c r="A1156" s="5">
        <f t="shared" si="53"/>
        <v>1155</v>
      </c>
      <c r="B1156" s="6" t="s">
        <v>1183</v>
      </c>
      <c r="C1156" s="6" t="s">
        <v>1640</v>
      </c>
      <c r="D1156" s="5" t="s">
        <v>86</v>
      </c>
      <c r="E1156" s="24" t="s">
        <v>1642</v>
      </c>
      <c r="F1156" s="8" t="s">
        <v>1548</v>
      </c>
      <c r="G1156" s="22">
        <v>58000000</v>
      </c>
      <c r="H1156" s="22"/>
      <c r="I1156" s="22"/>
      <c r="J1156" s="22">
        <f t="shared" si="52"/>
        <v>58000000</v>
      </c>
      <c r="K1156" s="5"/>
      <c r="L1156" s="5" t="s">
        <v>1549</v>
      </c>
      <c r="M1156" s="57"/>
    </row>
    <row r="1157" spans="1:13" ht="12" customHeight="1" x14ac:dyDescent="0.3">
      <c r="A1157" s="5">
        <f t="shared" si="53"/>
        <v>1156</v>
      </c>
      <c r="B1157" s="6" t="s">
        <v>1634</v>
      </c>
      <c r="C1157" s="6" t="s">
        <v>1635</v>
      </c>
      <c r="D1157" s="5" t="s">
        <v>86</v>
      </c>
      <c r="E1157" s="24" t="s">
        <v>1643</v>
      </c>
      <c r="F1157" s="8" t="s">
        <v>1209</v>
      </c>
      <c r="G1157" s="22">
        <v>100000000</v>
      </c>
      <c r="H1157" s="22">
        <v>780000000</v>
      </c>
      <c r="I1157" s="22">
        <v>0</v>
      </c>
      <c r="J1157" s="22">
        <f t="shared" si="52"/>
        <v>880000000</v>
      </c>
      <c r="K1157" s="5"/>
      <c r="L1157" s="5" t="s">
        <v>28</v>
      </c>
      <c r="M1157" s="57"/>
    </row>
    <row r="1158" spans="1:13" ht="12" customHeight="1" x14ac:dyDescent="0.3">
      <c r="A1158" s="5">
        <f t="shared" si="53"/>
        <v>1157</v>
      </c>
      <c r="B1158" s="6" t="s">
        <v>1634</v>
      </c>
      <c r="C1158" s="6" t="s">
        <v>1635</v>
      </c>
      <c r="D1158" s="5" t="s">
        <v>86</v>
      </c>
      <c r="E1158" s="24" t="s">
        <v>1644</v>
      </c>
      <c r="F1158" s="8" t="s">
        <v>1209</v>
      </c>
      <c r="G1158" s="22">
        <v>120000000</v>
      </c>
      <c r="H1158" s="22">
        <v>500000000</v>
      </c>
      <c r="I1158" s="22">
        <v>0</v>
      </c>
      <c r="J1158" s="22">
        <f t="shared" si="52"/>
        <v>620000000</v>
      </c>
      <c r="K1158" s="5"/>
      <c r="L1158" s="5" t="s">
        <v>28</v>
      </c>
      <c r="M1158" s="57"/>
    </row>
    <row r="1159" spans="1:13" ht="12" customHeight="1" x14ac:dyDescent="0.3">
      <c r="A1159" s="5">
        <f t="shared" si="53"/>
        <v>1158</v>
      </c>
      <c r="B1159" s="6" t="s">
        <v>1634</v>
      </c>
      <c r="C1159" s="6" t="s">
        <v>1635</v>
      </c>
      <c r="D1159" s="5" t="s">
        <v>86</v>
      </c>
      <c r="E1159" s="24" t="s">
        <v>1645</v>
      </c>
      <c r="F1159" s="8" t="s">
        <v>1209</v>
      </c>
      <c r="G1159" s="22">
        <v>70000000</v>
      </c>
      <c r="H1159" s="22">
        <v>50000000</v>
      </c>
      <c r="I1159" s="22">
        <v>0</v>
      </c>
      <c r="J1159" s="22">
        <f t="shared" si="52"/>
        <v>120000000</v>
      </c>
      <c r="K1159" s="5"/>
      <c r="L1159" s="5" t="s">
        <v>28</v>
      </c>
      <c r="M1159" s="57"/>
    </row>
    <row r="1160" spans="1:13" ht="12" customHeight="1" x14ac:dyDescent="0.3">
      <c r="A1160" s="5">
        <f t="shared" si="53"/>
        <v>1159</v>
      </c>
      <c r="B1160" s="6" t="s">
        <v>1634</v>
      </c>
      <c r="C1160" s="6" t="s">
        <v>1635</v>
      </c>
      <c r="D1160" s="5" t="s">
        <v>86</v>
      </c>
      <c r="E1160" s="59" t="s">
        <v>1646</v>
      </c>
      <c r="F1160" s="8" t="s">
        <v>1209</v>
      </c>
      <c r="G1160" s="22">
        <v>60000000</v>
      </c>
      <c r="H1160" s="22">
        <v>410000000</v>
      </c>
      <c r="I1160" s="22">
        <v>0</v>
      </c>
      <c r="J1160" s="22">
        <f t="shared" si="52"/>
        <v>470000000</v>
      </c>
      <c r="K1160" s="5"/>
      <c r="L1160" s="5" t="s">
        <v>28</v>
      </c>
      <c r="M1160" s="57"/>
    </row>
    <row r="1161" spans="1:13" ht="12" customHeight="1" x14ac:dyDescent="0.3">
      <c r="A1161" s="5">
        <f t="shared" si="53"/>
        <v>1160</v>
      </c>
      <c r="B1161" s="6" t="s">
        <v>1634</v>
      </c>
      <c r="C1161" s="6" t="s">
        <v>1635</v>
      </c>
      <c r="D1161" s="5" t="s">
        <v>89</v>
      </c>
      <c r="E1161" s="24" t="s">
        <v>1647</v>
      </c>
      <c r="F1161" s="8" t="s">
        <v>1209</v>
      </c>
      <c r="G1161" s="10">
        <v>1000000000</v>
      </c>
      <c r="H1161" s="10">
        <v>700000000</v>
      </c>
      <c r="I1161" s="10">
        <v>0</v>
      </c>
      <c r="J1161" s="10">
        <f t="shared" si="52"/>
        <v>1700000000</v>
      </c>
      <c r="K1161" s="5"/>
      <c r="L1161" s="5" t="s">
        <v>28</v>
      </c>
      <c r="M1161" s="57"/>
    </row>
    <row r="1162" spans="1:13" ht="12" customHeight="1" x14ac:dyDescent="0.3">
      <c r="A1162" s="5">
        <f t="shared" si="53"/>
        <v>1161</v>
      </c>
      <c r="B1162" s="6" t="s">
        <v>1634</v>
      </c>
      <c r="C1162" s="6" t="s">
        <v>1635</v>
      </c>
      <c r="D1162" s="5" t="s">
        <v>89</v>
      </c>
      <c r="E1162" s="24" t="s">
        <v>1648</v>
      </c>
      <c r="F1162" s="8" t="s">
        <v>1209</v>
      </c>
      <c r="G1162" s="10">
        <v>140000000</v>
      </c>
      <c r="H1162" s="10">
        <v>1121000000</v>
      </c>
      <c r="I1162" s="10">
        <v>0</v>
      </c>
      <c r="J1162" s="10">
        <f t="shared" si="52"/>
        <v>1261000000</v>
      </c>
      <c r="K1162" s="5"/>
      <c r="L1162" s="5" t="s">
        <v>28</v>
      </c>
      <c r="M1162" s="57"/>
    </row>
    <row r="1163" spans="1:13" ht="12" customHeight="1" x14ac:dyDescent="0.3">
      <c r="A1163" s="5">
        <f t="shared" si="53"/>
        <v>1162</v>
      </c>
      <c r="B1163" s="6" t="s">
        <v>1634</v>
      </c>
      <c r="C1163" s="6" t="s">
        <v>1635</v>
      </c>
      <c r="D1163" s="5" t="s">
        <v>89</v>
      </c>
      <c r="E1163" s="24" t="s">
        <v>1649</v>
      </c>
      <c r="F1163" s="8" t="s">
        <v>1209</v>
      </c>
      <c r="G1163" s="10">
        <v>35000000</v>
      </c>
      <c r="H1163" s="10">
        <v>0</v>
      </c>
      <c r="I1163" s="9">
        <v>0</v>
      </c>
      <c r="J1163" s="10">
        <f t="shared" si="52"/>
        <v>35000000</v>
      </c>
      <c r="K1163" s="5"/>
      <c r="L1163" s="5" t="s">
        <v>28</v>
      </c>
      <c r="M1163" s="57"/>
    </row>
    <row r="1164" spans="1:13" ht="12" customHeight="1" x14ac:dyDescent="0.3">
      <c r="A1164" s="5">
        <f t="shared" si="53"/>
        <v>1163</v>
      </c>
      <c r="B1164" s="6" t="s">
        <v>1634</v>
      </c>
      <c r="C1164" s="6" t="s">
        <v>1635</v>
      </c>
      <c r="D1164" s="5" t="s">
        <v>39</v>
      </c>
      <c r="E1164" s="24" t="s">
        <v>1650</v>
      </c>
      <c r="F1164" s="8" t="s">
        <v>1209</v>
      </c>
      <c r="G1164" s="10">
        <v>20000000</v>
      </c>
      <c r="H1164" s="10">
        <v>48000000</v>
      </c>
      <c r="I1164" s="10">
        <v>0</v>
      </c>
      <c r="J1164" s="10">
        <f t="shared" si="52"/>
        <v>68000000</v>
      </c>
      <c r="K1164" s="5"/>
      <c r="L1164" s="5" t="s">
        <v>28</v>
      </c>
      <c r="M1164" s="57"/>
    </row>
    <row r="1165" spans="1:13" ht="12" customHeight="1" x14ac:dyDescent="0.3">
      <c r="A1165" s="5">
        <f t="shared" si="53"/>
        <v>1164</v>
      </c>
      <c r="B1165" s="6" t="s">
        <v>1634</v>
      </c>
      <c r="C1165" s="6" t="s">
        <v>1635</v>
      </c>
      <c r="D1165" s="5" t="s">
        <v>39</v>
      </c>
      <c r="E1165" s="24" t="s">
        <v>1651</v>
      </c>
      <c r="F1165" s="8" t="s">
        <v>1209</v>
      </c>
      <c r="G1165" s="10">
        <v>20000000</v>
      </c>
      <c r="H1165" s="10">
        <v>48000000</v>
      </c>
      <c r="I1165" s="10">
        <v>0</v>
      </c>
      <c r="J1165" s="10">
        <f t="shared" si="52"/>
        <v>68000000</v>
      </c>
      <c r="K1165" s="5"/>
      <c r="L1165" s="5" t="s">
        <v>28</v>
      </c>
      <c r="M1165" s="57"/>
    </row>
    <row r="1166" spans="1:13" ht="12" customHeight="1" x14ac:dyDescent="0.3">
      <c r="A1166" s="5">
        <f t="shared" si="53"/>
        <v>1165</v>
      </c>
      <c r="B1166" s="6" t="s">
        <v>1634</v>
      </c>
      <c r="C1166" s="6" t="s">
        <v>1635</v>
      </c>
      <c r="D1166" s="5" t="s">
        <v>39</v>
      </c>
      <c r="E1166" s="24" t="s">
        <v>1652</v>
      </c>
      <c r="F1166" s="8" t="s">
        <v>1209</v>
      </c>
      <c r="G1166" s="10">
        <v>20000000</v>
      </c>
      <c r="H1166" s="10">
        <v>48000000</v>
      </c>
      <c r="I1166" s="10">
        <v>0</v>
      </c>
      <c r="J1166" s="10">
        <f t="shared" si="52"/>
        <v>68000000</v>
      </c>
      <c r="K1166" s="5"/>
      <c r="L1166" s="5" t="s">
        <v>28</v>
      </c>
      <c r="M1166" s="57"/>
    </row>
    <row r="1167" spans="1:13" ht="12" customHeight="1" x14ac:dyDescent="0.3">
      <c r="A1167" s="5">
        <f t="shared" si="53"/>
        <v>1166</v>
      </c>
      <c r="B1167" s="6" t="s">
        <v>1634</v>
      </c>
      <c r="C1167" s="6" t="s">
        <v>1635</v>
      </c>
      <c r="D1167" s="5" t="s">
        <v>91</v>
      </c>
      <c r="E1167" s="24" t="s">
        <v>1653</v>
      </c>
      <c r="F1167" s="8" t="s">
        <v>1209</v>
      </c>
      <c r="G1167" s="10">
        <v>20000000</v>
      </c>
      <c r="H1167" s="10">
        <v>48000000</v>
      </c>
      <c r="I1167" s="10">
        <v>0</v>
      </c>
      <c r="J1167" s="10">
        <f t="shared" si="52"/>
        <v>68000000</v>
      </c>
      <c r="K1167" s="5"/>
      <c r="L1167" s="5" t="s">
        <v>28</v>
      </c>
      <c r="M1167" s="57"/>
    </row>
    <row r="1168" spans="1:13" ht="12" customHeight="1" x14ac:dyDescent="0.3">
      <c r="A1168" s="5">
        <f t="shared" si="53"/>
        <v>1167</v>
      </c>
      <c r="B1168" s="6" t="s">
        <v>1183</v>
      </c>
      <c r="C1168" s="6" t="s">
        <v>1640</v>
      </c>
      <c r="D1168" s="5" t="s">
        <v>99</v>
      </c>
      <c r="E1168" s="24" t="s">
        <v>1654</v>
      </c>
      <c r="F1168" s="8" t="s">
        <v>1209</v>
      </c>
      <c r="G1168" s="10">
        <v>171500000</v>
      </c>
      <c r="H1168" s="10">
        <v>3500000</v>
      </c>
      <c r="I1168" s="10"/>
      <c r="J1168" s="10">
        <f t="shared" si="52"/>
        <v>175000000</v>
      </c>
      <c r="K1168" s="5"/>
      <c r="L1168" s="5" t="s">
        <v>1549</v>
      </c>
      <c r="M1168" s="57"/>
    </row>
    <row r="1169" spans="1:13" ht="12" customHeight="1" x14ac:dyDescent="0.3">
      <c r="A1169" s="5">
        <f t="shared" si="53"/>
        <v>1168</v>
      </c>
      <c r="B1169" s="6" t="s">
        <v>1634</v>
      </c>
      <c r="C1169" s="6" t="s">
        <v>1635</v>
      </c>
      <c r="D1169" s="5" t="s">
        <v>99</v>
      </c>
      <c r="E1169" s="24" t="s">
        <v>1655</v>
      </c>
      <c r="F1169" s="8" t="s">
        <v>1209</v>
      </c>
      <c r="G1169" s="10">
        <v>60000000</v>
      </c>
      <c r="H1169" s="10">
        <v>144000000</v>
      </c>
      <c r="I1169" s="10">
        <v>0</v>
      </c>
      <c r="J1169" s="10">
        <f t="shared" si="52"/>
        <v>204000000</v>
      </c>
      <c r="K1169" s="5"/>
      <c r="L1169" s="5" t="s">
        <v>28</v>
      </c>
      <c r="M1169" s="57"/>
    </row>
    <row r="1170" spans="1:13" ht="12" customHeight="1" x14ac:dyDescent="0.3">
      <c r="A1170" s="5">
        <f t="shared" si="53"/>
        <v>1169</v>
      </c>
      <c r="B1170" s="6" t="s">
        <v>1634</v>
      </c>
      <c r="C1170" s="6" t="s">
        <v>1635</v>
      </c>
      <c r="D1170" s="5" t="s">
        <v>99</v>
      </c>
      <c r="E1170" s="24" t="s">
        <v>1656</v>
      </c>
      <c r="F1170" s="8" t="s">
        <v>1209</v>
      </c>
      <c r="G1170" s="10">
        <v>18000000</v>
      </c>
      <c r="H1170" s="10">
        <v>220000000</v>
      </c>
      <c r="I1170" s="10">
        <v>0</v>
      </c>
      <c r="J1170" s="10">
        <f t="shared" si="52"/>
        <v>238000000</v>
      </c>
      <c r="K1170" s="5"/>
      <c r="L1170" s="5" t="s">
        <v>28</v>
      </c>
      <c r="M1170" s="57"/>
    </row>
    <row r="1171" spans="1:13" ht="12" customHeight="1" x14ac:dyDescent="0.3">
      <c r="A1171" s="5">
        <f t="shared" si="53"/>
        <v>1170</v>
      </c>
      <c r="B1171" s="6" t="s">
        <v>1634</v>
      </c>
      <c r="C1171" s="6" t="s">
        <v>1635</v>
      </c>
      <c r="D1171" s="5" t="s">
        <v>99</v>
      </c>
      <c r="E1171" s="24" t="s">
        <v>1657</v>
      </c>
      <c r="F1171" s="8" t="s">
        <v>1209</v>
      </c>
      <c r="G1171" s="10">
        <v>22000000</v>
      </c>
      <c r="H1171" s="10">
        <v>500000000</v>
      </c>
      <c r="I1171" s="10">
        <v>0</v>
      </c>
      <c r="J1171" s="10">
        <f t="shared" si="52"/>
        <v>522000000</v>
      </c>
      <c r="K1171" s="5"/>
      <c r="L1171" s="5" t="s">
        <v>28</v>
      </c>
      <c r="M1171" s="57"/>
    </row>
    <row r="1172" spans="1:13" ht="12" customHeight="1" x14ac:dyDescent="0.3">
      <c r="A1172" s="5">
        <f t="shared" si="53"/>
        <v>1171</v>
      </c>
      <c r="B1172" s="6" t="s">
        <v>1634</v>
      </c>
      <c r="C1172" s="6" t="s">
        <v>1635</v>
      </c>
      <c r="D1172" s="5" t="s">
        <v>275</v>
      </c>
      <c r="E1172" s="24" t="s">
        <v>1658</v>
      </c>
      <c r="F1172" s="8" t="s">
        <v>1209</v>
      </c>
      <c r="G1172" s="10">
        <v>100000000</v>
      </c>
      <c r="H1172" s="10">
        <v>930000000</v>
      </c>
      <c r="I1172" s="10">
        <v>0</v>
      </c>
      <c r="J1172" s="10">
        <f t="shared" si="52"/>
        <v>1030000000</v>
      </c>
      <c r="K1172" s="5"/>
      <c r="L1172" s="5" t="s">
        <v>28</v>
      </c>
      <c r="M1172" s="57"/>
    </row>
    <row r="1173" spans="1:13" ht="12" customHeight="1" x14ac:dyDescent="0.3">
      <c r="A1173" s="5">
        <f t="shared" si="53"/>
        <v>1172</v>
      </c>
      <c r="B1173" s="6" t="s">
        <v>1634</v>
      </c>
      <c r="C1173" s="6" t="s">
        <v>1635</v>
      </c>
      <c r="D1173" s="5" t="s">
        <v>275</v>
      </c>
      <c r="E1173" s="24" t="s">
        <v>1659</v>
      </c>
      <c r="F1173" s="8" t="s">
        <v>1209</v>
      </c>
      <c r="G1173" s="10">
        <v>110000000</v>
      </c>
      <c r="H1173" s="10">
        <v>690000000</v>
      </c>
      <c r="I1173" s="10">
        <v>0</v>
      </c>
      <c r="J1173" s="10">
        <f t="shared" si="52"/>
        <v>800000000</v>
      </c>
      <c r="K1173" s="5"/>
      <c r="L1173" s="5" t="s">
        <v>28</v>
      </c>
      <c r="M1173" s="57"/>
    </row>
    <row r="1174" spans="1:13" ht="12" customHeight="1" x14ac:dyDescent="0.3">
      <c r="A1174" s="5">
        <f t="shared" si="53"/>
        <v>1173</v>
      </c>
      <c r="B1174" s="6" t="s">
        <v>1634</v>
      </c>
      <c r="C1174" s="6" t="s">
        <v>1635</v>
      </c>
      <c r="D1174" s="5" t="s">
        <v>275</v>
      </c>
      <c r="E1174" s="24" t="s">
        <v>1660</v>
      </c>
      <c r="F1174" s="8" t="s">
        <v>1209</v>
      </c>
      <c r="G1174" s="10">
        <v>70000000</v>
      </c>
      <c r="H1174" s="10">
        <v>50000000</v>
      </c>
      <c r="I1174" s="10">
        <v>0</v>
      </c>
      <c r="J1174" s="10">
        <f t="shared" si="52"/>
        <v>120000000</v>
      </c>
      <c r="K1174" s="5"/>
      <c r="L1174" s="5" t="s">
        <v>28</v>
      </c>
      <c r="M1174" s="57"/>
    </row>
    <row r="1175" spans="1:13" ht="12" customHeight="1" x14ac:dyDescent="0.3">
      <c r="A1175" s="5">
        <f t="shared" si="53"/>
        <v>1174</v>
      </c>
      <c r="B1175" s="6" t="s">
        <v>1183</v>
      </c>
      <c r="C1175" s="6" t="s">
        <v>1637</v>
      </c>
      <c r="D1175" s="5" t="s">
        <v>1632</v>
      </c>
      <c r="E1175" s="59" t="s">
        <v>1661</v>
      </c>
      <c r="F1175" s="8" t="s">
        <v>1209</v>
      </c>
      <c r="G1175" s="10">
        <v>1000000000</v>
      </c>
      <c r="H1175" s="10">
        <v>600000000</v>
      </c>
      <c r="I1175" s="10"/>
      <c r="J1175" s="10">
        <f t="shared" si="52"/>
        <v>1600000000</v>
      </c>
      <c r="K1175" s="5"/>
      <c r="L1175" s="5" t="s">
        <v>1549</v>
      </c>
    </row>
    <row r="1176" spans="1:13" ht="12" customHeight="1" x14ac:dyDescent="0.3">
      <c r="A1176" s="5">
        <f t="shared" si="53"/>
        <v>1175</v>
      </c>
      <c r="B1176" s="11" t="s">
        <v>1662</v>
      </c>
      <c r="C1176" s="11" t="s">
        <v>1663</v>
      </c>
      <c r="D1176" s="12" t="s">
        <v>21</v>
      </c>
      <c r="E1176" s="13" t="s">
        <v>1664</v>
      </c>
      <c r="F1176" s="14" t="s">
        <v>1209</v>
      </c>
      <c r="G1176" s="23">
        <v>300000000</v>
      </c>
      <c r="H1176" s="23">
        <v>2500000000</v>
      </c>
      <c r="I1176" s="23">
        <v>45000000</v>
      </c>
      <c r="J1176" s="23">
        <v>2845000000</v>
      </c>
      <c r="K1176" s="5" t="s">
        <v>1548</v>
      </c>
      <c r="L1176" s="12" t="s">
        <v>28</v>
      </c>
      <c r="M1176" s="72"/>
    </row>
    <row r="1177" spans="1:13" ht="12" customHeight="1" x14ac:dyDescent="0.3">
      <c r="A1177" s="5">
        <f t="shared" si="53"/>
        <v>1176</v>
      </c>
      <c r="B1177" s="11" t="s">
        <v>1662</v>
      </c>
      <c r="C1177" s="11" t="s">
        <v>1663</v>
      </c>
      <c r="D1177" s="12" t="s">
        <v>21</v>
      </c>
      <c r="E1177" s="13" t="s">
        <v>1665</v>
      </c>
      <c r="F1177" s="14" t="s">
        <v>1209</v>
      </c>
      <c r="G1177" s="23">
        <v>300000000</v>
      </c>
      <c r="H1177" s="23">
        <v>3659000000</v>
      </c>
      <c r="I1177" s="23">
        <v>70000000</v>
      </c>
      <c r="J1177" s="23">
        <v>4029000000</v>
      </c>
      <c r="K1177" s="5" t="s">
        <v>1548</v>
      </c>
      <c r="L1177" s="12" t="s">
        <v>28</v>
      </c>
      <c r="M1177" s="73"/>
    </row>
    <row r="1178" spans="1:13" ht="12" customHeight="1" x14ac:dyDescent="0.3">
      <c r="A1178" s="5">
        <f t="shared" si="53"/>
        <v>1177</v>
      </c>
      <c r="B1178" s="6" t="s">
        <v>1662</v>
      </c>
      <c r="C1178" s="6" t="s">
        <v>1545</v>
      </c>
      <c r="D1178" s="5" t="s">
        <v>1666</v>
      </c>
      <c r="E1178" s="7" t="s">
        <v>1667</v>
      </c>
      <c r="F1178" s="8" t="s">
        <v>1548</v>
      </c>
      <c r="G1178" s="23">
        <v>242000000</v>
      </c>
      <c r="H1178" s="23">
        <v>53520000</v>
      </c>
      <c r="I1178" s="23">
        <v>15000000</v>
      </c>
      <c r="J1178" s="23">
        <v>310520000</v>
      </c>
      <c r="K1178" s="5" t="s">
        <v>1548</v>
      </c>
      <c r="L1178" s="5" t="s">
        <v>1549</v>
      </c>
      <c r="M1178" s="74"/>
    </row>
    <row r="1179" spans="1:13" ht="12" customHeight="1" x14ac:dyDescent="0.3">
      <c r="A1179" s="5">
        <f t="shared" si="53"/>
        <v>1178</v>
      </c>
      <c r="B1179" s="6" t="s">
        <v>1662</v>
      </c>
      <c r="C1179" s="6" t="s">
        <v>1545</v>
      </c>
      <c r="D1179" s="5" t="s">
        <v>1666</v>
      </c>
      <c r="E1179" s="7" t="s">
        <v>1668</v>
      </c>
      <c r="F1179" s="8" t="s">
        <v>1548</v>
      </c>
      <c r="G1179" s="23">
        <v>110000000</v>
      </c>
      <c r="H1179" s="23">
        <v>800000000</v>
      </c>
      <c r="I1179" s="23">
        <v>5000000</v>
      </c>
      <c r="J1179" s="23">
        <v>915000000</v>
      </c>
      <c r="K1179" s="5" t="s">
        <v>1548</v>
      </c>
      <c r="L1179" s="5" t="s">
        <v>1549</v>
      </c>
      <c r="M1179" s="74"/>
    </row>
    <row r="1180" spans="1:13" ht="12" customHeight="1" x14ac:dyDescent="0.3">
      <c r="A1180" s="5">
        <f t="shared" si="53"/>
        <v>1179</v>
      </c>
      <c r="B1180" s="6" t="s">
        <v>1662</v>
      </c>
      <c r="C1180" s="6" t="s">
        <v>1545</v>
      </c>
      <c r="D1180" s="5" t="s">
        <v>1666</v>
      </c>
      <c r="E1180" s="7" t="s">
        <v>1669</v>
      </c>
      <c r="F1180" s="8" t="s">
        <v>1548</v>
      </c>
      <c r="G1180" s="23">
        <v>140000000</v>
      </c>
      <c r="H1180" s="23">
        <v>440000000</v>
      </c>
      <c r="I1180" s="23">
        <v>10000000</v>
      </c>
      <c r="J1180" s="23">
        <v>590000000</v>
      </c>
      <c r="K1180" s="5" t="s">
        <v>1548</v>
      </c>
      <c r="L1180" s="5" t="s">
        <v>1549</v>
      </c>
      <c r="M1180" s="74"/>
    </row>
    <row r="1181" spans="1:13" ht="12" customHeight="1" x14ac:dyDescent="0.3">
      <c r="A1181" s="5">
        <f t="shared" si="53"/>
        <v>1180</v>
      </c>
      <c r="B1181" s="6" t="s">
        <v>1662</v>
      </c>
      <c r="C1181" s="6" t="s">
        <v>1545</v>
      </c>
      <c r="D1181" s="5" t="s">
        <v>1666</v>
      </c>
      <c r="E1181" s="7" t="s">
        <v>1670</v>
      </c>
      <c r="F1181" s="8" t="s">
        <v>1548</v>
      </c>
      <c r="G1181" s="23">
        <v>15000000</v>
      </c>
      <c r="H1181" s="23">
        <v>6000000</v>
      </c>
      <c r="I1181" s="23">
        <v>1000000</v>
      </c>
      <c r="J1181" s="23">
        <v>22000000</v>
      </c>
      <c r="K1181" s="5" t="s">
        <v>1548</v>
      </c>
      <c r="L1181" s="5" t="s">
        <v>1549</v>
      </c>
      <c r="M1181" s="74"/>
    </row>
    <row r="1182" spans="1:13" ht="12" customHeight="1" x14ac:dyDescent="0.3">
      <c r="A1182" s="5">
        <f t="shared" si="53"/>
        <v>1181</v>
      </c>
      <c r="B1182" s="6" t="s">
        <v>1662</v>
      </c>
      <c r="C1182" s="6" t="s">
        <v>1545</v>
      </c>
      <c r="D1182" s="12" t="s">
        <v>1666</v>
      </c>
      <c r="E1182" s="13" t="s">
        <v>1671</v>
      </c>
      <c r="F1182" s="14" t="s">
        <v>1548</v>
      </c>
      <c r="G1182" s="23">
        <v>1500000000</v>
      </c>
      <c r="H1182" s="23">
        <v>450000000</v>
      </c>
      <c r="I1182" s="23">
        <v>120000000</v>
      </c>
      <c r="J1182" s="23">
        <v>2070000000</v>
      </c>
      <c r="K1182" s="5" t="s">
        <v>1548</v>
      </c>
      <c r="L1182" s="12" t="s">
        <v>28</v>
      </c>
      <c r="M1182" s="74"/>
    </row>
    <row r="1183" spans="1:13" ht="12" customHeight="1" x14ac:dyDescent="0.3">
      <c r="A1183" s="5">
        <f t="shared" si="53"/>
        <v>1182</v>
      </c>
      <c r="B1183" s="6" t="s">
        <v>1662</v>
      </c>
      <c r="C1183" s="6" t="s">
        <v>1672</v>
      </c>
      <c r="D1183" s="5" t="s">
        <v>21</v>
      </c>
      <c r="E1183" s="75" t="s">
        <v>1673</v>
      </c>
      <c r="F1183" s="8" t="s">
        <v>1209</v>
      </c>
      <c r="G1183" s="23">
        <v>150000000</v>
      </c>
      <c r="H1183" s="23">
        <v>1200000000</v>
      </c>
      <c r="I1183" s="23">
        <v>5000000</v>
      </c>
      <c r="J1183" s="23">
        <v>1355000000</v>
      </c>
      <c r="K1183" s="5" t="s">
        <v>1209</v>
      </c>
      <c r="L1183" s="5" t="s">
        <v>1549</v>
      </c>
    </row>
    <row r="1184" spans="1:13" ht="12" customHeight="1" x14ac:dyDescent="0.3">
      <c r="A1184" s="5">
        <f t="shared" si="53"/>
        <v>1183</v>
      </c>
      <c r="B1184" s="11" t="s">
        <v>1662</v>
      </c>
      <c r="C1184" s="11" t="s">
        <v>1663</v>
      </c>
      <c r="D1184" s="12" t="s">
        <v>1599</v>
      </c>
      <c r="E1184" s="13" t="s">
        <v>1674</v>
      </c>
      <c r="F1184" s="14" t="s">
        <v>1548</v>
      </c>
      <c r="G1184" s="23">
        <v>60000000</v>
      </c>
      <c r="H1184" s="23">
        <v>50000000</v>
      </c>
      <c r="I1184" s="23">
        <v>0</v>
      </c>
      <c r="J1184" s="23">
        <v>110000000</v>
      </c>
      <c r="K1184" s="5" t="s">
        <v>1548</v>
      </c>
      <c r="L1184" s="12" t="s">
        <v>1549</v>
      </c>
      <c r="M1184" s="74"/>
    </row>
    <row r="1185" spans="1:13" ht="12" customHeight="1" x14ac:dyDescent="0.3">
      <c r="A1185" s="5">
        <f t="shared" si="53"/>
        <v>1184</v>
      </c>
      <c r="B1185" s="11" t="s">
        <v>1662</v>
      </c>
      <c r="C1185" s="11" t="s">
        <v>1663</v>
      </c>
      <c r="D1185" s="12" t="s">
        <v>1599</v>
      </c>
      <c r="E1185" s="13" t="s">
        <v>1675</v>
      </c>
      <c r="F1185" s="14" t="s">
        <v>1548</v>
      </c>
      <c r="G1185" s="23">
        <v>60000000</v>
      </c>
      <c r="H1185" s="23">
        <v>670000000</v>
      </c>
      <c r="I1185" s="76">
        <v>10000000</v>
      </c>
      <c r="J1185" s="23">
        <v>740000000</v>
      </c>
      <c r="K1185" s="5" t="s">
        <v>1548</v>
      </c>
      <c r="L1185" s="12" t="s">
        <v>1549</v>
      </c>
      <c r="M1185" s="74"/>
    </row>
    <row r="1186" spans="1:13" ht="12" customHeight="1" x14ac:dyDescent="0.3">
      <c r="A1186" s="5">
        <f t="shared" si="53"/>
        <v>1185</v>
      </c>
      <c r="B1186" s="11" t="s">
        <v>1662</v>
      </c>
      <c r="C1186" s="11" t="s">
        <v>1663</v>
      </c>
      <c r="D1186" s="12" t="s">
        <v>1599</v>
      </c>
      <c r="E1186" s="13" t="s">
        <v>1676</v>
      </c>
      <c r="F1186" s="14" t="s">
        <v>1548</v>
      </c>
      <c r="G1186" s="23">
        <v>80000000</v>
      </c>
      <c r="H1186" s="23">
        <v>825000000</v>
      </c>
      <c r="I1186" s="76">
        <v>20000000</v>
      </c>
      <c r="J1186" s="23">
        <v>925000000</v>
      </c>
      <c r="K1186" s="5" t="s">
        <v>1548</v>
      </c>
      <c r="L1186" s="12" t="s">
        <v>1549</v>
      </c>
      <c r="M1186" s="74"/>
    </row>
    <row r="1187" spans="1:13" ht="12" customHeight="1" x14ac:dyDescent="0.3">
      <c r="A1187" s="5">
        <f t="shared" si="53"/>
        <v>1186</v>
      </c>
      <c r="B1187" s="11" t="s">
        <v>1662</v>
      </c>
      <c r="C1187" s="11" t="s">
        <v>1663</v>
      </c>
      <c r="D1187" s="12" t="s">
        <v>1599</v>
      </c>
      <c r="E1187" s="13" t="s">
        <v>1677</v>
      </c>
      <c r="F1187" s="14" t="s">
        <v>1548</v>
      </c>
      <c r="G1187" s="23">
        <v>60000000</v>
      </c>
      <c r="H1187" s="23">
        <v>50000000</v>
      </c>
      <c r="I1187" s="23">
        <v>0</v>
      </c>
      <c r="J1187" s="23">
        <v>110000000</v>
      </c>
      <c r="K1187" s="5" t="s">
        <v>1548</v>
      </c>
      <c r="L1187" s="12" t="s">
        <v>1549</v>
      </c>
      <c r="M1187" s="74"/>
    </row>
    <row r="1188" spans="1:13" ht="12" customHeight="1" x14ac:dyDescent="0.3">
      <c r="A1188" s="5">
        <f t="shared" si="53"/>
        <v>1187</v>
      </c>
      <c r="B1188" s="11" t="s">
        <v>1662</v>
      </c>
      <c r="C1188" s="11" t="s">
        <v>1663</v>
      </c>
      <c r="D1188" s="12" t="s">
        <v>1599</v>
      </c>
      <c r="E1188" s="13" t="s">
        <v>1678</v>
      </c>
      <c r="F1188" s="14" t="s">
        <v>1548</v>
      </c>
      <c r="G1188" s="23">
        <v>60000000</v>
      </c>
      <c r="H1188" s="23">
        <v>670000000</v>
      </c>
      <c r="I1188" s="76">
        <v>10000000</v>
      </c>
      <c r="J1188" s="23">
        <v>740000000</v>
      </c>
      <c r="K1188" s="5" t="s">
        <v>1548</v>
      </c>
      <c r="L1188" s="12" t="s">
        <v>1549</v>
      </c>
      <c r="M1188" s="74"/>
    </row>
    <row r="1189" spans="1:13" ht="12" customHeight="1" x14ac:dyDescent="0.3">
      <c r="A1189" s="5">
        <f t="shared" si="53"/>
        <v>1188</v>
      </c>
      <c r="B1189" s="11" t="s">
        <v>1662</v>
      </c>
      <c r="C1189" s="11" t="s">
        <v>1663</v>
      </c>
      <c r="D1189" s="12" t="s">
        <v>1599</v>
      </c>
      <c r="E1189" s="13" t="s">
        <v>1679</v>
      </c>
      <c r="F1189" s="14" t="s">
        <v>1548</v>
      </c>
      <c r="G1189" s="23">
        <v>80000000</v>
      </c>
      <c r="H1189" s="23">
        <v>825000000</v>
      </c>
      <c r="I1189" s="76">
        <v>20000000</v>
      </c>
      <c r="J1189" s="23">
        <v>925000000</v>
      </c>
      <c r="K1189" s="5" t="s">
        <v>1548</v>
      </c>
      <c r="L1189" s="12" t="s">
        <v>1549</v>
      </c>
      <c r="M1189" s="74"/>
    </row>
    <row r="1190" spans="1:13" ht="12" customHeight="1" x14ac:dyDescent="0.3">
      <c r="A1190" s="5">
        <f t="shared" si="53"/>
        <v>1189</v>
      </c>
      <c r="B1190" s="11" t="s">
        <v>1662</v>
      </c>
      <c r="C1190" s="11" t="s">
        <v>1663</v>
      </c>
      <c r="D1190" s="12" t="s">
        <v>1599</v>
      </c>
      <c r="E1190" s="13" t="s">
        <v>1680</v>
      </c>
      <c r="F1190" s="14" t="s">
        <v>1548</v>
      </c>
      <c r="G1190" s="23">
        <v>310000000</v>
      </c>
      <c r="H1190" s="23">
        <v>2840000000</v>
      </c>
      <c r="I1190" s="76">
        <v>70000000</v>
      </c>
      <c r="J1190" s="23">
        <v>3220000000</v>
      </c>
      <c r="K1190" s="5" t="s">
        <v>1548</v>
      </c>
      <c r="L1190" s="12" t="s">
        <v>1549</v>
      </c>
      <c r="M1190" s="74"/>
    </row>
    <row r="1191" spans="1:13" ht="12" customHeight="1" x14ac:dyDescent="0.3">
      <c r="A1191" s="5">
        <f t="shared" si="53"/>
        <v>1190</v>
      </c>
      <c r="B1191" s="11" t="s">
        <v>1662</v>
      </c>
      <c r="C1191" s="11" t="s">
        <v>1663</v>
      </c>
      <c r="D1191" s="12" t="s">
        <v>1599</v>
      </c>
      <c r="E1191" s="13" t="s">
        <v>1681</v>
      </c>
      <c r="F1191" s="14" t="s">
        <v>1548</v>
      </c>
      <c r="G1191" s="23">
        <v>210000000</v>
      </c>
      <c r="H1191" s="23">
        <v>1750000000</v>
      </c>
      <c r="I1191" s="76">
        <v>36000000</v>
      </c>
      <c r="J1191" s="23">
        <v>1996000000</v>
      </c>
      <c r="K1191" s="5" t="s">
        <v>1548</v>
      </c>
      <c r="L1191" s="12" t="s">
        <v>1549</v>
      </c>
      <c r="M1191" s="74"/>
    </row>
    <row r="1192" spans="1:13" ht="12" customHeight="1" x14ac:dyDescent="0.3">
      <c r="A1192" s="5">
        <f t="shared" si="53"/>
        <v>1191</v>
      </c>
      <c r="B1192" s="11" t="s">
        <v>1662</v>
      </c>
      <c r="C1192" s="11" t="s">
        <v>1663</v>
      </c>
      <c r="D1192" s="12" t="s">
        <v>82</v>
      </c>
      <c r="E1192" s="13" t="s">
        <v>1682</v>
      </c>
      <c r="F1192" s="14" t="s">
        <v>1209</v>
      </c>
      <c r="G1192" s="23">
        <v>30000000</v>
      </c>
      <c r="H1192" s="23">
        <v>55000000</v>
      </c>
      <c r="I1192" s="23">
        <v>0</v>
      </c>
      <c r="J1192" s="23">
        <v>85000000</v>
      </c>
      <c r="K1192" s="5" t="s">
        <v>1548</v>
      </c>
      <c r="L1192" s="12" t="s">
        <v>28</v>
      </c>
      <c r="M1192" s="77"/>
    </row>
    <row r="1193" spans="1:13" ht="12" customHeight="1" x14ac:dyDescent="0.3">
      <c r="A1193" s="5">
        <f t="shared" si="53"/>
        <v>1192</v>
      </c>
      <c r="B1193" s="6" t="s">
        <v>1662</v>
      </c>
      <c r="C1193" s="6" t="s">
        <v>1683</v>
      </c>
      <c r="D1193" s="5" t="s">
        <v>1599</v>
      </c>
      <c r="E1193" s="7" t="s">
        <v>1684</v>
      </c>
      <c r="F1193" s="8" t="s">
        <v>1548</v>
      </c>
      <c r="G1193" s="23">
        <v>12571000</v>
      </c>
      <c r="H1193" s="23">
        <v>65721000</v>
      </c>
      <c r="I1193" s="23">
        <v>20000000</v>
      </c>
      <c r="J1193" s="23">
        <v>98292000</v>
      </c>
      <c r="K1193" s="5" t="s">
        <v>1548</v>
      </c>
      <c r="L1193" s="5" t="s">
        <v>1549</v>
      </c>
    </row>
    <row r="1194" spans="1:13" ht="12" customHeight="1" x14ac:dyDescent="0.3">
      <c r="A1194" s="5">
        <f t="shared" si="53"/>
        <v>1193</v>
      </c>
      <c r="B1194" s="6" t="s">
        <v>1662</v>
      </c>
      <c r="C1194" s="6" t="s">
        <v>1683</v>
      </c>
      <c r="D1194" s="5" t="s">
        <v>1599</v>
      </c>
      <c r="E1194" s="7" t="s">
        <v>1685</v>
      </c>
      <c r="F1194" s="8" t="s">
        <v>1548</v>
      </c>
      <c r="G1194" s="23">
        <v>55423000</v>
      </c>
      <c r="H1194" s="23">
        <v>289756000</v>
      </c>
      <c r="I1194" s="23">
        <v>20000000</v>
      </c>
      <c r="J1194" s="23">
        <v>365179000</v>
      </c>
      <c r="K1194" s="5" t="s">
        <v>1548</v>
      </c>
      <c r="L1194" s="5" t="s">
        <v>1549</v>
      </c>
    </row>
    <row r="1195" spans="1:13" ht="12" customHeight="1" x14ac:dyDescent="0.3">
      <c r="A1195" s="5">
        <f t="shared" si="53"/>
        <v>1194</v>
      </c>
      <c r="B1195" s="6" t="s">
        <v>1662</v>
      </c>
      <c r="C1195" s="6" t="s">
        <v>1545</v>
      </c>
      <c r="D1195" s="5" t="s">
        <v>1599</v>
      </c>
      <c r="E1195" s="7" t="s">
        <v>1686</v>
      </c>
      <c r="F1195" s="8" t="s">
        <v>1548</v>
      </c>
      <c r="G1195" s="23">
        <v>150000000</v>
      </c>
      <c r="H1195" s="23">
        <v>1860000000</v>
      </c>
      <c r="I1195" s="23">
        <v>0</v>
      </c>
      <c r="J1195" s="23">
        <v>2010000000</v>
      </c>
      <c r="K1195" s="5" t="s">
        <v>1548</v>
      </c>
      <c r="L1195" s="5" t="s">
        <v>1549</v>
      </c>
      <c r="M1195" s="74"/>
    </row>
    <row r="1196" spans="1:13" ht="12" customHeight="1" x14ac:dyDescent="0.3">
      <c r="A1196" s="5">
        <f t="shared" si="53"/>
        <v>1195</v>
      </c>
      <c r="B1196" s="6" t="s">
        <v>1662</v>
      </c>
      <c r="C1196" s="6" t="s">
        <v>1545</v>
      </c>
      <c r="D1196" s="5" t="s">
        <v>1599</v>
      </c>
      <c r="E1196" s="7" t="s">
        <v>1687</v>
      </c>
      <c r="F1196" s="8" t="s">
        <v>1548</v>
      </c>
      <c r="G1196" s="23">
        <v>50000000</v>
      </c>
      <c r="H1196" s="23">
        <v>51902840</v>
      </c>
      <c r="I1196" s="23">
        <v>0</v>
      </c>
      <c r="J1196" s="23">
        <v>101902840</v>
      </c>
      <c r="K1196" s="5" t="s">
        <v>1548</v>
      </c>
      <c r="L1196" s="5" t="s">
        <v>1549</v>
      </c>
      <c r="M1196" s="74"/>
    </row>
    <row r="1197" spans="1:13" ht="12" customHeight="1" x14ac:dyDescent="0.3">
      <c r="A1197" s="5">
        <f t="shared" si="53"/>
        <v>1196</v>
      </c>
      <c r="B1197" s="6" t="s">
        <v>1662</v>
      </c>
      <c r="C1197" s="6" t="s">
        <v>1545</v>
      </c>
      <c r="D1197" s="5" t="s">
        <v>82</v>
      </c>
      <c r="E1197" s="7" t="s">
        <v>1688</v>
      </c>
      <c r="F1197" s="8" t="s">
        <v>1209</v>
      </c>
      <c r="G1197" s="23">
        <v>400000000</v>
      </c>
      <c r="H1197" s="23">
        <v>4930000000</v>
      </c>
      <c r="I1197" s="23">
        <v>50000000</v>
      </c>
      <c r="J1197" s="23">
        <v>5380000000</v>
      </c>
      <c r="K1197" s="5" t="s">
        <v>1548</v>
      </c>
      <c r="L1197" s="5" t="s">
        <v>28</v>
      </c>
      <c r="M1197" s="74"/>
    </row>
    <row r="1198" spans="1:13" ht="12" customHeight="1" x14ac:dyDescent="0.3">
      <c r="A1198" s="5">
        <f t="shared" si="53"/>
        <v>1197</v>
      </c>
      <c r="B1198" s="6" t="s">
        <v>1662</v>
      </c>
      <c r="C1198" s="6" t="s">
        <v>1545</v>
      </c>
      <c r="D1198" s="5" t="s">
        <v>82</v>
      </c>
      <c r="E1198" s="7" t="s">
        <v>1689</v>
      </c>
      <c r="F1198" s="8" t="s">
        <v>1209</v>
      </c>
      <c r="G1198" s="23">
        <v>72391000</v>
      </c>
      <c r="H1198" s="23">
        <v>779666000</v>
      </c>
      <c r="I1198" s="23">
        <v>25000000</v>
      </c>
      <c r="J1198" s="23">
        <v>877057000</v>
      </c>
      <c r="K1198" s="5" t="s">
        <v>1548</v>
      </c>
      <c r="L1198" s="5" t="s">
        <v>28</v>
      </c>
      <c r="M1198" s="74"/>
    </row>
    <row r="1199" spans="1:13" ht="12" customHeight="1" x14ac:dyDescent="0.3">
      <c r="A1199" s="5">
        <f t="shared" si="53"/>
        <v>1198</v>
      </c>
      <c r="B1199" s="6" t="s">
        <v>1662</v>
      </c>
      <c r="C1199" s="6" t="s">
        <v>1545</v>
      </c>
      <c r="D1199" s="5" t="s">
        <v>82</v>
      </c>
      <c r="E1199" s="7" t="s">
        <v>1690</v>
      </c>
      <c r="F1199" s="8" t="s">
        <v>1209</v>
      </c>
      <c r="G1199" s="23">
        <v>85270000</v>
      </c>
      <c r="H1199" s="23">
        <v>734020000</v>
      </c>
      <c r="I1199" s="23">
        <v>25000000</v>
      </c>
      <c r="J1199" s="23">
        <v>844290000</v>
      </c>
      <c r="K1199" s="5" t="s">
        <v>1548</v>
      </c>
      <c r="L1199" s="5" t="s">
        <v>28</v>
      </c>
      <c r="M1199" s="74"/>
    </row>
    <row r="1200" spans="1:13" ht="12" customHeight="1" x14ac:dyDescent="0.3">
      <c r="A1200" s="5">
        <f t="shared" si="53"/>
        <v>1199</v>
      </c>
      <c r="B1200" s="6" t="s">
        <v>1662</v>
      </c>
      <c r="C1200" s="6" t="s">
        <v>1545</v>
      </c>
      <c r="D1200" s="5" t="s">
        <v>82</v>
      </c>
      <c r="E1200" s="7" t="s">
        <v>1691</v>
      </c>
      <c r="F1200" s="8" t="s">
        <v>1209</v>
      </c>
      <c r="G1200" s="23">
        <v>30000000</v>
      </c>
      <c r="H1200" s="23">
        <v>60617000</v>
      </c>
      <c r="I1200" s="23">
        <v>25000000</v>
      </c>
      <c r="J1200" s="23">
        <v>115617000</v>
      </c>
      <c r="K1200" s="5" t="s">
        <v>1548</v>
      </c>
      <c r="L1200" s="5" t="s">
        <v>28</v>
      </c>
      <c r="M1200" s="74"/>
    </row>
    <row r="1201" spans="1:13" ht="12" customHeight="1" x14ac:dyDescent="0.3">
      <c r="A1201" s="5">
        <f t="shared" si="53"/>
        <v>1200</v>
      </c>
      <c r="B1201" s="6" t="s">
        <v>1662</v>
      </c>
      <c r="C1201" s="6" t="s">
        <v>1545</v>
      </c>
      <c r="D1201" s="5" t="s">
        <v>82</v>
      </c>
      <c r="E1201" s="7" t="s">
        <v>1692</v>
      </c>
      <c r="F1201" s="8" t="s">
        <v>1209</v>
      </c>
      <c r="G1201" s="23">
        <v>32706000</v>
      </c>
      <c r="H1201" s="23">
        <v>2277569000</v>
      </c>
      <c r="I1201" s="23">
        <v>25000000</v>
      </c>
      <c r="J1201" s="23">
        <v>2335275000</v>
      </c>
      <c r="K1201" s="5" t="s">
        <v>1548</v>
      </c>
      <c r="L1201" s="5" t="s">
        <v>28</v>
      </c>
      <c r="M1201" s="74"/>
    </row>
    <row r="1202" spans="1:13" ht="12" customHeight="1" x14ac:dyDescent="0.3">
      <c r="A1202" s="5">
        <f t="shared" si="53"/>
        <v>1201</v>
      </c>
      <c r="B1202" s="6" t="s">
        <v>1662</v>
      </c>
      <c r="C1202" s="6" t="s">
        <v>1545</v>
      </c>
      <c r="D1202" s="5" t="s">
        <v>82</v>
      </c>
      <c r="E1202" s="7" t="s">
        <v>1693</v>
      </c>
      <c r="F1202" s="8" t="s">
        <v>1209</v>
      </c>
      <c r="G1202" s="23">
        <v>400000000</v>
      </c>
      <c r="H1202" s="23">
        <v>4930000000</v>
      </c>
      <c r="I1202" s="23">
        <v>50000000</v>
      </c>
      <c r="J1202" s="23">
        <v>5380000000</v>
      </c>
      <c r="K1202" s="5" t="s">
        <v>1548</v>
      </c>
      <c r="L1202" s="5" t="s">
        <v>28</v>
      </c>
      <c r="M1202" s="74"/>
    </row>
    <row r="1203" spans="1:13" ht="12" customHeight="1" x14ac:dyDescent="0.3">
      <c r="A1203" s="5">
        <f t="shared" si="53"/>
        <v>1202</v>
      </c>
      <c r="B1203" s="6" t="s">
        <v>1662</v>
      </c>
      <c r="C1203" s="6" t="s">
        <v>1672</v>
      </c>
      <c r="D1203" s="5" t="s">
        <v>82</v>
      </c>
      <c r="E1203" s="75" t="s">
        <v>1694</v>
      </c>
      <c r="F1203" s="8" t="s">
        <v>1209</v>
      </c>
      <c r="G1203" s="23">
        <v>900000000</v>
      </c>
      <c r="H1203" s="23">
        <v>1800000000</v>
      </c>
      <c r="I1203" s="23">
        <v>10000000</v>
      </c>
      <c r="J1203" s="23">
        <v>2710000000</v>
      </c>
      <c r="K1203" s="5" t="s">
        <v>1209</v>
      </c>
      <c r="L1203" s="5" t="s">
        <v>1549</v>
      </c>
    </row>
    <row r="1204" spans="1:13" ht="12" customHeight="1" x14ac:dyDescent="0.3">
      <c r="A1204" s="5">
        <f t="shared" si="53"/>
        <v>1203</v>
      </c>
      <c r="B1204" s="6" t="s">
        <v>1662</v>
      </c>
      <c r="C1204" s="6" t="s">
        <v>1683</v>
      </c>
      <c r="D1204" s="5" t="s">
        <v>1563</v>
      </c>
      <c r="E1204" s="7" t="s">
        <v>1695</v>
      </c>
      <c r="F1204" s="8" t="s">
        <v>1548</v>
      </c>
      <c r="G1204" s="23">
        <v>25142000</v>
      </c>
      <c r="H1204" s="23">
        <v>131442000</v>
      </c>
      <c r="I1204" s="23">
        <v>20000000</v>
      </c>
      <c r="J1204" s="23">
        <v>176584000</v>
      </c>
      <c r="K1204" s="5" t="s">
        <v>1209</v>
      </c>
      <c r="L1204" s="5" t="s">
        <v>1549</v>
      </c>
    </row>
    <row r="1205" spans="1:13" ht="12" customHeight="1" x14ac:dyDescent="0.3">
      <c r="A1205" s="5">
        <f t="shared" si="53"/>
        <v>1204</v>
      </c>
      <c r="B1205" s="6" t="s">
        <v>1662</v>
      </c>
      <c r="C1205" s="6" t="s">
        <v>1683</v>
      </c>
      <c r="D1205" s="5" t="s">
        <v>1563</v>
      </c>
      <c r="E1205" s="7" t="s">
        <v>1696</v>
      </c>
      <c r="F1205" s="8" t="s">
        <v>1548</v>
      </c>
      <c r="G1205" s="23">
        <v>110846000</v>
      </c>
      <c r="H1205" s="23">
        <v>579512000</v>
      </c>
      <c r="I1205" s="23">
        <v>20000000</v>
      </c>
      <c r="J1205" s="23">
        <v>710358000</v>
      </c>
      <c r="K1205" s="5" t="s">
        <v>1209</v>
      </c>
      <c r="L1205" s="5" t="s">
        <v>1549</v>
      </c>
    </row>
    <row r="1206" spans="1:13" ht="12" customHeight="1" x14ac:dyDescent="0.3">
      <c r="A1206" s="5">
        <f t="shared" si="53"/>
        <v>1205</v>
      </c>
      <c r="B1206" s="6" t="s">
        <v>1662</v>
      </c>
      <c r="C1206" s="6" t="s">
        <v>1683</v>
      </c>
      <c r="D1206" s="5" t="s">
        <v>1563</v>
      </c>
      <c r="E1206" s="7" t="s">
        <v>1697</v>
      </c>
      <c r="F1206" s="8" t="s">
        <v>1548</v>
      </c>
      <c r="G1206" s="23">
        <v>12571000</v>
      </c>
      <c r="H1206" s="23">
        <v>65721000</v>
      </c>
      <c r="I1206" s="23">
        <v>20000000</v>
      </c>
      <c r="J1206" s="23">
        <v>98292000</v>
      </c>
      <c r="K1206" s="5" t="s">
        <v>1209</v>
      </c>
      <c r="L1206" s="5" t="s">
        <v>1549</v>
      </c>
    </row>
    <row r="1207" spans="1:13" ht="12" customHeight="1" x14ac:dyDescent="0.3">
      <c r="A1207" s="5">
        <f t="shared" si="53"/>
        <v>1206</v>
      </c>
      <c r="B1207" s="6" t="s">
        <v>1662</v>
      </c>
      <c r="C1207" s="6" t="s">
        <v>1683</v>
      </c>
      <c r="D1207" s="5" t="s">
        <v>1563</v>
      </c>
      <c r="E1207" s="7" t="s">
        <v>1698</v>
      </c>
      <c r="F1207" s="8" t="s">
        <v>1548</v>
      </c>
      <c r="G1207" s="23">
        <v>55423000</v>
      </c>
      <c r="H1207" s="23">
        <v>289756000</v>
      </c>
      <c r="I1207" s="23">
        <v>20000000</v>
      </c>
      <c r="J1207" s="23">
        <v>365179000</v>
      </c>
      <c r="K1207" s="5" t="s">
        <v>1209</v>
      </c>
      <c r="L1207" s="5" t="s">
        <v>1549</v>
      </c>
    </row>
    <row r="1208" spans="1:13" ht="12" customHeight="1" x14ac:dyDescent="0.3">
      <c r="A1208" s="5">
        <f t="shared" si="53"/>
        <v>1207</v>
      </c>
      <c r="B1208" s="6" t="s">
        <v>1662</v>
      </c>
      <c r="C1208" s="6" t="s">
        <v>1683</v>
      </c>
      <c r="D1208" s="5" t="s">
        <v>1563</v>
      </c>
      <c r="E1208" s="7" t="s">
        <v>1699</v>
      </c>
      <c r="F1208" s="8" t="s">
        <v>1548</v>
      </c>
      <c r="G1208" s="23">
        <v>2929000</v>
      </c>
      <c r="H1208" s="23">
        <v>90875000</v>
      </c>
      <c r="I1208" s="23">
        <v>20000000</v>
      </c>
      <c r="J1208" s="23">
        <v>113804000</v>
      </c>
      <c r="K1208" s="5" t="s">
        <v>1209</v>
      </c>
      <c r="L1208" s="5" t="s">
        <v>1549</v>
      </c>
    </row>
    <row r="1209" spans="1:13" ht="12" customHeight="1" x14ac:dyDescent="0.3">
      <c r="A1209" s="5">
        <f t="shared" si="53"/>
        <v>1208</v>
      </c>
      <c r="B1209" s="6" t="s">
        <v>1662</v>
      </c>
      <c r="C1209" s="6" t="s">
        <v>1683</v>
      </c>
      <c r="D1209" s="5" t="s">
        <v>1563</v>
      </c>
      <c r="E1209" s="7" t="s">
        <v>1700</v>
      </c>
      <c r="F1209" s="8" t="s">
        <v>1548</v>
      </c>
      <c r="G1209" s="23">
        <v>25936000</v>
      </c>
      <c r="H1209" s="23">
        <v>804666000</v>
      </c>
      <c r="I1209" s="23">
        <v>20000000</v>
      </c>
      <c r="J1209" s="23">
        <v>850602000</v>
      </c>
      <c r="K1209" s="5" t="s">
        <v>1209</v>
      </c>
      <c r="L1209" s="5" t="s">
        <v>1549</v>
      </c>
    </row>
    <row r="1210" spans="1:13" ht="12" customHeight="1" x14ac:dyDescent="0.3">
      <c r="A1210" s="5">
        <f t="shared" si="53"/>
        <v>1209</v>
      </c>
      <c r="B1210" s="6" t="s">
        <v>1662</v>
      </c>
      <c r="C1210" s="6" t="s">
        <v>1683</v>
      </c>
      <c r="D1210" s="5" t="s">
        <v>1563</v>
      </c>
      <c r="E1210" s="7" t="s">
        <v>1701</v>
      </c>
      <c r="F1210" s="8" t="s">
        <v>1548</v>
      </c>
      <c r="G1210" s="23">
        <v>15454000</v>
      </c>
      <c r="H1210" s="23">
        <v>479465000</v>
      </c>
      <c r="I1210" s="23">
        <v>20000000</v>
      </c>
      <c r="J1210" s="23">
        <v>514919000</v>
      </c>
      <c r="K1210" s="5" t="s">
        <v>1209</v>
      </c>
      <c r="L1210" s="5" t="s">
        <v>1549</v>
      </c>
    </row>
    <row r="1211" spans="1:13" ht="12" customHeight="1" x14ac:dyDescent="0.3">
      <c r="A1211" s="5">
        <f t="shared" si="53"/>
        <v>1210</v>
      </c>
      <c r="B1211" s="6" t="s">
        <v>1662</v>
      </c>
      <c r="C1211" s="6" t="s">
        <v>1683</v>
      </c>
      <c r="D1211" s="5" t="s">
        <v>1563</v>
      </c>
      <c r="E1211" s="7" t="s">
        <v>1702</v>
      </c>
      <c r="F1211" s="8" t="s">
        <v>1548</v>
      </c>
      <c r="G1211" s="23">
        <v>1289000</v>
      </c>
      <c r="H1211" s="23">
        <v>40000000</v>
      </c>
      <c r="I1211" s="23">
        <v>20000000</v>
      </c>
      <c r="J1211" s="23">
        <v>61289000</v>
      </c>
      <c r="K1211" s="5" t="s">
        <v>1209</v>
      </c>
      <c r="L1211" s="5" t="s">
        <v>1549</v>
      </c>
    </row>
    <row r="1212" spans="1:13" ht="12" customHeight="1" x14ac:dyDescent="0.3">
      <c r="A1212" s="5">
        <f t="shared" si="53"/>
        <v>1211</v>
      </c>
      <c r="B1212" s="6" t="s">
        <v>1662</v>
      </c>
      <c r="C1212" s="6" t="s">
        <v>1683</v>
      </c>
      <c r="D1212" s="5" t="s">
        <v>1563</v>
      </c>
      <c r="E1212" s="7" t="s">
        <v>1703</v>
      </c>
      <c r="F1212" s="8" t="s">
        <v>1548</v>
      </c>
      <c r="G1212" s="23">
        <v>24585000</v>
      </c>
      <c r="H1212" s="23">
        <v>170875000</v>
      </c>
      <c r="I1212" s="23">
        <v>20000000</v>
      </c>
      <c r="J1212" s="23">
        <v>215460000</v>
      </c>
      <c r="K1212" s="5" t="s">
        <v>1209</v>
      </c>
      <c r="L1212" s="5" t="s">
        <v>1549</v>
      </c>
    </row>
    <row r="1213" spans="1:13" ht="12" customHeight="1" x14ac:dyDescent="0.3">
      <c r="A1213" s="5">
        <f t="shared" si="53"/>
        <v>1212</v>
      </c>
      <c r="B1213" s="6" t="s">
        <v>1662</v>
      </c>
      <c r="C1213" s="6" t="s">
        <v>1683</v>
      </c>
      <c r="D1213" s="5" t="s">
        <v>1563</v>
      </c>
      <c r="E1213" s="7" t="s">
        <v>1704</v>
      </c>
      <c r="F1213" s="8" t="s">
        <v>1548</v>
      </c>
      <c r="G1213" s="23">
        <v>118696000</v>
      </c>
      <c r="H1213" s="23">
        <v>825000000</v>
      </c>
      <c r="I1213" s="23">
        <v>20000000</v>
      </c>
      <c r="J1213" s="23">
        <v>963696000</v>
      </c>
      <c r="K1213" s="5" t="s">
        <v>1209</v>
      </c>
      <c r="L1213" s="5" t="s">
        <v>1549</v>
      </c>
    </row>
    <row r="1214" spans="1:13" ht="12" customHeight="1" x14ac:dyDescent="0.3">
      <c r="A1214" s="5">
        <f t="shared" si="53"/>
        <v>1213</v>
      </c>
      <c r="B1214" s="6" t="s">
        <v>1662</v>
      </c>
      <c r="C1214" s="6" t="s">
        <v>1683</v>
      </c>
      <c r="D1214" s="5" t="s">
        <v>1563</v>
      </c>
      <c r="E1214" s="7" t="s">
        <v>1705</v>
      </c>
      <c r="F1214" s="8" t="s">
        <v>1548</v>
      </c>
      <c r="G1214" s="23">
        <v>75875000</v>
      </c>
      <c r="H1214" s="23">
        <v>527368000</v>
      </c>
      <c r="I1214" s="23">
        <v>20000000</v>
      </c>
      <c r="J1214" s="23">
        <v>623243000</v>
      </c>
      <c r="K1214" s="5" t="s">
        <v>1209</v>
      </c>
      <c r="L1214" s="5" t="s">
        <v>1549</v>
      </c>
    </row>
    <row r="1215" spans="1:13" ht="12" customHeight="1" x14ac:dyDescent="0.3">
      <c r="A1215" s="5">
        <f t="shared" si="53"/>
        <v>1214</v>
      </c>
      <c r="B1215" s="6" t="s">
        <v>1662</v>
      </c>
      <c r="C1215" s="6" t="s">
        <v>1683</v>
      </c>
      <c r="D1215" s="5" t="s">
        <v>1563</v>
      </c>
      <c r="E1215" s="7" t="s">
        <v>1706</v>
      </c>
      <c r="F1215" s="8" t="s">
        <v>1548</v>
      </c>
      <c r="G1215" s="23">
        <v>5755000</v>
      </c>
      <c r="H1215" s="23">
        <v>40000000</v>
      </c>
      <c r="I1215" s="23">
        <v>20000000</v>
      </c>
      <c r="J1215" s="23">
        <v>65755000</v>
      </c>
      <c r="K1215" s="5" t="s">
        <v>1209</v>
      </c>
      <c r="L1215" s="5" t="s">
        <v>1549</v>
      </c>
    </row>
    <row r="1216" spans="1:13" ht="12" customHeight="1" x14ac:dyDescent="0.3">
      <c r="A1216" s="5">
        <f t="shared" si="53"/>
        <v>1215</v>
      </c>
      <c r="B1216" s="6" t="s">
        <v>1662</v>
      </c>
      <c r="C1216" s="6" t="s">
        <v>1545</v>
      </c>
      <c r="D1216" s="5" t="s">
        <v>1563</v>
      </c>
      <c r="E1216" s="7" t="s">
        <v>1707</v>
      </c>
      <c r="F1216" s="8" t="s">
        <v>1548</v>
      </c>
      <c r="G1216" s="23">
        <v>830000000</v>
      </c>
      <c r="H1216" s="23">
        <v>5222000000</v>
      </c>
      <c r="I1216" s="23">
        <v>100000000</v>
      </c>
      <c r="J1216" s="23">
        <v>6152000000</v>
      </c>
      <c r="K1216" s="5" t="s">
        <v>1209</v>
      </c>
      <c r="L1216" s="5" t="s">
        <v>1549</v>
      </c>
      <c r="M1216" s="74"/>
    </row>
    <row r="1217" spans="1:13" ht="12" customHeight="1" x14ac:dyDescent="0.3">
      <c r="A1217" s="5">
        <f t="shared" si="53"/>
        <v>1216</v>
      </c>
      <c r="B1217" s="6" t="s">
        <v>1662</v>
      </c>
      <c r="C1217" s="6" t="s">
        <v>1545</v>
      </c>
      <c r="D1217" s="5" t="s">
        <v>1563</v>
      </c>
      <c r="E1217" s="7" t="s">
        <v>1708</v>
      </c>
      <c r="F1217" s="8" t="s">
        <v>1548</v>
      </c>
      <c r="G1217" s="23">
        <v>207019000</v>
      </c>
      <c r="H1217" s="23">
        <v>1600000000</v>
      </c>
      <c r="I1217" s="23">
        <v>100000000</v>
      </c>
      <c r="J1217" s="23">
        <v>1907019000</v>
      </c>
      <c r="K1217" s="5" t="s">
        <v>1209</v>
      </c>
      <c r="L1217" s="5" t="s">
        <v>1549</v>
      </c>
      <c r="M1217" s="74"/>
    </row>
    <row r="1218" spans="1:13" ht="12" customHeight="1" x14ac:dyDescent="0.3">
      <c r="A1218" s="5">
        <f t="shared" ref="A1218:A1281" si="54">ROW()-1</f>
        <v>1217</v>
      </c>
      <c r="B1218" s="6" t="s">
        <v>1709</v>
      </c>
      <c r="C1218" s="6" t="s">
        <v>1710</v>
      </c>
      <c r="D1218" s="5" t="s">
        <v>366</v>
      </c>
      <c r="E1218" s="7" t="s">
        <v>1711</v>
      </c>
      <c r="F1218" s="8" t="s">
        <v>1212</v>
      </c>
      <c r="G1218" s="23">
        <v>110000000</v>
      </c>
      <c r="H1218" s="23">
        <v>80000000</v>
      </c>
      <c r="I1218" s="23">
        <v>5000000</v>
      </c>
      <c r="J1218" s="23">
        <v>195000000</v>
      </c>
      <c r="K1218" s="5" t="s">
        <v>1209</v>
      </c>
      <c r="L1218" s="5" t="s">
        <v>341</v>
      </c>
      <c r="M1218" s="74"/>
    </row>
    <row r="1219" spans="1:13" ht="12" customHeight="1" x14ac:dyDescent="0.3">
      <c r="A1219" s="5">
        <f t="shared" si="54"/>
        <v>1218</v>
      </c>
      <c r="B1219" s="11" t="s">
        <v>1709</v>
      </c>
      <c r="C1219" s="11" t="s">
        <v>1710</v>
      </c>
      <c r="D1219" s="12" t="s">
        <v>366</v>
      </c>
      <c r="E1219" s="13" t="s">
        <v>1712</v>
      </c>
      <c r="F1219" s="14" t="s">
        <v>1212</v>
      </c>
      <c r="G1219" s="23">
        <v>242000000</v>
      </c>
      <c r="H1219" s="23">
        <v>53520000</v>
      </c>
      <c r="I1219" s="23">
        <v>15000000</v>
      </c>
      <c r="J1219" s="23">
        <v>310520000</v>
      </c>
      <c r="K1219" s="5" t="s">
        <v>1209</v>
      </c>
      <c r="L1219" s="12" t="s">
        <v>341</v>
      </c>
      <c r="M1219" s="74"/>
    </row>
    <row r="1220" spans="1:13" ht="12" customHeight="1" x14ac:dyDescent="0.3">
      <c r="A1220" s="5">
        <f t="shared" si="54"/>
        <v>1219</v>
      </c>
      <c r="B1220" s="11" t="s">
        <v>1709</v>
      </c>
      <c r="C1220" s="11" t="s">
        <v>1710</v>
      </c>
      <c r="D1220" s="12" t="s">
        <v>366</v>
      </c>
      <c r="E1220" s="13" t="s">
        <v>1713</v>
      </c>
      <c r="F1220" s="14" t="s">
        <v>1212</v>
      </c>
      <c r="G1220" s="23">
        <v>98000000</v>
      </c>
      <c r="H1220" s="23">
        <v>800000000</v>
      </c>
      <c r="I1220" s="23">
        <v>5000000</v>
      </c>
      <c r="J1220" s="23">
        <v>903000000</v>
      </c>
      <c r="K1220" s="5" t="s">
        <v>1209</v>
      </c>
      <c r="L1220" s="12" t="s">
        <v>341</v>
      </c>
      <c r="M1220" s="74"/>
    </row>
    <row r="1221" spans="1:13" ht="12" customHeight="1" x14ac:dyDescent="0.3">
      <c r="A1221" s="5">
        <f t="shared" si="54"/>
        <v>1220</v>
      </c>
      <c r="B1221" s="11" t="s">
        <v>1709</v>
      </c>
      <c r="C1221" s="11" t="s">
        <v>1710</v>
      </c>
      <c r="D1221" s="12" t="s">
        <v>366</v>
      </c>
      <c r="E1221" s="13" t="s">
        <v>1714</v>
      </c>
      <c r="F1221" s="14" t="s">
        <v>1212</v>
      </c>
      <c r="G1221" s="23">
        <v>130000000</v>
      </c>
      <c r="H1221" s="23">
        <v>1200000000</v>
      </c>
      <c r="I1221" s="23">
        <v>30000000</v>
      </c>
      <c r="J1221" s="23">
        <v>1360000000</v>
      </c>
      <c r="K1221" s="5" t="s">
        <v>1209</v>
      </c>
      <c r="L1221" s="12" t="s">
        <v>341</v>
      </c>
      <c r="M1221" s="74"/>
    </row>
    <row r="1222" spans="1:13" ht="12" customHeight="1" x14ac:dyDescent="0.3">
      <c r="A1222" s="5">
        <f t="shared" si="54"/>
        <v>1221</v>
      </c>
      <c r="B1222" s="11" t="s">
        <v>1709</v>
      </c>
      <c r="C1222" s="11" t="s">
        <v>1710</v>
      </c>
      <c r="D1222" s="12" t="s">
        <v>366</v>
      </c>
      <c r="E1222" s="13" t="s">
        <v>1715</v>
      </c>
      <c r="F1222" s="14" t="s">
        <v>1212</v>
      </c>
      <c r="G1222" s="23">
        <v>15000000</v>
      </c>
      <c r="H1222" s="23">
        <v>6000000</v>
      </c>
      <c r="I1222" s="23">
        <v>1000000</v>
      </c>
      <c r="J1222" s="23">
        <v>22000000</v>
      </c>
      <c r="K1222" s="5" t="s">
        <v>1209</v>
      </c>
      <c r="L1222" s="12" t="s">
        <v>341</v>
      </c>
      <c r="M1222" s="74"/>
    </row>
    <row r="1223" spans="1:13" ht="12" customHeight="1" x14ac:dyDescent="0.3">
      <c r="A1223" s="5">
        <f t="shared" si="54"/>
        <v>1222</v>
      </c>
      <c r="B1223" s="11" t="s">
        <v>1709</v>
      </c>
      <c r="C1223" s="11" t="s">
        <v>1710</v>
      </c>
      <c r="D1223" s="12" t="s">
        <v>366</v>
      </c>
      <c r="E1223" s="13" t="s">
        <v>1716</v>
      </c>
      <c r="F1223" s="14" t="s">
        <v>1212</v>
      </c>
      <c r="G1223" s="23">
        <v>156000000</v>
      </c>
      <c r="H1223" s="23">
        <v>386000000</v>
      </c>
      <c r="I1223" s="23">
        <v>30000000</v>
      </c>
      <c r="J1223" s="23">
        <v>101902840</v>
      </c>
      <c r="K1223" s="5" t="s">
        <v>1209</v>
      </c>
      <c r="L1223" s="12" t="s">
        <v>341</v>
      </c>
      <c r="M1223" s="74"/>
    </row>
    <row r="1224" spans="1:13" ht="12" customHeight="1" x14ac:dyDescent="0.3">
      <c r="A1224" s="5">
        <f t="shared" si="54"/>
        <v>1223</v>
      </c>
      <c r="B1224" s="6" t="s">
        <v>1709</v>
      </c>
      <c r="C1224" s="6" t="s">
        <v>1710</v>
      </c>
      <c r="D1224" s="5" t="s">
        <v>25</v>
      </c>
      <c r="E1224" s="7" t="s">
        <v>1717</v>
      </c>
      <c r="F1224" s="8" t="s">
        <v>1209</v>
      </c>
      <c r="G1224" s="23">
        <v>91300000</v>
      </c>
      <c r="H1224" s="23">
        <v>50875000</v>
      </c>
      <c r="I1224" s="23">
        <v>50000000</v>
      </c>
      <c r="J1224" s="23">
        <v>192175000</v>
      </c>
      <c r="K1224" s="5" t="s">
        <v>1209</v>
      </c>
      <c r="L1224" s="5" t="s">
        <v>28</v>
      </c>
      <c r="M1224" s="74"/>
    </row>
    <row r="1225" spans="1:13" ht="12" customHeight="1" x14ac:dyDescent="0.3">
      <c r="A1225" s="5">
        <f t="shared" si="54"/>
        <v>1224</v>
      </c>
      <c r="B1225" s="6" t="s">
        <v>1709</v>
      </c>
      <c r="C1225" s="6" t="s">
        <v>1710</v>
      </c>
      <c r="D1225" s="5" t="s">
        <v>25</v>
      </c>
      <c r="E1225" s="7" t="s">
        <v>1718</v>
      </c>
      <c r="F1225" s="8" t="s">
        <v>1209</v>
      </c>
      <c r="G1225" s="23">
        <v>62622000</v>
      </c>
      <c r="H1225" s="23">
        <v>674454000</v>
      </c>
      <c r="I1225" s="23">
        <v>25000000</v>
      </c>
      <c r="J1225" s="23">
        <v>762076000</v>
      </c>
      <c r="K1225" s="5" t="s">
        <v>1209</v>
      </c>
      <c r="L1225" s="5" t="s">
        <v>28</v>
      </c>
      <c r="M1225" s="74"/>
    </row>
    <row r="1226" spans="1:13" ht="12" customHeight="1" x14ac:dyDescent="0.3">
      <c r="A1226" s="5">
        <f t="shared" si="54"/>
        <v>1225</v>
      </c>
      <c r="B1226" s="6" t="s">
        <v>1709</v>
      </c>
      <c r="C1226" s="6" t="s">
        <v>1710</v>
      </c>
      <c r="D1226" s="12" t="s">
        <v>366</v>
      </c>
      <c r="E1226" s="13" t="s">
        <v>1719</v>
      </c>
      <c r="F1226" s="14" t="s">
        <v>1212</v>
      </c>
      <c r="G1226" s="23">
        <v>956000000</v>
      </c>
      <c r="H1226" s="23">
        <v>85000000</v>
      </c>
      <c r="I1226" s="23">
        <v>20000000</v>
      </c>
      <c r="J1226" s="23">
        <v>1061000000</v>
      </c>
      <c r="K1226" s="5" t="s">
        <v>1209</v>
      </c>
      <c r="L1226" s="12" t="s">
        <v>28</v>
      </c>
      <c r="M1226" s="74"/>
    </row>
    <row r="1227" spans="1:13" ht="12" customHeight="1" x14ac:dyDescent="0.3">
      <c r="A1227" s="5">
        <f t="shared" si="54"/>
        <v>1226</v>
      </c>
      <c r="B1227" s="6" t="s">
        <v>1709</v>
      </c>
      <c r="C1227" s="6" t="s">
        <v>1710</v>
      </c>
      <c r="D1227" s="5" t="s">
        <v>25</v>
      </c>
      <c r="E1227" s="7" t="s">
        <v>1720</v>
      </c>
      <c r="F1227" s="8" t="s">
        <v>1209</v>
      </c>
      <c r="G1227" s="23">
        <v>91300000</v>
      </c>
      <c r="H1227" s="23">
        <v>50875000</v>
      </c>
      <c r="I1227" s="23">
        <v>50000000</v>
      </c>
      <c r="J1227" s="23">
        <v>192175000</v>
      </c>
      <c r="K1227" s="5" t="s">
        <v>1209</v>
      </c>
      <c r="L1227" s="5" t="s">
        <v>28</v>
      </c>
      <c r="M1227" s="74"/>
    </row>
    <row r="1228" spans="1:13" ht="12" customHeight="1" x14ac:dyDescent="0.3">
      <c r="A1228" s="5">
        <f t="shared" si="54"/>
        <v>1227</v>
      </c>
      <c r="B1228" s="6" t="s">
        <v>1709</v>
      </c>
      <c r="C1228" s="6" t="s">
        <v>1710</v>
      </c>
      <c r="D1228" s="5" t="s">
        <v>25</v>
      </c>
      <c r="E1228" s="7" t="s">
        <v>1721</v>
      </c>
      <c r="F1228" s="8" t="s">
        <v>1209</v>
      </c>
      <c r="G1228" s="23">
        <v>62622000</v>
      </c>
      <c r="H1228" s="23">
        <v>674454000</v>
      </c>
      <c r="I1228" s="23">
        <v>25000000</v>
      </c>
      <c r="J1228" s="23">
        <v>762076000</v>
      </c>
      <c r="K1228" s="5" t="s">
        <v>1209</v>
      </c>
      <c r="L1228" s="5" t="s">
        <v>28</v>
      </c>
      <c r="M1228" s="74"/>
    </row>
    <row r="1229" spans="1:13" ht="12" customHeight="1" x14ac:dyDescent="0.3">
      <c r="A1229" s="5">
        <f t="shared" si="54"/>
        <v>1228</v>
      </c>
      <c r="B1229" s="6" t="s">
        <v>1709</v>
      </c>
      <c r="C1229" s="6" t="s">
        <v>1722</v>
      </c>
      <c r="D1229" s="5" t="s">
        <v>25</v>
      </c>
      <c r="E1229" s="75" t="s">
        <v>1723</v>
      </c>
      <c r="F1229" s="8" t="s">
        <v>1209</v>
      </c>
      <c r="G1229" s="23">
        <v>120000000</v>
      </c>
      <c r="H1229" s="23">
        <v>60000000</v>
      </c>
      <c r="I1229" s="23">
        <v>15000000</v>
      </c>
      <c r="J1229" s="23">
        <v>195000000</v>
      </c>
      <c r="K1229" s="5" t="s">
        <v>1209</v>
      </c>
      <c r="L1229" s="5" t="s">
        <v>341</v>
      </c>
    </row>
    <row r="1230" spans="1:13" ht="12" customHeight="1" x14ac:dyDescent="0.3">
      <c r="A1230" s="5">
        <f t="shared" si="54"/>
        <v>1229</v>
      </c>
      <c r="B1230" s="6" t="s">
        <v>1709</v>
      </c>
      <c r="C1230" s="6" t="s">
        <v>1722</v>
      </c>
      <c r="D1230" s="5" t="s">
        <v>25</v>
      </c>
      <c r="E1230" s="75" t="s">
        <v>1724</v>
      </c>
      <c r="F1230" s="8" t="s">
        <v>1209</v>
      </c>
      <c r="G1230" s="23">
        <v>100000000</v>
      </c>
      <c r="H1230" s="23">
        <v>800000000</v>
      </c>
      <c r="I1230" s="78">
        <v>15000000</v>
      </c>
      <c r="J1230" s="23">
        <v>915000000</v>
      </c>
      <c r="K1230" s="5" t="s">
        <v>1209</v>
      </c>
      <c r="L1230" s="5" t="s">
        <v>341</v>
      </c>
    </row>
    <row r="1231" spans="1:13" ht="12" customHeight="1" x14ac:dyDescent="0.3">
      <c r="A1231" s="5">
        <f t="shared" si="54"/>
        <v>1230</v>
      </c>
      <c r="B1231" s="6" t="s">
        <v>1709</v>
      </c>
      <c r="C1231" s="6" t="s">
        <v>1722</v>
      </c>
      <c r="D1231" s="5" t="s">
        <v>25</v>
      </c>
      <c r="E1231" s="75" t="s">
        <v>1725</v>
      </c>
      <c r="F1231" s="8" t="s">
        <v>1209</v>
      </c>
      <c r="G1231" s="23">
        <v>70000000</v>
      </c>
      <c r="H1231" s="23">
        <v>600000000</v>
      </c>
      <c r="I1231" s="78">
        <v>15000000</v>
      </c>
      <c r="J1231" s="23">
        <v>685000000</v>
      </c>
      <c r="K1231" s="5" t="s">
        <v>1209</v>
      </c>
      <c r="L1231" s="5" t="s">
        <v>341</v>
      </c>
    </row>
    <row r="1232" spans="1:13" ht="12" customHeight="1" x14ac:dyDescent="0.3">
      <c r="A1232" s="5">
        <f t="shared" si="54"/>
        <v>1231</v>
      </c>
      <c r="B1232" s="6" t="s">
        <v>1709</v>
      </c>
      <c r="C1232" s="6" t="s">
        <v>1722</v>
      </c>
      <c r="D1232" s="5" t="s">
        <v>25</v>
      </c>
      <c r="E1232" s="75" t="s">
        <v>1726</v>
      </c>
      <c r="F1232" s="8" t="s">
        <v>1209</v>
      </c>
      <c r="G1232" s="23">
        <v>20000000</v>
      </c>
      <c r="H1232" s="23">
        <v>10000000</v>
      </c>
      <c r="I1232" s="23">
        <v>0</v>
      </c>
      <c r="J1232" s="23">
        <v>30000000</v>
      </c>
      <c r="K1232" s="5" t="s">
        <v>1209</v>
      </c>
      <c r="L1232" s="5" t="s">
        <v>341</v>
      </c>
    </row>
    <row r="1233" spans="1:13" ht="12" customHeight="1" x14ac:dyDescent="0.3">
      <c r="A1233" s="5">
        <f t="shared" si="54"/>
        <v>1232</v>
      </c>
      <c r="B1233" s="6" t="s">
        <v>1709</v>
      </c>
      <c r="C1233" s="6" t="s">
        <v>1722</v>
      </c>
      <c r="D1233" s="5" t="s">
        <v>25</v>
      </c>
      <c r="E1233" s="75" t="s">
        <v>1727</v>
      </c>
      <c r="F1233" s="8" t="s">
        <v>1209</v>
      </c>
      <c r="G1233" s="23">
        <v>400000000</v>
      </c>
      <c r="H1233" s="23">
        <v>4000000000</v>
      </c>
      <c r="I1233" s="23">
        <v>80000000</v>
      </c>
      <c r="J1233" s="23">
        <v>4480000000</v>
      </c>
      <c r="K1233" s="5" t="s">
        <v>1209</v>
      </c>
      <c r="L1233" s="5" t="s">
        <v>341</v>
      </c>
    </row>
    <row r="1234" spans="1:13" ht="12" customHeight="1" x14ac:dyDescent="0.3">
      <c r="A1234" s="5">
        <f t="shared" si="54"/>
        <v>1233</v>
      </c>
      <c r="B1234" s="11" t="s">
        <v>1709</v>
      </c>
      <c r="C1234" s="11" t="s">
        <v>1710</v>
      </c>
      <c r="D1234" s="12" t="s">
        <v>14</v>
      </c>
      <c r="E1234" s="13" t="s">
        <v>1728</v>
      </c>
      <c r="F1234" s="14" t="s">
        <v>1212</v>
      </c>
      <c r="G1234" s="23">
        <v>185000000</v>
      </c>
      <c r="H1234" s="23">
        <v>580000000</v>
      </c>
      <c r="I1234" s="23">
        <v>30000000</v>
      </c>
      <c r="J1234" s="23">
        <v>2010000000</v>
      </c>
      <c r="K1234" s="5" t="s">
        <v>1212</v>
      </c>
      <c r="L1234" s="12" t="s">
        <v>341</v>
      </c>
      <c r="M1234" s="74"/>
    </row>
    <row r="1235" spans="1:13" ht="12" customHeight="1" x14ac:dyDescent="0.3">
      <c r="A1235" s="5">
        <f t="shared" si="54"/>
        <v>1234</v>
      </c>
      <c r="B1235" s="6" t="s">
        <v>1709</v>
      </c>
      <c r="C1235" s="6" t="s">
        <v>1710</v>
      </c>
      <c r="D1235" s="5" t="s">
        <v>86</v>
      </c>
      <c r="E1235" s="7" t="s">
        <v>1729</v>
      </c>
      <c r="F1235" s="8" t="s">
        <v>1209</v>
      </c>
      <c r="G1235" s="23">
        <v>200000000</v>
      </c>
      <c r="H1235" s="23">
        <v>1749800000</v>
      </c>
      <c r="I1235" s="23">
        <v>50000000</v>
      </c>
      <c r="J1235" s="23">
        <v>1999800000</v>
      </c>
      <c r="K1235" s="5" t="s">
        <v>1212</v>
      </c>
      <c r="L1235" s="5" t="s">
        <v>28</v>
      </c>
      <c r="M1235" s="74"/>
    </row>
    <row r="1236" spans="1:13" ht="12" customHeight="1" x14ac:dyDescent="0.3">
      <c r="A1236" s="5">
        <f t="shared" si="54"/>
        <v>1235</v>
      </c>
      <c r="B1236" s="6" t="s">
        <v>1709</v>
      </c>
      <c r="C1236" s="6" t="s">
        <v>1710</v>
      </c>
      <c r="D1236" s="5" t="s">
        <v>86</v>
      </c>
      <c r="E1236" s="7" t="s">
        <v>1730</v>
      </c>
      <c r="F1236" s="8" t="s">
        <v>1209</v>
      </c>
      <c r="G1236" s="23">
        <v>72391000</v>
      </c>
      <c r="H1236" s="23">
        <v>779666000</v>
      </c>
      <c r="I1236" s="23">
        <v>25000000</v>
      </c>
      <c r="J1236" s="23">
        <v>877057000</v>
      </c>
      <c r="K1236" s="5" t="s">
        <v>1212</v>
      </c>
      <c r="L1236" s="5" t="s">
        <v>28</v>
      </c>
      <c r="M1236" s="74"/>
    </row>
    <row r="1237" spans="1:13" ht="12" customHeight="1" x14ac:dyDescent="0.3">
      <c r="A1237" s="5">
        <f t="shared" si="54"/>
        <v>1236</v>
      </c>
      <c r="B1237" s="6" t="s">
        <v>1709</v>
      </c>
      <c r="C1237" s="6" t="s">
        <v>1710</v>
      </c>
      <c r="D1237" s="5" t="s">
        <v>86</v>
      </c>
      <c r="E1237" s="7" t="s">
        <v>1731</v>
      </c>
      <c r="F1237" s="8" t="s">
        <v>1209</v>
      </c>
      <c r="G1237" s="23">
        <v>200000000</v>
      </c>
      <c r="H1237" s="23">
        <v>1749800000</v>
      </c>
      <c r="I1237" s="23">
        <v>50000000</v>
      </c>
      <c r="J1237" s="23">
        <v>1999800000</v>
      </c>
      <c r="K1237" s="5" t="s">
        <v>1212</v>
      </c>
      <c r="L1237" s="5" t="s">
        <v>28</v>
      </c>
      <c r="M1237" s="74"/>
    </row>
    <row r="1238" spans="1:13" ht="12" customHeight="1" x14ac:dyDescent="0.3">
      <c r="A1238" s="5">
        <f t="shared" si="54"/>
        <v>1237</v>
      </c>
      <c r="B1238" s="6" t="s">
        <v>1709</v>
      </c>
      <c r="C1238" s="6" t="s">
        <v>1710</v>
      </c>
      <c r="D1238" s="5" t="s">
        <v>86</v>
      </c>
      <c r="E1238" s="7" t="s">
        <v>1732</v>
      </c>
      <c r="F1238" s="8" t="s">
        <v>1209</v>
      </c>
      <c r="G1238" s="23">
        <v>72391000</v>
      </c>
      <c r="H1238" s="23">
        <v>779666000</v>
      </c>
      <c r="I1238" s="23">
        <v>25000000</v>
      </c>
      <c r="J1238" s="23">
        <v>877057000</v>
      </c>
      <c r="K1238" s="5" t="s">
        <v>1212</v>
      </c>
      <c r="L1238" s="5" t="s">
        <v>28</v>
      </c>
      <c r="M1238" s="74"/>
    </row>
    <row r="1239" spans="1:13" ht="12" customHeight="1" x14ac:dyDescent="0.3">
      <c r="A1239" s="5">
        <f t="shared" si="54"/>
        <v>1238</v>
      </c>
      <c r="B1239" s="6" t="s">
        <v>1709</v>
      </c>
      <c r="C1239" s="6" t="s">
        <v>1722</v>
      </c>
      <c r="D1239" s="5" t="s">
        <v>86</v>
      </c>
      <c r="E1239" s="75" t="s">
        <v>1733</v>
      </c>
      <c r="F1239" s="8" t="s">
        <v>1209</v>
      </c>
      <c r="G1239" s="23">
        <v>210000000</v>
      </c>
      <c r="H1239" s="23">
        <v>1700000000</v>
      </c>
      <c r="I1239" s="23">
        <v>60000000</v>
      </c>
      <c r="J1239" s="23">
        <v>1970000000</v>
      </c>
      <c r="K1239" s="5" t="s">
        <v>1209</v>
      </c>
      <c r="L1239" s="5" t="s">
        <v>341</v>
      </c>
    </row>
    <row r="1240" spans="1:13" ht="12" customHeight="1" x14ac:dyDescent="0.3">
      <c r="A1240" s="5">
        <f t="shared" si="54"/>
        <v>1239</v>
      </c>
      <c r="B1240" s="6" t="s">
        <v>1709</v>
      </c>
      <c r="C1240" s="6" t="s">
        <v>1722</v>
      </c>
      <c r="D1240" s="5" t="s">
        <v>89</v>
      </c>
      <c r="E1240" s="75" t="s">
        <v>1734</v>
      </c>
      <c r="F1240" s="8" t="s">
        <v>1209</v>
      </c>
      <c r="G1240" s="23">
        <v>350000000</v>
      </c>
      <c r="H1240" s="23">
        <v>150000000</v>
      </c>
      <c r="I1240" s="23">
        <v>15000000</v>
      </c>
      <c r="J1240" s="23">
        <v>515000000</v>
      </c>
      <c r="K1240" s="5" t="s">
        <v>1209</v>
      </c>
      <c r="L1240" s="5" t="s">
        <v>341</v>
      </c>
    </row>
    <row r="1241" spans="1:13" ht="12" customHeight="1" x14ac:dyDescent="0.3">
      <c r="A1241" s="5">
        <f t="shared" si="54"/>
        <v>1240</v>
      </c>
      <c r="B1241" s="6" t="s">
        <v>1709</v>
      </c>
      <c r="C1241" s="6" t="s">
        <v>1722</v>
      </c>
      <c r="D1241" s="5" t="s">
        <v>89</v>
      </c>
      <c r="E1241" s="75" t="s">
        <v>1735</v>
      </c>
      <c r="F1241" s="8" t="s">
        <v>1209</v>
      </c>
      <c r="G1241" s="23">
        <v>400000000</v>
      </c>
      <c r="H1241" s="23">
        <v>150000000</v>
      </c>
      <c r="I1241" s="23">
        <v>15000000</v>
      </c>
      <c r="J1241" s="23">
        <v>565000000</v>
      </c>
      <c r="K1241" s="5" t="s">
        <v>1209</v>
      </c>
      <c r="L1241" s="5" t="s">
        <v>341</v>
      </c>
    </row>
    <row r="1242" spans="1:13" ht="12" customHeight="1" x14ac:dyDescent="0.3">
      <c r="A1242" s="5">
        <f t="shared" si="54"/>
        <v>1241</v>
      </c>
      <c r="B1242" s="11" t="s">
        <v>1709</v>
      </c>
      <c r="C1242" s="11" t="s">
        <v>1736</v>
      </c>
      <c r="D1242" s="12" t="s">
        <v>1320</v>
      </c>
      <c r="E1242" s="13" t="s">
        <v>1737</v>
      </c>
      <c r="F1242" s="14" t="s">
        <v>1212</v>
      </c>
      <c r="G1242" s="9">
        <v>338000000</v>
      </c>
      <c r="H1242" s="9">
        <v>1570000000</v>
      </c>
      <c r="I1242" s="23">
        <v>0</v>
      </c>
      <c r="J1242" s="9">
        <v>1908000000</v>
      </c>
      <c r="K1242" s="5" t="s">
        <v>1212</v>
      </c>
      <c r="L1242" s="12" t="s">
        <v>341</v>
      </c>
      <c r="M1242" s="74"/>
    </row>
    <row r="1243" spans="1:13" ht="12" customHeight="1" x14ac:dyDescent="0.3">
      <c r="A1243" s="5">
        <f t="shared" si="54"/>
        <v>1242</v>
      </c>
      <c r="B1243" s="11" t="s">
        <v>1709</v>
      </c>
      <c r="C1243" s="11" t="s">
        <v>1736</v>
      </c>
      <c r="D1243" s="12" t="s">
        <v>1320</v>
      </c>
      <c r="E1243" s="13" t="s">
        <v>1738</v>
      </c>
      <c r="F1243" s="14" t="s">
        <v>1212</v>
      </c>
      <c r="G1243" s="9">
        <v>233000000</v>
      </c>
      <c r="H1243" s="9">
        <v>3250000000</v>
      </c>
      <c r="I1243" s="23">
        <v>0</v>
      </c>
      <c r="J1243" s="9">
        <v>3483000000</v>
      </c>
      <c r="K1243" s="5" t="s">
        <v>1212</v>
      </c>
      <c r="L1243" s="12" t="s">
        <v>341</v>
      </c>
      <c r="M1243" s="74"/>
    </row>
    <row r="1244" spans="1:13" ht="12" customHeight="1" x14ac:dyDescent="0.3">
      <c r="A1244" s="5">
        <f t="shared" si="54"/>
        <v>1243</v>
      </c>
      <c r="B1244" s="6" t="s">
        <v>1709</v>
      </c>
      <c r="C1244" s="6" t="s">
        <v>1739</v>
      </c>
      <c r="D1244" s="5" t="s">
        <v>1320</v>
      </c>
      <c r="E1244" s="7" t="s">
        <v>1740</v>
      </c>
      <c r="F1244" s="8" t="s">
        <v>1212</v>
      </c>
      <c r="G1244" s="23">
        <v>8095000</v>
      </c>
      <c r="H1244" s="23">
        <v>193527000</v>
      </c>
      <c r="I1244" s="23">
        <v>20000000</v>
      </c>
      <c r="J1244" s="23">
        <v>221622000</v>
      </c>
      <c r="K1244" s="5" t="s">
        <v>1209</v>
      </c>
      <c r="L1244" s="5" t="s">
        <v>341</v>
      </c>
    </row>
    <row r="1245" spans="1:13" ht="12" customHeight="1" x14ac:dyDescent="0.3">
      <c r="A1245" s="5">
        <f t="shared" si="54"/>
        <v>1244</v>
      </c>
      <c r="B1245" s="6" t="s">
        <v>1709</v>
      </c>
      <c r="C1245" s="6" t="s">
        <v>1739</v>
      </c>
      <c r="D1245" s="5" t="s">
        <v>1320</v>
      </c>
      <c r="E1245" s="7" t="s">
        <v>1741</v>
      </c>
      <c r="F1245" s="8" t="s">
        <v>1212</v>
      </c>
      <c r="G1245" s="23">
        <v>33846000</v>
      </c>
      <c r="H1245" s="23">
        <v>809148000</v>
      </c>
      <c r="I1245" s="23">
        <v>20000000</v>
      </c>
      <c r="J1245" s="23">
        <v>862994000</v>
      </c>
      <c r="K1245" s="5" t="s">
        <v>1209</v>
      </c>
      <c r="L1245" s="5" t="s">
        <v>341</v>
      </c>
    </row>
    <row r="1246" spans="1:13" ht="12" customHeight="1" x14ac:dyDescent="0.3">
      <c r="A1246" s="5">
        <f t="shared" si="54"/>
        <v>1245</v>
      </c>
      <c r="B1246" s="6" t="s">
        <v>1709</v>
      </c>
      <c r="C1246" s="6" t="s">
        <v>1739</v>
      </c>
      <c r="D1246" s="5" t="s">
        <v>1320</v>
      </c>
      <c r="E1246" s="7" t="s">
        <v>1742</v>
      </c>
      <c r="F1246" s="8" t="s">
        <v>1212</v>
      </c>
      <c r="G1246" s="23">
        <v>51968000</v>
      </c>
      <c r="H1246" s="23">
        <v>1242398000</v>
      </c>
      <c r="I1246" s="23">
        <v>20000000</v>
      </c>
      <c r="J1246" s="23">
        <v>1314366000</v>
      </c>
      <c r="K1246" s="5" t="s">
        <v>1209</v>
      </c>
      <c r="L1246" s="5" t="s">
        <v>341</v>
      </c>
    </row>
    <row r="1247" spans="1:13" ht="12" customHeight="1" x14ac:dyDescent="0.3">
      <c r="A1247" s="5">
        <f t="shared" si="54"/>
        <v>1246</v>
      </c>
      <c r="B1247" s="6" t="s">
        <v>1709</v>
      </c>
      <c r="C1247" s="6" t="s">
        <v>1739</v>
      </c>
      <c r="D1247" s="5" t="s">
        <v>1320</v>
      </c>
      <c r="E1247" s="7" t="s">
        <v>1743</v>
      </c>
      <c r="F1247" s="8" t="s">
        <v>1212</v>
      </c>
      <c r="G1247" s="23">
        <v>837000</v>
      </c>
      <c r="H1247" s="23">
        <v>20000000</v>
      </c>
      <c r="I1247" s="23">
        <v>20000000</v>
      </c>
      <c r="J1247" s="23">
        <v>40837000</v>
      </c>
      <c r="K1247" s="5" t="s">
        <v>1209</v>
      </c>
      <c r="L1247" s="5" t="s">
        <v>341</v>
      </c>
    </row>
    <row r="1248" spans="1:13" ht="12" customHeight="1" x14ac:dyDescent="0.3">
      <c r="A1248" s="5">
        <f t="shared" si="54"/>
        <v>1247</v>
      </c>
      <c r="B1248" s="6" t="s">
        <v>1709</v>
      </c>
      <c r="C1248" s="6" t="s">
        <v>1739</v>
      </c>
      <c r="D1248" s="5" t="s">
        <v>1320</v>
      </c>
      <c r="E1248" s="7" t="s">
        <v>1744</v>
      </c>
      <c r="F1248" s="8" t="s">
        <v>1212</v>
      </c>
      <c r="G1248" s="23">
        <v>111499000</v>
      </c>
      <c r="H1248" s="23">
        <v>82264000</v>
      </c>
      <c r="I1248" s="23">
        <v>20000000</v>
      </c>
      <c r="J1248" s="23">
        <v>213763000</v>
      </c>
      <c r="K1248" s="5" t="s">
        <v>1209</v>
      </c>
      <c r="L1248" s="5" t="s">
        <v>341</v>
      </c>
    </row>
    <row r="1249" spans="1:13" ht="12" customHeight="1" x14ac:dyDescent="0.3">
      <c r="A1249" s="5">
        <f t="shared" si="54"/>
        <v>1248</v>
      </c>
      <c r="B1249" s="6" t="s">
        <v>1709</v>
      </c>
      <c r="C1249" s="6" t="s">
        <v>1739</v>
      </c>
      <c r="D1249" s="5" t="s">
        <v>1320</v>
      </c>
      <c r="E1249" s="7" t="s">
        <v>1745</v>
      </c>
      <c r="F1249" s="8" t="s">
        <v>1212</v>
      </c>
      <c r="G1249" s="23">
        <v>197623000</v>
      </c>
      <c r="H1249" s="23">
        <v>145806000</v>
      </c>
      <c r="I1249" s="23">
        <v>20000000</v>
      </c>
      <c r="J1249" s="23">
        <v>363429000</v>
      </c>
      <c r="K1249" s="5" t="s">
        <v>1209</v>
      </c>
      <c r="L1249" s="5" t="s">
        <v>341</v>
      </c>
    </row>
    <row r="1250" spans="1:13" ht="12" customHeight="1" x14ac:dyDescent="0.3">
      <c r="A1250" s="5">
        <f t="shared" si="54"/>
        <v>1249</v>
      </c>
      <c r="B1250" s="6" t="s">
        <v>1709</v>
      </c>
      <c r="C1250" s="6" t="s">
        <v>1739</v>
      </c>
      <c r="D1250" s="5" t="s">
        <v>1320</v>
      </c>
      <c r="E1250" s="7" t="s">
        <v>1746</v>
      </c>
      <c r="F1250" s="8" t="s">
        <v>1212</v>
      </c>
      <c r="G1250" s="23">
        <v>248513000</v>
      </c>
      <c r="H1250" s="23">
        <v>1066961000</v>
      </c>
      <c r="I1250" s="23">
        <v>20000000</v>
      </c>
      <c r="J1250" s="23">
        <v>1335474000</v>
      </c>
      <c r="K1250" s="5" t="s">
        <v>1209</v>
      </c>
      <c r="L1250" s="5" t="s">
        <v>341</v>
      </c>
    </row>
    <row r="1251" spans="1:13" ht="12" customHeight="1" x14ac:dyDescent="0.3">
      <c r="A1251" s="5">
        <f t="shared" si="54"/>
        <v>1250</v>
      </c>
      <c r="B1251" s="6" t="s">
        <v>1709</v>
      </c>
      <c r="C1251" s="6" t="s">
        <v>1739</v>
      </c>
      <c r="D1251" s="5" t="s">
        <v>1320</v>
      </c>
      <c r="E1251" s="7" t="s">
        <v>1747</v>
      </c>
      <c r="F1251" s="8" t="s">
        <v>1212</v>
      </c>
      <c r="G1251" s="23">
        <v>79379000</v>
      </c>
      <c r="H1251" s="23">
        <v>340804000</v>
      </c>
      <c r="I1251" s="23">
        <v>20000000</v>
      </c>
      <c r="J1251" s="23">
        <v>440183000</v>
      </c>
      <c r="K1251" s="5" t="s">
        <v>1209</v>
      </c>
      <c r="L1251" s="5" t="s">
        <v>341</v>
      </c>
    </row>
    <row r="1252" spans="1:13" ht="12" customHeight="1" x14ac:dyDescent="0.3">
      <c r="A1252" s="5">
        <f t="shared" si="54"/>
        <v>1251</v>
      </c>
      <c r="B1252" s="6" t="s">
        <v>1709</v>
      </c>
      <c r="C1252" s="6" t="s">
        <v>1722</v>
      </c>
      <c r="D1252" s="5" t="s">
        <v>39</v>
      </c>
      <c r="E1252" s="75" t="s">
        <v>1748</v>
      </c>
      <c r="F1252" s="8" t="s">
        <v>1209</v>
      </c>
      <c r="G1252" s="9">
        <v>100000000</v>
      </c>
      <c r="H1252" s="9">
        <v>800000000</v>
      </c>
      <c r="I1252" s="30">
        <v>15000000</v>
      </c>
      <c r="J1252" s="9">
        <v>915000000</v>
      </c>
      <c r="K1252" s="5" t="s">
        <v>1209</v>
      </c>
      <c r="L1252" s="5" t="s">
        <v>341</v>
      </c>
    </row>
    <row r="1253" spans="1:13" ht="12" customHeight="1" x14ac:dyDescent="0.3">
      <c r="A1253" s="5">
        <f t="shared" si="54"/>
        <v>1252</v>
      </c>
      <c r="B1253" s="6" t="s">
        <v>1709</v>
      </c>
      <c r="C1253" s="6" t="s">
        <v>1722</v>
      </c>
      <c r="D1253" s="5" t="s">
        <v>39</v>
      </c>
      <c r="E1253" s="75" t="s">
        <v>1749</v>
      </c>
      <c r="F1253" s="8" t="s">
        <v>1209</v>
      </c>
      <c r="G1253" s="9">
        <v>70000000</v>
      </c>
      <c r="H1253" s="9">
        <v>600000000</v>
      </c>
      <c r="I1253" s="30">
        <v>15000000</v>
      </c>
      <c r="J1253" s="9">
        <v>685000000</v>
      </c>
      <c r="K1253" s="5" t="s">
        <v>1209</v>
      </c>
      <c r="L1253" s="5" t="s">
        <v>341</v>
      </c>
    </row>
    <row r="1254" spans="1:13" ht="12" customHeight="1" x14ac:dyDescent="0.3">
      <c r="A1254" s="5">
        <f t="shared" si="54"/>
        <v>1253</v>
      </c>
      <c r="B1254" s="6" t="s">
        <v>1709</v>
      </c>
      <c r="C1254" s="6" t="s">
        <v>1722</v>
      </c>
      <c r="D1254" s="5" t="s">
        <v>39</v>
      </c>
      <c r="E1254" s="75" t="s">
        <v>1750</v>
      </c>
      <c r="F1254" s="8" t="s">
        <v>1209</v>
      </c>
      <c r="G1254" s="9">
        <v>80000000</v>
      </c>
      <c r="H1254" s="9">
        <v>40000000</v>
      </c>
      <c r="I1254" s="23">
        <v>0</v>
      </c>
      <c r="J1254" s="9">
        <v>120000000</v>
      </c>
      <c r="K1254" s="5" t="s">
        <v>1209</v>
      </c>
      <c r="L1254" s="5" t="s">
        <v>341</v>
      </c>
    </row>
    <row r="1255" spans="1:13" ht="12" customHeight="1" x14ac:dyDescent="0.3">
      <c r="A1255" s="5">
        <f t="shared" si="54"/>
        <v>1254</v>
      </c>
      <c r="B1255" s="6" t="s">
        <v>1709</v>
      </c>
      <c r="C1255" s="6" t="s">
        <v>1722</v>
      </c>
      <c r="D1255" s="5" t="s">
        <v>1320</v>
      </c>
      <c r="E1255" s="75" t="s">
        <v>1751</v>
      </c>
      <c r="F1255" s="8" t="s">
        <v>1209</v>
      </c>
      <c r="G1255" s="9">
        <v>20000000</v>
      </c>
      <c r="H1255" s="9">
        <v>10000000</v>
      </c>
      <c r="I1255" s="23">
        <v>0</v>
      </c>
      <c r="J1255" s="9">
        <v>30000000</v>
      </c>
      <c r="K1255" s="5" t="s">
        <v>1209</v>
      </c>
      <c r="L1255" s="5" t="s">
        <v>341</v>
      </c>
    </row>
    <row r="1256" spans="1:13" ht="12" customHeight="1" x14ac:dyDescent="0.3">
      <c r="A1256" s="5">
        <f t="shared" si="54"/>
        <v>1255</v>
      </c>
      <c r="B1256" s="6" t="s">
        <v>1709</v>
      </c>
      <c r="C1256" s="6" t="s">
        <v>1722</v>
      </c>
      <c r="D1256" s="5" t="s">
        <v>39</v>
      </c>
      <c r="E1256" s="75" t="s">
        <v>1752</v>
      </c>
      <c r="F1256" s="8" t="s">
        <v>1209</v>
      </c>
      <c r="G1256" s="9">
        <v>100000000</v>
      </c>
      <c r="H1256" s="9">
        <v>800000000</v>
      </c>
      <c r="I1256" s="30">
        <v>15000000</v>
      </c>
      <c r="J1256" s="9">
        <v>915000000</v>
      </c>
      <c r="K1256" s="5" t="s">
        <v>1209</v>
      </c>
      <c r="L1256" s="5" t="s">
        <v>341</v>
      </c>
    </row>
    <row r="1257" spans="1:13" ht="12" customHeight="1" x14ac:dyDescent="0.3">
      <c r="A1257" s="5">
        <f t="shared" si="54"/>
        <v>1256</v>
      </c>
      <c r="B1257" s="6" t="s">
        <v>1709</v>
      </c>
      <c r="C1257" s="6" t="s">
        <v>1722</v>
      </c>
      <c r="D1257" s="5" t="s">
        <v>39</v>
      </c>
      <c r="E1257" s="75" t="s">
        <v>1753</v>
      </c>
      <c r="F1257" s="8" t="s">
        <v>1209</v>
      </c>
      <c r="G1257" s="9">
        <v>70000000</v>
      </c>
      <c r="H1257" s="9">
        <v>6000000000</v>
      </c>
      <c r="I1257" s="30">
        <v>15000000</v>
      </c>
      <c r="J1257" s="9">
        <v>6085000000</v>
      </c>
      <c r="K1257" s="5" t="s">
        <v>1209</v>
      </c>
      <c r="L1257" s="5" t="s">
        <v>341</v>
      </c>
    </row>
    <row r="1258" spans="1:13" ht="12" customHeight="1" x14ac:dyDescent="0.3">
      <c r="A1258" s="5">
        <f t="shared" si="54"/>
        <v>1257</v>
      </c>
      <c r="B1258" s="6" t="s">
        <v>1709</v>
      </c>
      <c r="C1258" s="6" t="s">
        <v>1722</v>
      </c>
      <c r="D1258" s="5" t="s">
        <v>39</v>
      </c>
      <c r="E1258" s="75" t="s">
        <v>1754</v>
      </c>
      <c r="F1258" s="8" t="s">
        <v>1209</v>
      </c>
      <c r="G1258" s="9">
        <v>20000000</v>
      </c>
      <c r="H1258" s="9">
        <v>10000000</v>
      </c>
      <c r="I1258" s="23">
        <v>0</v>
      </c>
      <c r="J1258" s="9">
        <v>30000000</v>
      </c>
      <c r="K1258" s="5" t="s">
        <v>1209</v>
      </c>
      <c r="L1258" s="5" t="s">
        <v>341</v>
      </c>
    </row>
    <row r="1259" spans="1:13" ht="12" customHeight="1" x14ac:dyDescent="0.3">
      <c r="A1259" s="5">
        <f t="shared" si="54"/>
        <v>1258</v>
      </c>
      <c r="B1259" s="6" t="s">
        <v>1709</v>
      </c>
      <c r="C1259" s="6" t="s">
        <v>1710</v>
      </c>
      <c r="D1259" s="5" t="s">
        <v>91</v>
      </c>
      <c r="E1259" s="7" t="s">
        <v>1755</v>
      </c>
      <c r="F1259" s="8" t="s">
        <v>1209</v>
      </c>
      <c r="G1259" s="9">
        <v>50000000</v>
      </c>
      <c r="H1259" s="23">
        <v>0</v>
      </c>
      <c r="I1259" s="9">
        <v>5000000</v>
      </c>
      <c r="J1259" s="9">
        <v>55000000</v>
      </c>
      <c r="K1259" s="5" t="s">
        <v>1209</v>
      </c>
      <c r="L1259" s="5" t="s">
        <v>28</v>
      </c>
      <c r="M1259" s="74"/>
    </row>
    <row r="1260" spans="1:13" ht="12" customHeight="1" x14ac:dyDescent="0.3">
      <c r="A1260" s="5">
        <f t="shared" si="54"/>
        <v>1259</v>
      </c>
      <c r="B1260" s="6" t="s">
        <v>1709</v>
      </c>
      <c r="C1260" s="6" t="s">
        <v>1710</v>
      </c>
      <c r="D1260" s="5" t="s">
        <v>91</v>
      </c>
      <c r="E1260" s="7" t="s">
        <v>1756</v>
      </c>
      <c r="F1260" s="8" t="s">
        <v>1209</v>
      </c>
      <c r="G1260" s="9">
        <v>50000000</v>
      </c>
      <c r="H1260" s="23">
        <v>0</v>
      </c>
      <c r="I1260" s="9">
        <v>5000000</v>
      </c>
      <c r="J1260" s="9">
        <v>55000000</v>
      </c>
      <c r="K1260" s="5" t="s">
        <v>1209</v>
      </c>
      <c r="L1260" s="5" t="s">
        <v>28</v>
      </c>
      <c r="M1260" s="74"/>
    </row>
    <row r="1261" spans="1:13" ht="12" customHeight="1" x14ac:dyDescent="0.3">
      <c r="A1261" s="5">
        <f t="shared" si="54"/>
        <v>1260</v>
      </c>
      <c r="B1261" s="6" t="s">
        <v>1709</v>
      </c>
      <c r="C1261" s="6" t="s">
        <v>1722</v>
      </c>
      <c r="D1261" s="5" t="s">
        <v>91</v>
      </c>
      <c r="E1261" s="75" t="s">
        <v>1757</v>
      </c>
      <c r="F1261" s="8" t="s">
        <v>1209</v>
      </c>
      <c r="G1261" s="9">
        <v>900000000</v>
      </c>
      <c r="H1261" s="9">
        <v>1800000000</v>
      </c>
      <c r="I1261" s="9">
        <v>10000000</v>
      </c>
      <c r="J1261" s="9">
        <v>2710000000</v>
      </c>
      <c r="K1261" s="5" t="s">
        <v>1209</v>
      </c>
      <c r="L1261" s="5" t="s">
        <v>341</v>
      </c>
    </row>
    <row r="1262" spans="1:13" ht="12" customHeight="1" x14ac:dyDescent="0.3">
      <c r="A1262" s="5">
        <f t="shared" si="54"/>
        <v>1261</v>
      </c>
      <c r="B1262" s="11" t="s">
        <v>1709</v>
      </c>
      <c r="C1262" s="11" t="s">
        <v>1736</v>
      </c>
      <c r="D1262" s="12" t="s">
        <v>99</v>
      </c>
      <c r="E1262" s="13" t="s">
        <v>1758</v>
      </c>
      <c r="F1262" s="14" t="s">
        <v>1209</v>
      </c>
      <c r="G1262" s="9">
        <v>100000000</v>
      </c>
      <c r="H1262" s="9">
        <v>1900000000</v>
      </c>
      <c r="I1262" s="9">
        <v>15000000</v>
      </c>
      <c r="J1262" s="9">
        <v>2015000000</v>
      </c>
      <c r="K1262" s="5" t="s">
        <v>1212</v>
      </c>
      <c r="L1262" s="12" t="s">
        <v>28</v>
      </c>
      <c r="M1262" s="74"/>
    </row>
    <row r="1263" spans="1:13" ht="12" customHeight="1" x14ac:dyDescent="0.3">
      <c r="A1263" s="5">
        <f t="shared" si="54"/>
        <v>1262</v>
      </c>
      <c r="B1263" s="11" t="s">
        <v>1709</v>
      </c>
      <c r="C1263" s="11" t="s">
        <v>1736</v>
      </c>
      <c r="D1263" s="12" t="s">
        <v>99</v>
      </c>
      <c r="E1263" s="13" t="s">
        <v>1759</v>
      </c>
      <c r="F1263" s="14" t="s">
        <v>1209</v>
      </c>
      <c r="G1263" s="9">
        <v>100000000</v>
      </c>
      <c r="H1263" s="9">
        <v>1200000000</v>
      </c>
      <c r="I1263" s="9">
        <v>20000000</v>
      </c>
      <c r="J1263" s="9">
        <v>1320000000</v>
      </c>
      <c r="K1263" s="5" t="s">
        <v>1212</v>
      </c>
      <c r="L1263" s="12" t="s">
        <v>28</v>
      </c>
      <c r="M1263" s="74"/>
    </row>
    <row r="1264" spans="1:13" ht="12" customHeight="1" x14ac:dyDescent="0.3">
      <c r="A1264" s="5">
        <f t="shared" si="54"/>
        <v>1263</v>
      </c>
      <c r="B1264" s="11" t="s">
        <v>1709</v>
      </c>
      <c r="C1264" s="11" t="s">
        <v>1736</v>
      </c>
      <c r="D1264" s="12" t="s">
        <v>99</v>
      </c>
      <c r="E1264" s="13" t="s">
        <v>1760</v>
      </c>
      <c r="F1264" s="14" t="s">
        <v>1209</v>
      </c>
      <c r="G1264" s="9">
        <v>60000000</v>
      </c>
      <c r="H1264" s="9">
        <v>80000000</v>
      </c>
      <c r="I1264" s="9">
        <v>4000000</v>
      </c>
      <c r="J1264" s="9">
        <v>144000000</v>
      </c>
      <c r="K1264" s="5" t="s">
        <v>1212</v>
      </c>
      <c r="L1264" s="12" t="s">
        <v>28</v>
      </c>
      <c r="M1264" s="74"/>
    </row>
    <row r="1265" spans="1:8192 8194:12287 12289:16382" ht="12" customHeight="1" x14ac:dyDescent="0.3">
      <c r="A1265" s="5">
        <f t="shared" si="54"/>
        <v>1264</v>
      </c>
      <c r="B1265" s="11" t="s">
        <v>1709</v>
      </c>
      <c r="C1265" s="11" t="s">
        <v>1736</v>
      </c>
      <c r="D1265" s="12" t="s">
        <v>99</v>
      </c>
      <c r="E1265" s="13" t="s">
        <v>1761</v>
      </c>
      <c r="F1265" s="14" t="s">
        <v>1209</v>
      </c>
      <c r="G1265" s="9">
        <v>100000000</v>
      </c>
      <c r="H1265" s="23">
        <v>0</v>
      </c>
      <c r="I1265" s="23">
        <v>0</v>
      </c>
      <c r="J1265" s="9">
        <v>100000000</v>
      </c>
      <c r="K1265" s="5" t="s">
        <v>1212</v>
      </c>
      <c r="L1265" s="12" t="s">
        <v>28</v>
      </c>
      <c r="M1265" s="74"/>
    </row>
    <row r="1266" spans="1:8192 8194:12287 12289:16382" ht="12" customHeight="1" x14ac:dyDescent="0.3">
      <c r="A1266" s="5">
        <f t="shared" si="54"/>
        <v>1265</v>
      </c>
      <c r="B1266" s="11" t="s">
        <v>1709</v>
      </c>
      <c r="C1266" s="11" t="s">
        <v>1736</v>
      </c>
      <c r="D1266" s="12" t="s">
        <v>99</v>
      </c>
      <c r="E1266" s="13" t="s">
        <v>1762</v>
      </c>
      <c r="F1266" s="14" t="s">
        <v>1209</v>
      </c>
      <c r="G1266" s="9">
        <v>100000000</v>
      </c>
      <c r="H1266" s="9">
        <v>1900000000</v>
      </c>
      <c r="I1266" s="9">
        <v>15000000</v>
      </c>
      <c r="J1266" s="9">
        <v>2015000000</v>
      </c>
      <c r="K1266" s="5" t="s">
        <v>1212</v>
      </c>
      <c r="L1266" s="12" t="s">
        <v>28</v>
      </c>
      <c r="M1266" s="74"/>
    </row>
    <row r="1267" spans="1:8192 8194:12287 12289:16382" ht="12" customHeight="1" x14ac:dyDescent="0.3">
      <c r="A1267" s="5">
        <f t="shared" si="54"/>
        <v>1266</v>
      </c>
      <c r="B1267" s="11" t="s">
        <v>1709</v>
      </c>
      <c r="C1267" s="11" t="s">
        <v>1736</v>
      </c>
      <c r="D1267" s="12" t="s">
        <v>99</v>
      </c>
      <c r="E1267" s="13" t="s">
        <v>1763</v>
      </c>
      <c r="F1267" s="14" t="s">
        <v>1209</v>
      </c>
      <c r="G1267" s="9">
        <v>40000000</v>
      </c>
      <c r="H1267" s="9">
        <v>600000000</v>
      </c>
      <c r="I1267" s="9">
        <v>5000000</v>
      </c>
      <c r="J1267" s="9">
        <v>645000000</v>
      </c>
      <c r="K1267" s="5" t="s">
        <v>1212</v>
      </c>
      <c r="L1267" s="12" t="s">
        <v>28</v>
      </c>
      <c r="M1267" s="74"/>
    </row>
    <row r="1268" spans="1:8192 8194:12287 12289:16382" ht="12" customHeight="1" x14ac:dyDescent="0.3">
      <c r="A1268" s="5">
        <f t="shared" si="54"/>
        <v>1267</v>
      </c>
      <c r="B1268" s="11" t="s">
        <v>1709</v>
      </c>
      <c r="C1268" s="11" t="s">
        <v>1736</v>
      </c>
      <c r="D1268" s="12" t="s">
        <v>99</v>
      </c>
      <c r="E1268" s="13" t="s">
        <v>1764</v>
      </c>
      <c r="F1268" s="14" t="s">
        <v>1209</v>
      </c>
      <c r="G1268" s="9">
        <v>100000000</v>
      </c>
      <c r="H1268" s="9">
        <v>900000000</v>
      </c>
      <c r="I1268" s="9">
        <v>15000000</v>
      </c>
      <c r="J1268" s="9">
        <v>1015000000</v>
      </c>
      <c r="K1268" s="5" t="s">
        <v>1212</v>
      </c>
      <c r="L1268" s="12" t="s">
        <v>28</v>
      </c>
      <c r="M1268" s="74"/>
      <c r="N1268" s="71"/>
      <c r="O1268" s="57"/>
      <c r="Q1268" s="79"/>
      <c r="R1268" s="57"/>
      <c r="S1268" s="80"/>
      <c r="T1268" s="80"/>
      <c r="U1268" s="80"/>
      <c r="V1268" s="80"/>
      <c r="W1268" s="57"/>
      <c r="X1268" s="81"/>
      <c r="Y1268" s="57"/>
      <c r="Z1268" s="71"/>
      <c r="AA1268" s="71"/>
      <c r="AB1268" s="57"/>
      <c r="AD1268" s="79"/>
      <c r="AE1268" s="57"/>
      <c r="AF1268" s="80"/>
      <c r="AG1268" s="80"/>
      <c r="AH1268" s="80"/>
      <c r="AI1268" s="80"/>
      <c r="AJ1268" s="57"/>
      <c r="AK1268" s="81"/>
      <c r="AL1268" s="57"/>
      <c r="AM1268" s="71"/>
      <c r="AN1268" s="71"/>
      <c r="AO1268" s="57"/>
      <c r="AQ1268" s="79"/>
      <c r="AR1268" s="57"/>
      <c r="AS1268" s="80"/>
      <c r="AT1268" s="80"/>
      <c r="AU1268" s="80"/>
      <c r="AV1268" s="80"/>
      <c r="AW1268" s="57"/>
      <c r="AX1268" s="81"/>
      <c r="AY1268" s="57"/>
      <c r="AZ1268" s="71"/>
      <c r="BA1268" s="71"/>
      <c r="BB1268" s="57"/>
      <c r="BD1268" s="79"/>
      <c r="BE1268" s="57"/>
      <c r="BF1268" s="80"/>
      <c r="BG1268" s="80"/>
      <c r="BH1268" s="80"/>
      <c r="BI1268" s="80"/>
      <c r="BJ1268" s="57"/>
      <c r="BK1268" s="81"/>
      <c r="BL1268" s="57"/>
      <c r="BM1268" s="71"/>
      <c r="BN1268" s="71"/>
      <c r="BO1268" s="57"/>
      <c r="BQ1268" s="79"/>
      <c r="BR1268" s="57"/>
      <c r="BS1268" s="80"/>
      <c r="BT1268" s="80"/>
      <c r="BU1268" s="80"/>
      <c r="BV1268" s="80"/>
      <c r="BW1268" s="57"/>
      <c r="BX1268" s="81"/>
      <c r="BY1268" s="57"/>
      <c r="BZ1268" s="71"/>
      <c r="CA1268" s="71"/>
      <c r="CB1268" s="57"/>
      <c r="CD1268" s="79"/>
      <c r="CE1268" s="57"/>
      <c r="CF1268" s="80"/>
      <c r="CG1268" s="80"/>
      <c r="CH1268" s="80"/>
      <c r="CI1268" s="80"/>
      <c r="CJ1268" s="57"/>
      <c r="CK1268" s="81"/>
      <c r="CL1268" s="57"/>
      <c r="CM1268" s="71"/>
      <c r="CN1268" s="71"/>
      <c r="CO1268" s="57"/>
      <c r="CQ1268" s="79"/>
      <c r="CR1268" s="57"/>
      <c r="CS1268" s="80"/>
      <c r="CT1268" s="80"/>
      <c r="CU1268" s="80"/>
      <c r="CV1268" s="80"/>
      <c r="CW1268" s="57"/>
      <c r="CX1268" s="81"/>
      <c r="CY1268" s="57"/>
      <c r="CZ1268" s="71"/>
      <c r="DA1268" s="71"/>
      <c r="DB1268" s="57"/>
      <c r="DD1268" s="79"/>
      <c r="DE1268" s="57"/>
      <c r="DF1268" s="80"/>
      <c r="DG1268" s="80"/>
      <c r="DH1268" s="80"/>
      <c r="DI1268" s="80"/>
      <c r="DJ1268" s="57"/>
      <c r="DK1268" s="81"/>
      <c r="DL1268" s="57"/>
      <c r="DM1268" s="71"/>
      <c r="DN1268" s="71"/>
      <c r="DO1268" s="57"/>
      <c r="DQ1268" s="79"/>
      <c r="DR1268" s="57"/>
      <c r="DS1268" s="80"/>
      <c r="DT1268" s="80"/>
      <c r="DU1268" s="80"/>
      <c r="DV1268" s="80"/>
      <c r="DW1268" s="57"/>
      <c r="DX1268" s="81"/>
      <c r="DY1268" s="57"/>
      <c r="DZ1268" s="71"/>
      <c r="EA1268" s="71"/>
      <c r="EB1268" s="57"/>
      <c r="ED1268" s="79"/>
      <c r="EE1268" s="57"/>
      <c r="EF1268" s="80"/>
      <c r="EG1268" s="80"/>
      <c r="EH1268" s="80"/>
      <c r="EI1268" s="80"/>
      <c r="EJ1268" s="57"/>
      <c r="EK1268" s="81"/>
      <c r="EL1268" s="57"/>
      <c r="EM1268" s="71"/>
      <c r="EN1268" s="71"/>
      <c r="EO1268" s="57"/>
      <c r="EQ1268" s="79"/>
      <c r="ER1268" s="57"/>
      <c r="ES1268" s="80"/>
      <c r="ET1268" s="80"/>
      <c r="EU1268" s="80"/>
      <c r="EV1268" s="80"/>
      <c r="EW1268" s="57"/>
      <c r="EX1268" s="81"/>
      <c r="EY1268" s="57"/>
      <c r="EZ1268" s="71"/>
      <c r="FA1268" s="71"/>
      <c r="FB1268" s="57"/>
      <c r="FD1268" s="79"/>
      <c r="FE1268" s="57"/>
      <c r="FF1268" s="80"/>
      <c r="FG1268" s="80"/>
      <c r="FH1268" s="80"/>
      <c r="FI1268" s="80"/>
      <c r="FJ1268" s="57"/>
      <c r="FK1268" s="81"/>
      <c r="FL1268" s="57"/>
      <c r="FM1268" s="71"/>
      <c r="FN1268" s="71"/>
      <c r="FO1268" s="57"/>
      <c r="FQ1268" s="79"/>
      <c r="FR1268" s="57"/>
      <c r="FS1268" s="80"/>
      <c r="FT1268" s="80"/>
      <c r="FU1268" s="80"/>
      <c r="FV1268" s="80"/>
      <c r="FW1268" s="57"/>
      <c r="FX1268" s="81"/>
      <c r="FY1268" s="57"/>
      <c r="FZ1268" s="71"/>
      <c r="GA1268" s="71"/>
      <c r="GB1268" s="57"/>
      <c r="GD1268" s="79"/>
      <c r="GE1268" s="57"/>
      <c r="GF1268" s="80"/>
      <c r="GG1268" s="80"/>
      <c r="GH1268" s="80"/>
      <c r="GI1268" s="80"/>
      <c r="GJ1268" s="57"/>
      <c r="GK1268" s="81"/>
      <c r="GL1268" s="57"/>
      <c r="GM1268" s="71"/>
      <c r="GN1268" s="71"/>
      <c r="GO1268" s="57"/>
      <c r="GQ1268" s="79"/>
      <c r="GR1268" s="57"/>
      <c r="GS1268" s="80"/>
      <c r="GT1268" s="80"/>
      <c r="GU1268" s="80"/>
      <c r="GV1268" s="80"/>
      <c r="GW1268" s="57"/>
      <c r="GX1268" s="81"/>
      <c r="GY1268" s="57"/>
      <c r="GZ1268" s="71"/>
      <c r="HA1268" s="71"/>
      <c r="HB1268" s="57"/>
      <c r="HD1268" s="79"/>
      <c r="HE1268" s="57"/>
      <c r="HF1268" s="80"/>
      <c r="HG1268" s="80"/>
      <c r="HH1268" s="80"/>
      <c r="HI1268" s="80"/>
      <c r="HJ1268" s="57"/>
      <c r="HK1268" s="81"/>
      <c r="HL1268" s="57"/>
      <c r="HM1268" s="71"/>
      <c r="HN1268" s="71"/>
      <c r="HO1268" s="57"/>
      <c r="HQ1268" s="79"/>
      <c r="HR1268" s="57"/>
      <c r="HS1268" s="80"/>
      <c r="HT1268" s="80"/>
      <c r="HU1268" s="80"/>
      <c r="HV1268" s="80"/>
      <c r="HW1268" s="57"/>
      <c r="HX1268" s="81"/>
      <c r="HY1268" s="57"/>
      <c r="HZ1268" s="71"/>
      <c r="IA1268" s="71"/>
      <c r="IB1268" s="57"/>
      <c r="ID1268" s="79"/>
      <c r="IE1268" s="57"/>
      <c r="IF1268" s="80"/>
      <c r="IG1268" s="80"/>
      <c r="IH1268" s="80"/>
      <c r="II1268" s="80"/>
      <c r="IJ1268" s="57"/>
      <c r="IK1268" s="81"/>
      <c r="IL1268" s="57"/>
      <c r="IM1268" s="71"/>
      <c r="IN1268" s="71"/>
      <c r="IO1268" s="57"/>
      <c r="IQ1268" s="79"/>
      <c r="IR1268" s="57"/>
      <c r="IS1268" s="80"/>
      <c r="IT1268" s="80"/>
      <c r="IU1268" s="80"/>
      <c r="IV1268" s="80"/>
      <c r="IW1268" s="57"/>
      <c r="IX1268" s="81"/>
      <c r="IY1268" s="57"/>
      <c r="IZ1268" s="71"/>
      <c r="JA1268" s="71"/>
      <c r="JB1268" s="57"/>
      <c r="JD1268" s="79"/>
      <c r="JE1268" s="57"/>
      <c r="JF1268" s="80"/>
      <c r="JG1268" s="80"/>
      <c r="JH1268" s="80"/>
      <c r="JI1268" s="80"/>
      <c r="JJ1268" s="57"/>
      <c r="JK1268" s="81"/>
      <c r="JL1268" s="57"/>
      <c r="JM1268" s="71"/>
      <c r="JN1268" s="71"/>
      <c r="JO1268" s="57"/>
      <c r="JQ1268" s="79"/>
      <c r="JR1268" s="57"/>
      <c r="JS1268" s="80"/>
      <c r="JT1268" s="80"/>
      <c r="JU1268" s="80"/>
      <c r="JV1268" s="80"/>
      <c r="JW1268" s="57"/>
      <c r="JX1268" s="81"/>
      <c r="JY1268" s="57"/>
      <c r="JZ1268" s="71"/>
      <c r="KA1268" s="71"/>
      <c r="KB1268" s="57"/>
      <c r="KD1268" s="79"/>
      <c r="KE1268" s="57"/>
      <c r="KF1268" s="80"/>
      <c r="KG1268" s="80"/>
      <c r="KH1268" s="80"/>
      <c r="KI1268" s="80"/>
      <c r="KJ1268" s="57"/>
      <c r="KK1268" s="81"/>
      <c r="KL1268" s="57"/>
      <c r="KM1268" s="71"/>
      <c r="KN1268" s="71"/>
      <c r="KO1268" s="57"/>
      <c r="KQ1268" s="79"/>
      <c r="KR1268" s="57"/>
      <c r="KS1268" s="80"/>
      <c r="KT1268" s="80"/>
      <c r="KU1268" s="80"/>
      <c r="KV1268" s="80"/>
      <c r="KW1268" s="57"/>
      <c r="KX1268" s="81"/>
      <c r="KY1268" s="57"/>
      <c r="KZ1268" s="71"/>
      <c r="LA1268" s="71"/>
      <c r="LB1268" s="57"/>
      <c r="LD1268" s="79"/>
      <c r="LE1268" s="57"/>
      <c r="LF1268" s="80"/>
      <c r="LG1268" s="80"/>
      <c r="LH1268" s="80"/>
      <c r="LI1268" s="80"/>
      <c r="LJ1268" s="57"/>
      <c r="LK1268" s="81"/>
      <c r="LL1268" s="57"/>
      <c r="LM1268" s="71"/>
      <c r="LN1268" s="71"/>
      <c r="LO1268" s="57"/>
      <c r="LQ1268" s="79"/>
      <c r="LR1268" s="57"/>
      <c r="LS1268" s="80"/>
      <c r="LT1268" s="80"/>
      <c r="LU1268" s="80"/>
      <c r="LV1268" s="80"/>
      <c r="LW1268" s="57"/>
      <c r="LX1268" s="81"/>
      <c r="LY1268" s="57"/>
      <c r="LZ1268" s="71"/>
      <c r="MA1268" s="71"/>
      <c r="MB1268" s="57"/>
      <c r="MD1268" s="79"/>
      <c r="ME1268" s="57"/>
      <c r="MF1268" s="80"/>
      <c r="MG1268" s="80"/>
      <c r="MH1268" s="80"/>
      <c r="MI1268" s="80"/>
      <c r="MJ1268" s="57"/>
      <c r="MK1268" s="81"/>
      <c r="ML1268" s="57"/>
      <c r="MM1268" s="71"/>
      <c r="MN1268" s="71"/>
      <c r="MO1268" s="57"/>
      <c r="MQ1268" s="79"/>
      <c r="MR1268" s="57"/>
      <c r="MS1268" s="80"/>
      <c r="MT1268" s="80"/>
      <c r="MU1268" s="80"/>
      <c r="MV1268" s="80"/>
      <c r="MW1268" s="57"/>
      <c r="MX1268" s="81"/>
      <c r="MY1268" s="57"/>
      <c r="MZ1268" s="71"/>
      <c r="NA1268" s="71"/>
      <c r="NB1268" s="57"/>
      <c r="ND1268" s="79"/>
      <c r="NE1268" s="57"/>
      <c r="NF1268" s="80"/>
      <c r="NG1268" s="80"/>
      <c r="NH1268" s="80"/>
      <c r="NI1268" s="80"/>
      <c r="NJ1268" s="57"/>
      <c r="NK1268" s="81"/>
      <c r="NL1268" s="57"/>
      <c r="NM1268" s="71"/>
      <c r="NN1268" s="71"/>
      <c r="NO1268" s="57"/>
      <c r="NQ1268" s="79"/>
      <c r="NR1268" s="57"/>
      <c r="NS1268" s="80"/>
      <c r="NT1268" s="80"/>
      <c r="NU1268" s="80"/>
      <c r="NV1268" s="80"/>
      <c r="NW1268" s="57"/>
      <c r="NX1268" s="81"/>
      <c r="NY1268" s="57"/>
      <c r="NZ1268" s="71"/>
      <c r="OA1268" s="71"/>
      <c r="OB1268" s="57"/>
      <c r="OD1268" s="79"/>
      <c r="OE1268" s="57"/>
      <c r="OF1268" s="80"/>
      <c r="OG1268" s="80"/>
      <c r="OH1268" s="80"/>
      <c r="OI1268" s="80"/>
      <c r="OJ1268" s="57"/>
      <c r="OK1268" s="81"/>
      <c r="OL1268" s="57"/>
      <c r="OM1268" s="71"/>
      <c r="ON1268" s="71"/>
      <c r="OO1268" s="57"/>
      <c r="OQ1268" s="79"/>
      <c r="OR1268" s="57"/>
      <c r="OS1268" s="80"/>
      <c r="OT1268" s="80"/>
      <c r="OU1268" s="80"/>
      <c r="OV1268" s="80"/>
      <c r="OW1268" s="57"/>
      <c r="OX1268" s="81"/>
      <c r="OY1268" s="57"/>
      <c r="OZ1268" s="71"/>
      <c r="PA1268" s="71"/>
      <c r="PB1268" s="57"/>
      <c r="PD1268" s="79"/>
      <c r="PE1268" s="57"/>
      <c r="PF1268" s="80"/>
      <c r="PG1268" s="80"/>
      <c r="PH1268" s="80"/>
      <c r="PI1268" s="80"/>
      <c r="PJ1268" s="57"/>
      <c r="PK1268" s="81"/>
      <c r="PL1268" s="57"/>
      <c r="PM1268" s="71"/>
      <c r="PN1268" s="71"/>
      <c r="PO1268" s="57"/>
      <c r="PQ1268" s="79"/>
      <c r="PR1268" s="57"/>
      <c r="PS1268" s="80"/>
      <c r="PT1268" s="80"/>
      <c r="PU1268" s="80"/>
      <c r="PV1268" s="80"/>
      <c r="PW1268" s="57"/>
      <c r="PX1268" s="81"/>
      <c r="PY1268" s="57"/>
      <c r="PZ1268" s="71"/>
      <c r="QA1268" s="71"/>
      <c r="QB1268" s="57"/>
      <c r="QD1268" s="79"/>
      <c r="QE1268" s="57"/>
      <c r="QF1268" s="80"/>
      <c r="QG1268" s="80"/>
      <c r="QH1268" s="80"/>
      <c r="QI1268" s="80"/>
      <c r="QJ1268" s="57"/>
      <c r="QK1268" s="81"/>
      <c r="QL1268" s="57"/>
      <c r="QM1268" s="71"/>
      <c r="QN1268" s="71"/>
      <c r="QO1268" s="57"/>
      <c r="QQ1268" s="79"/>
      <c r="QR1268" s="57"/>
      <c r="QS1268" s="80"/>
      <c r="QT1268" s="80"/>
      <c r="QU1268" s="80"/>
      <c r="QV1268" s="80"/>
      <c r="QW1268" s="57"/>
      <c r="QX1268" s="81"/>
      <c r="QY1268" s="57"/>
      <c r="QZ1268" s="71"/>
      <c r="RA1268" s="71"/>
      <c r="RB1268" s="57"/>
      <c r="RD1268" s="79"/>
      <c r="RE1268" s="57"/>
      <c r="RF1268" s="80"/>
      <c r="RG1268" s="80"/>
      <c r="RH1268" s="80"/>
      <c r="RI1268" s="80"/>
      <c r="RJ1268" s="57"/>
      <c r="RK1268" s="81"/>
      <c r="RL1268" s="57"/>
      <c r="RM1268" s="71"/>
      <c r="RN1268" s="71"/>
      <c r="RO1268" s="57"/>
      <c r="RQ1268" s="79"/>
      <c r="RR1268" s="57"/>
      <c r="RS1268" s="80"/>
      <c r="RT1268" s="80"/>
      <c r="RU1268" s="80"/>
      <c r="RV1268" s="80"/>
      <c r="RW1268" s="57"/>
      <c r="RX1268" s="81"/>
      <c r="RY1268" s="57"/>
      <c r="RZ1268" s="71"/>
      <c r="SA1268" s="71"/>
      <c r="SB1268" s="57"/>
      <c r="SD1268" s="79"/>
      <c r="SE1268" s="57"/>
      <c r="SF1268" s="80"/>
      <c r="SG1268" s="80"/>
      <c r="SH1268" s="80"/>
      <c r="SI1268" s="80"/>
      <c r="SJ1268" s="57"/>
      <c r="SK1268" s="81"/>
      <c r="SL1268" s="57"/>
      <c r="SM1268" s="71"/>
      <c r="SN1268" s="71"/>
      <c r="SO1268" s="57"/>
      <c r="SQ1268" s="79"/>
      <c r="SR1268" s="57"/>
      <c r="SS1268" s="80"/>
      <c r="ST1268" s="80"/>
      <c r="SU1268" s="80"/>
      <c r="SV1268" s="80"/>
      <c r="SW1268" s="57"/>
      <c r="SX1268" s="81"/>
      <c r="SY1268" s="57"/>
      <c r="SZ1268" s="71"/>
      <c r="TA1268" s="71"/>
      <c r="TB1268" s="57"/>
      <c r="TD1268" s="79"/>
      <c r="TE1268" s="57"/>
      <c r="TF1268" s="80"/>
      <c r="TG1268" s="80"/>
      <c r="TH1268" s="80"/>
      <c r="TI1268" s="80"/>
      <c r="TJ1268" s="57"/>
      <c r="TK1268" s="81"/>
      <c r="TL1268" s="57"/>
      <c r="TM1268" s="71"/>
      <c r="TN1268" s="71"/>
      <c r="TO1268" s="57"/>
      <c r="TQ1268" s="79"/>
      <c r="TR1268" s="57"/>
      <c r="TS1268" s="80"/>
      <c r="TT1268" s="80"/>
      <c r="TU1268" s="80"/>
      <c r="TV1268" s="80"/>
      <c r="TW1268" s="57"/>
      <c r="TX1268" s="81"/>
      <c r="TY1268" s="57"/>
      <c r="TZ1268" s="71"/>
      <c r="UA1268" s="71"/>
      <c r="UB1268" s="57"/>
      <c r="UD1268" s="79"/>
      <c r="UE1268" s="57"/>
      <c r="UF1268" s="80"/>
      <c r="UG1268" s="80"/>
      <c r="UH1268" s="80"/>
      <c r="UI1268" s="80"/>
      <c r="UJ1268" s="57"/>
      <c r="UK1268" s="81"/>
      <c r="UL1268" s="57"/>
      <c r="UM1268" s="71"/>
      <c r="UN1268" s="71"/>
      <c r="UO1268" s="57"/>
      <c r="UQ1268" s="79"/>
      <c r="UR1268" s="57"/>
      <c r="US1268" s="80"/>
      <c r="UT1268" s="80"/>
      <c r="UU1268" s="80"/>
      <c r="UV1268" s="80"/>
      <c r="UW1268" s="57"/>
      <c r="UX1268" s="81"/>
      <c r="UY1268" s="57"/>
      <c r="UZ1268" s="71"/>
      <c r="VA1268" s="71"/>
      <c r="VB1268" s="57"/>
      <c r="VD1268" s="79"/>
      <c r="VE1268" s="57"/>
      <c r="VF1268" s="80"/>
      <c r="VG1268" s="80"/>
      <c r="VH1268" s="80"/>
      <c r="VI1268" s="80"/>
      <c r="VJ1268" s="57"/>
      <c r="VK1268" s="81"/>
      <c r="VL1268" s="57"/>
      <c r="VM1268" s="71"/>
      <c r="VN1268" s="71"/>
      <c r="VO1268" s="57"/>
      <c r="VQ1268" s="79"/>
      <c r="VR1268" s="57"/>
      <c r="VS1268" s="80"/>
      <c r="VT1268" s="80"/>
      <c r="VU1268" s="80"/>
      <c r="VV1268" s="80"/>
      <c r="VW1268" s="57"/>
      <c r="VX1268" s="81"/>
      <c r="VY1268" s="57"/>
      <c r="VZ1268" s="71"/>
      <c r="WA1268" s="71"/>
      <c r="WB1268" s="57"/>
      <c r="WD1268" s="79"/>
      <c r="WE1268" s="57"/>
      <c r="WF1268" s="80"/>
      <c r="WG1268" s="80"/>
      <c r="WH1268" s="80"/>
      <c r="WI1268" s="80"/>
      <c r="WJ1268" s="57"/>
      <c r="WK1268" s="81"/>
      <c r="WL1268" s="57"/>
      <c r="WM1268" s="71"/>
      <c r="WN1268" s="71"/>
      <c r="WO1268" s="57"/>
      <c r="WQ1268" s="79"/>
      <c r="WR1268" s="57"/>
      <c r="WS1268" s="80"/>
      <c r="WT1268" s="80"/>
      <c r="WU1268" s="80"/>
      <c r="WV1268" s="80"/>
      <c r="WW1268" s="57"/>
      <c r="WX1268" s="81"/>
      <c r="WY1268" s="57"/>
      <c r="WZ1268" s="71"/>
      <c r="XA1268" s="71"/>
      <c r="XB1268" s="57"/>
      <c r="XD1268" s="79"/>
      <c r="XE1268" s="57"/>
      <c r="XF1268" s="80"/>
      <c r="XG1268" s="80"/>
      <c r="XH1268" s="80"/>
      <c r="XI1268" s="80"/>
      <c r="XJ1268" s="57"/>
      <c r="XK1268" s="81"/>
      <c r="XL1268" s="57"/>
      <c r="XM1268" s="71"/>
      <c r="XN1268" s="71"/>
      <c r="XO1268" s="57"/>
      <c r="XQ1268" s="79"/>
      <c r="XR1268" s="57"/>
      <c r="XS1268" s="80"/>
      <c r="XT1268" s="80"/>
      <c r="XU1268" s="80"/>
      <c r="XV1268" s="80"/>
      <c r="XW1268" s="57"/>
      <c r="XX1268" s="81"/>
      <c r="XY1268" s="57"/>
      <c r="XZ1268" s="71"/>
      <c r="YA1268" s="71"/>
      <c r="YB1268" s="57"/>
      <c r="YD1268" s="79"/>
      <c r="YE1268" s="57"/>
      <c r="YF1268" s="80"/>
      <c r="YG1268" s="80"/>
      <c r="YH1268" s="80"/>
      <c r="YI1268" s="80"/>
      <c r="YJ1268" s="57"/>
      <c r="YK1268" s="81"/>
      <c r="YL1268" s="57"/>
      <c r="YM1268" s="71"/>
      <c r="YN1268" s="71"/>
      <c r="YO1268" s="57"/>
      <c r="YQ1268" s="79"/>
      <c r="YR1268" s="57"/>
      <c r="YS1268" s="80"/>
      <c r="YT1268" s="80"/>
      <c r="YU1268" s="80"/>
      <c r="YV1268" s="80"/>
      <c r="YW1268" s="57"/>
      <c r="YX1268" s="81"/>
      <c r="YY1268" s="57"/>
      <c r="YZ1268" s="71"/>
      <c r="ZA1268" s="71"/>
      <c r="ZB1268" s="57"/>
      <c r="ZD1268" s="79"/>
      <c r="ZE1268" s="57"/>
      <c r="ZF1268" s="80"/>
      <c r="ZG1268" s="80"/>
      <c r="ZH1268" s="80"/>
      <c r="ZI1268" s="80"/>
      <c r="ZJ1268" s="57"/>
      <c r="ZK1268" s="81"/>
      <c r="ZL1268" s="57"/>
      <c r="ZM1268" s="71"/>
      <c r="ZN1268" s="71"/>
      <c r="ZO1268" s="57"/>
      <c r="ZQ1268" s="79"/>
      <c r="ZR1268" s="57"/>
      <c r="ZS1268" s="80"/>
      <c r="ZT1268" s="80"/>
      <c r="ZU1268" s="80"/>
      <c r="ZV1268" s="80"/>
      <c r="ZW1268" s="57"/>
      <c r="ZX1268" s="81"/>
      <c r="ZY1268" s="57"/>
      <c r="ZZ1268" s="71"/>
      <c r="AAA1268" s="71"/>
      <c r="AAB1268" s="57"/>
      <c r="AAD1268" s="79"/>
      <c r="AAE1268" s="57"/>
      <c r="AAF1268" s="80"/>
      <c r="AAG1268" s="80"/>
      <c r="AAH1268" s="80"/>
      <c r="AAI1268" s="80"/>
      <c r="AAJ1268" s="57"/>
      <c r="AAK1268" s="81"/>
      <c r="AAL1268" s="57"/>
      <c r="AAM1268" s="71"/>
      <c r="AAN1268" s="71"/>
      <c r="AAO1268" s="57"/>
      <c r="AAQ1268" s="79"/>
      <c r="AAR1268" s="57"/>
      <c r="AAS1268" s="80"/>
      <c r="AAT1268" s="80"/>
      <c r="AAU1268" s="80"/>
      <c r="AAV1268" s="80"/>
      <c r="AAW1268" s="57"/>
      <c r="AAX1268" s="81"/>
      <c r="AAY1268" s="57"/>
      <c r="AAZ1268" s="71"/>
      <c r="ABA1268" s="71"/>
      <c r="ABB1268" s="57"/>
      <c r="ABD1268" s="79"/>
      <c r="ABE1268" s="57"/>
      <c r="ABF1268" s="80"/>
      <c r="ABG1268" s="80"/>
      <c r="ABH1268" s="80"/>
      <c r="ABI1268" s="80"/>
      <c r="ABJ1268" s="57"/>
      <c r="ABK1268" s="81"/>
      <c r="ABL1268" s="57"/>
      <c r="ABM1268" s="71"/>
      <c r="ABN1268" s="71"/>
      <c r="ABO1268" s="57"/>
      <c r="ABQ1268" s="79"/>
      <c r="ABR1268" s="57"/>
      <c r="ABS1268" s="80"/>
      <c r="ABT1268" s="80"/>
      <c r="ABU1268" s="80"/>
      <c r="ABV1268" s="80"/>
      <c r="ABW1268" s="57"/>
      <c r="ABX1268" s="81"/>
      <c r="ABY1268" s="57"/>
      <c r="ABZ1268" s="71"/>
      <c r="ACA1268" s="71"/>
      <c r="ACB1268" s="57"/>
      <c r="ACD1268" s="79"/>
      <c r="ACE1268" s="57"/>
      <c r="ACF1268" s="80"/>
      <c r="ACG1268" s="80"/>
      <c r="ACH1268" s="80"/>
      <c r="ACI1268" s="80"/>
      <c r="ACJ1268" s="57"/>
      <c r="ACK1268" s="81"/>
      <c r="ACL1268" s="57"/>
      <c r="ACM1268" s="71"/>
      <c r="ACN1268" s="71"/>
      <c r="ACO1268" s="57"/>
      <c r="ACQ1268" s="79"/>
      <c r="ACR1268" s="57"/>
      <c r="ACS1268" s="80"/>
      <c r="ACT1268" s="80"/>
      <c r="ACU1268" s="80"/>
      <c r="ACV1268" s="80"/>
      <c r="ACW1268" s="57"/>
      <c r="ACX1268" s="81"/>
      <c r="ACY1268" s="57"/>
      <c r="ACZ1268" s="71"/>
      <c r="ADA1268" s="71"/>
      <c r="ADB1268" s="57"/>
      <c r="ADD1268" s="79"/>
      <c r="ADE1268" s="57"/>
      <c r="ADF1268" s="80"/>
      <c r="ADG1268" s="80"/>
      <c r="ADH1268" s="80"/>
      <c r="ADI1268" s="80"/>
      <c r="ADJ1268" s="57"/>
      <c r="ADK1268" s="81"/>
      <c r="ADL1268" s="57"/>
      <c r="ADM1268" s="71"/>
      <c r="ADN1268" s="71"/>
      <c r="ADO1268" s="57"/>
      <c r="ADQ1268" s="79"/>
      <c r="ADR1268" s="57"/>
      <c r="ADS1268" s="80"/>
      <c r="ADT1268" s="80"/>
      <c r="ADU1268" s="80"/>
      <c r="ADV1268" s="80"/>
      <c r="ADW1268" s="57"/>
      <c r="ADX1268" s="81"/>
      <c r="ADY1268" s="57"/>
      <c r="ADZ1268" s="71"/>
      <c r="AEA1268" s="71"/>
      <c r="AEB1268" s="57"/>
      <c r="AED1268" s="79"/>
      <c r="AEE1268" s="57"/>
      <c r="AEF1268" s="80"/>
      <c r="AEG1268" s="80"/>
      <c r="AEH1268" s="80"/>
      <c r="AEI1268" s="80"/>
      <c r="AEJ1268" s="57"/>
      <c r="AEK1268" s="81"/>
      <c r="AEL1268" s="57"/>
      <c r="AEM1268" s="71"/>
      <c r="AEN1268" s="71"/>
      <c r="AEO1268" s="57"/>
      <c r="AEQ1268" s="79"/>
      <c r="AER1268" s="57"/>
      <c r="AES1268" s="80"/>
      <c r="AET1268" s="80"/>
      <c r="AEU1268" s="80"/>
      <c r="AEV1268" s="80"/>
      <c r="AEW1268" s="57"/>
      <c r="AEX1268" s="81"/>
      <c r="AEY1268" s="57"/>
      <c r="AEZ1268" s="71"/>
      <c r="AFA1268" s="71"/>
      <c r="AFB1268" s="57"/>
      <c r="AFD1268" s="79"/>
      <c r="AFE1268" s="57"/>
      <c r="AFF1268" s="80"/>
      <c r="AFG1268" s="80"/>
      <c r="AFH1268" s="80"/>
      <c r="AFI1268" s="80"/>
      <c r="AFJ1268" s="57"/>
      <c r="AFK1268" s="81"/>
      <c r="AFL1268" s="57"/>
      <c r="AFM1268" s="71"/>
      <c r="AFN1268" s="71"/>
      <c r="AFO1268" s="57"/>
      <c r="AFQ1268" s="79"/>
      <c r="AFR1268" s="57"/>
      <c r="AFS1268" s="80"/>
      <c r="AFT1268" s="80"/>
      <c r="AFU1268" s="80"/>
      <c r="AFV1268" s="80"/>
      <c r="AFW1268" s="57"/>
      <c r="AFX1268" s="81"/>
      <c r="AFY1268" s="57"/>
      <c r="AFZ1268" s="71"/>
      <c r="AGA1268" s="71"/>
      <c r="AGB1268" s="57"/>
      <c r="AGD1268" s="79"/>
      <c r="AGE1268" s="57"/>
      <c r="AGF1268" s="80"/>
      <c r="AGG1268" s="80"/>
      <c r="AGH1268" s="80"/>
      <c r="AGI1268" s="80"/>
      <c r="AGJ1268" s="57"/>
      <c r="AGK1268" s="81"/>
      <c r="AGL1268" s="57"/>
      <c r="AGM1268" s="71"/>
      <c r="AGN1268" s="71"/>
      <c r="AGO1268" s="57"/>
      <c r="AGQ1268" s="79"/>
      <c r="AGR1268" s="57"/>
      <c r="AGS1268" s="80"/>
      <c r="AGT1268" s="80"/>
      <c r="AGU1268" s="80"/>
      <c r="AGV1268" s="80"/>
      <c r="AGW1268" s="57"/>
      <c r="AGX1268" s="81"/>
      <c r="AGY1268" s="57"/>
      <c r="AGZ1268" s="71"/>
      <c r="AHA1268" s="71"/>
      <c r="AHB1268" s="57"/>
      <c r="AHD1268" s="79"/>
      <c r="AHE1268" s="57"/>
      <c r="AHF1268" s="80"/>
      <c r="AHG1268" s="80"/>
      <c r="AHH1268" s="80"/>
      <c r="AHI1268" s="80"/>
      <c r="AHJ1268" s="57"/>
      <c r="AHK1268" s="81"/>
      <c r="AHL1268" s="57"/>
      <c r="AHM1268" s="71"/>
      <c r="AHN1268" s="71"/>
      <c r="AHO1268" s="57"/>
      <c r="AHQ1268" s="79"/>
      <c r="AHR1268" s="57"/>
      <c r="AHS1268" s="80"/>
      <c r="AHT1268" s="80"/>
      <c r="AHU1268" s="80"/>
      <c r="AHV1268" s="80"/>
      <c r="AHW1268" s="57"/>
      <c r="AHX1268" s="81"/>
      <c r="AHY1268" s="57"/>
      <c r="AHZ1268" s="71"/>
      <c r="AIA1268" s="71"/>
      <c r="AIB1268" s="57"/>
      <c r="AID1268" s="79"/>
      <c r="AIE1268" s="57"/>
      <c r="AIF1268" s="80"/>
      <c r="AIG1268" s="80"/>
      <c r="AIH1268" s="80"/>
      <c r="AII1268" s="80"/>
      <c r="AIJ1268" s="57"/>
      <c r="AIK1268" s="81"/>
      <c r="AIL1268" s="57"/>
      <c r="AIM1268" s="71"/>
      <c r="AIN1268" s="71"/>
      <c r="AIO1268" s="57"/>
      <c r="AIQ1268" s="79"/>
      <c r="AIR1268" s="57"/>
      <c r="AIS1268" s="80"/>
      <c r="AIT1268" s="80"/>
      <c r="AIU1268" s="80"/>
      <c r="AIV1268" s="80"/>
      <c r="AIW1268" s="57"/>
      <c r="AIX1268" s="81"/>
      <c r="AIY1268" s="57"/>
      <c r="AIZ1268" s="71"/>
      <c r="AJA1268" s="71"/>
      <c r="AJB1268" s="57"/>
      <c r="AJD1268" s="79"/>
      <c r="AJE1268" s="57"/>
      <c r="AJF1268" s="80"/>
      <c r="AJG1268" s="80"/>
      <c r="AJH1268" s="80"/>
      <c r="AJI1268" s="80"/>
      <c r="AJJ1268" s="57"/>
      <c r="AJK1268" s="81"/>
      <c r="AJL1268" s="57"/>
      <c r="AJM1268" s="71"/>
      <c r="AJN1268" s="71"/>
      <c r="AJO1268" s="57"/>
      <c r="AJQ1268" s="79"/>
      <c r="AJR1268" s="57"/>
      <c r="AJS1268" s="80"/>
      <c r="AJT1268" s="80"/>
      <c r="AJU1268" s="80"/>
      <c r="AJV1268" s="80"/>
      <c r="AJW1268" s="57"/>
      <c r="AJX1268" s="81"/>
      <c r="AJY1268" s="57"/>
      <c r="AJZ1268" s="71"/>
      <c r="AKA1268" s="71"/>
      <c r="AKB1268" s="57"/>
      <c r="AKD1268" s="79"/>
      <c r="AKE1268" s="57"/>
      <c r="AKF1268" s="80"/>
      <c r="AKG1268" s="80"/>
      <c r="AKH1268" s="80"/>
      <c r="AKI1268" s="80"/>
      <c r="AKJ1268" s="57"/>
      <c r="AKK1268" s="81"/>
      <c r="AKL1268" s="57"/>
      <c r="AKM1268" s="71"/>
      <c r="AKN1268" s="71"/>
      <c r="AKO1268" s="57"/>
      <c r="AKQ1268" s="79"/>
      <c r="AKR1268" s="57"/>
      <c r="AKS1268" s="80"/>
      <c r="AKT1268" s="80"/>
      <c r="AKU1268" s="80"/>
      <c r="AKV1268" s="80"/>
      <c r="AKW1268" s="57"/>
      <c r="AKX1268" s="81"/>
      <c r="AKY1268" s="57"/>
      <c r="AKZ1268" s="71"/>
      <c r="ALA1268" s="71"/>
      <c r="ALB1268" s="57"/>
      <c r="ALD1268" s="79"/>
      <c r="ALE1268" s="57"/>
      <c r="ALF1268" s="80"/>
      <c r="ALG1268" s="80"/>
      <c r="ALH1268" s="80"/>
      <c r="ALI1268" s="80"/>
      <c r="ALJ1268" s="57"/>
      <c r="ALK1268" s="81"/>
      <c r="ALL1268" s="57"/>
      <c r="ALM1268" s="71"/>
      <c r="ALN1268" s="71"/>
      <c r="ALO1268" s="57"/>
      <c r="ALQ1268" s="79"/>
      <c r="ALR1268" s="57"/>
      <c r="ALS1268" s="80"/>
      <c r="ALT1268" s="80"/>
      <c r="ALU1268" s="80"/>
      <c r="ALV1268" s="80"/>
      <c r="ALW1268" s="57"/>
      <c r="ALX1268" s="81"/>
      <c r="ALY1268" s="57"/>
      <c r="ALZ1268" s="71"/>
      <c r="AMA1268" s="71"/>
      <c r="AMB1268" s="57"/>
      <c r="AMD1268" s="79"/>
      <c r="AME1268" s="57"/>
      <c r="AMF1268" s="80"/>
      <c r="AMG1268" s="80"/>
      <c r="AMH1268" s="80"/>
      <c r="AMI1268" s="80"/>
      <c r="AMJ1268" s="57"/>
      <c r="AMK1268" s="81"/>
      <c r="AML1268" s="57"/>
      <c r="AMM1268" s="71"/>
      <c r="AMN1268" s="71"/>
      <c r="AMO1268" s="57"/>
      <c r="AMQ1268" s="79"/>
      <c r="AMR1268" s="57"/>
      <c r="AMS1268" s="80"/>
      <c r="AMT1268" s="80"/>
      <c r="AMU1268" s="80"/>
      <c r="AMV1268" s="80"/>
      <c r="AMW1268" s="57"/>
      <c r="AMX1268" s="81"/>
      <c r="AMY1268" s="57"/>
      <c r="AMZ1268" s="71"/>
      <c r="ANA1268" s="71"/>
      <c r="ANB1268" s="57"/>
      <c r="AND1268" s="79"/>
      <c r="ANE1268" s="57"/>
      <c r="ANF1268" s="80"/>
      <c r="ANG1268" s="80"/>
      <c r="ANH1268" s="80"/>
      <c r="ANI1268" s="80"/>
      <c r="ANJ1268" s="57"/>
      <c r="ANK1268" s="81"/>
      <c r="ANL1268" s="57"/>
      <c r="ANM1268" s="71"/>
      <c r="ANN1268" s="71"/>
      <c r="ANO1268" s="57"/>
      <c r="ANQ1268" s="79"/>
      <c r="ANR1268" s="57"/>
      <c r="ANS1268" s="80"/>
      <c r="ANT1268" s="80"/>
      <c r="ANU1268" s="80"/>
      <c r="ANV1268" s="80"/>
      <c r="ANW1268" s="57"/>
      <c r="ANX1268" s="81"/>
      <c r="ANY1268" s="57"/>
      <c r="ANZ1268" s="71"/>
      <c r="AOA1268" s="71"/>
      <c r="AOB1268" s="57"/>
      <c r="AOD1268" s="79"/>
      <c r="AOE1268" s="57"/>
      <c r="AOF1268" s="80"/>
      <c r="AOG1268" s="80"/>
      <c r="AOH1268" s="80"/>
      <c r="AOI1268" s="80"/>
      <c r="AOJ1268" s="57"/>
      <c r="AOK1268" s="81"/>
      <c r="AOL1268" s="57"/>
      <c r="AOM1268" s="71"/>
      <c r="AON1268" s="71"/>
      <c r="AOO1268" s="57"/>
      <c r="AOQ1268" s="79"/>
      <c r="AOR1268" s="57"/>
      <c r="AOS1268" s="80"/>
      <c r="AOT1268" s="80"/>
      <c r="AOU1268" s="80"/>
      <c r="AOV1268" s="80"/>
      <c r="AOW1268" s="57"/>
      <c r="AOX1268" s="81"/>
      <c r="AOY1268" s="57"/>
      <c r="AOZ1268" s="71"/>
      <c r="APA1268" s="71"/>
      <c r="APB1268" s="57"/>
      <c r="APD1268" s="79"/>
      <c r="APE1268" s="57"/>
      <c r="APF1268" s="80"/>
      <c r="APG1268" s="80"/>
      <c r="APH1268" s="80"/>
      <c r="API1268" s="80"/>
      <c r="APJ1268" s="57"/>
      <c r="APK1268" s="81"/>
      <c r="APL1268" s="57"/>
      <c r="APM1268" s="71"/>
      <c r="APN1268" s="71"/>
      <c r="APO1268" s="57"/>
      <c r="APQ1268" s="79"/>
      <c r="APR1268" s="57"/>
      <c r="APS1268" s="80"/>
      <c r="APT1268" s="80"/>
      <c r="APU1268" s="80"/>
      <c r="APV1268" s="80"/>
      <c r="APW1268" s="57"/>
      <c r="APX1268" s="81"/>
      <c r="APY1268" s="57"/>
      <c r="APZ1268" s="71"/>
      <c r="AQA1268" s="71"/>
      <c r="AQB1268" s="57"/>
      <c r="AQD1268" s="79"/>
      <c r="AQE1268" s="57"/>
      <c r="AQF1268" s="80"/>
      <c r="AQG1268" s="80"/>
      <c r="AQH1268" s="80"/>
      <c r="AQI1268" s="80"/>
      <c r="AQJ1268" s="57"/>
      <c r="AQK1268" s="81"/>
      <c r="AQL1268" s="57"/>
      <c r="AQM1268" s="71"/>
      <c r="AQN1268" s="71"/>
      <c r="AQO1268" s="57"/>
      <c r="AQQ1268" s="79"/>
      <c r="AQR1268" s="57"/>
      <c r="AQS1268" s="80"/>
      <c r="AQT1268" s="80"/>
      <c r="AQU1268" s="80"/>
      <c r="AQV1268" s="80"/>
      <c r="AQW1268" s="57"/>
      <c r="AQX1268" s="81"/>
      <c r="AQY1268" s="57"/>
      <c r="AQZ1268" s="71"/>
      <c r="ARA1268" s="71"/>
      <c r="ARB1268" s="57"/>
      <c r="ARD1268" s="79"/>
      <c r="ARE1268" s="57"/>
      <c r="ARF1268" s="80"/>
      <c r="ARG1268" s="80"/>
      <c r="ARH1268" s="80"/>
      <c r="ARI1268" s="80"/>
      <c r="ARJ1268" s="57"/>
      <c r="ARK1268" s="81"/>
      <c r="ARL1268" s="57"/>
      <c r="ARM1268" s="71"/>
      <c r="ARN1268" s="71"/>
      <c r="ARO1268" s="57"/>
      <c r="ARQ1268" s="79"/>
      <c r="ARR1268" s="57"/>
      <c r="ARS1268" s="80"/>
      <c r="ART1268" s="80"/>
      <c r="ARU1268" s="80"/>
      <c r="ARV1268" s="80"/>
      <c r="ARW1268" s="57"/>
      <c r="ARX1268" s="81"/>
      <c r="ARY1268" s="57"/>
      <c r="ARZ1268" s="71"/>
      <c r="ASA1268" s="71"/>
      <c r="ASB1268" s="57"/>
      <c r="ASD1268" s="79"/>
      <c r="ASE1268" s="57"/>
      <c r="ASF1268" s="80"/>
      <c r="ASG1268" s="80"/>
      <c r="ASH1268" s="80"/>
      <c r="ASI1268" s="80"/>
      <c r="ASJ1268" s="57"/>
      <c r="ASK1268" s="81"/>
      <c r="ASL1268" s="57"/>
      <c r="ASM1268" s="71"/>
      <c r="ASN1268" s="71"/>
      <c r="ASO1268" s="57"/>
      <c r="ASQ1268" s="79"/>
      <c r="ASR1268" s="57"/>
      <c r="ASS1268" s="80"/>
      <c r="AST1268" s="80"/>
      <c r="ASU1268" s="80"/>
      <c r="ASV1268" s="80"/>
      <c r="ASW1268" s="57"/>
      <c r="ASX1268" s="81"/>
      <c r="ASY1268" s="57"/>
      <c r="ASZ1268" s="71"/>
      <c r="ATA1268" s="71"/>
      <c r="ATB1268" s="57"/>
      <c r="ATD1268" s="79"/>
      <c r="ATE1268" s="57"/>
      <c r="ATF1268" s="80"/>
      <c r="ATG1268" s="80"/>
      <c r="ATH1268" s="80"/>
      <c r="ATI1268" s="80"/>
      <c r="ATJ1268" s="57"/>
      <c r="ATK1268" s="81"/>
      <c r="ATL1268" s="57"/>
      <c r="ATM1268" s="71"/>
      <c r="ATN1268" s="71"/>
      <c r="ATO1268" s="57"/>
      <c r="ATQ1268" s="79"/>
      <c r="ATR1268" s="57"/>
      <c r="ATS1268" s="80"/>
      <c r="ATT1268" s="80"/>
      <c r="ATU1268" s="80"/>
      <c r="ATV1268" s="80"/>
      <c r="ATW1268" s="57"/>
      <c r="ATX1268" s="81"/>
      <c r="ATY1268" s="57"/>
      <c r="ATZ1268" s="71"/>
      <c r="AUA1268" s="71"/>
      <c r="AUB1268" s="57"/>
      <c r="AUD1268" s="79"/>
      <c r="AUE1268" s="57"/>
      <c r="AUF1268" s="80"/>
      <c r="AUG1268" s="80"/>
      <c r="AUH1268" s="80"/>
      <c r="AUI1268" s="80"/>
      <c r="AUJ1268" s="57"/>
      <c r="AUK1268" s="81"/>
      <c r="AUL1268" s="57"/>
      <c r="AUM1268" s="71"/>
      <c r="AUN1268" s="71"/>
      <c r="AUO1268" s="57"/>
      <c r="AUQ1268" s="79"/>
      <c r="AUR1268" s="57"/>
      <c r="AUS1268" s="80"/>
      <c r="AUT1268" s="80"/>
      <c r="AUU1268" s="80"/>
      <c r="AUV1268" s="80"/>
      <c r="AUW1268" s="57"/>
      <c r="AUX1268" s="81"/>
      <c r="AUY1268" s="57"/>
      <c r="AUZ1268" s="71"/>
      <c r="AVA1268" s="71"/>
      <c r="AVB1268" s="57"/>
      <c r="AVD1268" s="79"/>
      <c r="AVE1268" s="57"/>
      <c r="AVF1268" s="80"/>
      <c r="AVG1268" s="80"/>
      <c r="AVH1268" s="80"/>
      <c r="AVI1268" s="80"/>
      <c r="AVJ1268" s="57"/>
      <c r="AVK1268" s="81"/>
      <c r="AVL1268" s="57"/>
      <c r="AVM1268" s="71"/>
      <c r="AVN1268" s="71"/>
      <c r="AVO1268" s="57"/>
      <c r="AVQ1268" s="79"/>
      <c r="AVR1268" s="57"/>
      <c r="AVS1268" s="80"/>
      <c r="AVT1268" s="80"/>
      <c r="AVU1268" s="80"/>
      <c r="AVV1268" s="80"/>
      <c r="AVW1268" s="57"/>
      <c r="AVX1268" s="81"/>
      <c r="AVY1268" s="57"/>
      <c r="AVZ1268" s="71"/>
      <c r="AWA1268" s="71"/>
      <c r="AWB1268" s="57"/>
      <c r="AWD1268" s="79"/>
      <c r="AWE1268" s="57"/>
      <c r="AWF1268" s="80"/>
      <c r="AWG1268" s="80"/>
      <c r="AWH1268" s="80"/>
      <c r="AWI1268" s="80"/>
      <c r="AWJ1268" s="57"/>
      <c r="AWK1268" s="81"/>
      <c r="AWL1268" s="57"/>
      <c r="AWM1268" s="71"/>
      <c r="AWN1268" s="71"/>
      <c r="AWO1268" s="57"/>
      <c r="AWQ1268" s="79"/>
      <c r="AWR1268" s="57"/>
      <c r="AWS1268" s="80"/>
      <c r="AWT1268" s="80"/>
      <c r="AWU1268" s="80"/>
      <c r="AWV1268" s="80"/>
      <c r="AWW1268" s="57"/>
      <c r="AWX1268" s="81"/>
      <c r="AWY1268" s="57"/>
      <c r="AWZ1268" s="71"/>
      <c r="AXA1268" s="71"/>
      <c r="AXB1268" s="57"/>
      <c r="AXD1268" s="79"/>
      <c r="AXE1268" s="57"/>
      <c r="AXF1268" s="80"/>
      <c r="AXG1268" s="80"/>
      <c r="AXH1268" s="80"/>
      <c r="AXI1268" s="80"/>
      <c r="AXJ1268" s="57"/>
      <c r="AXK1268" s="81"/>
      <c r="AXL1268" s="57"/>
      <c r="AXM1268" s="71"/>
      <c r="AXN1268" s="71"/>
      <c r="AXO1268" s="57"/>
      <c r="AXQ1268" s="79"/>
      <c r="AXR1268" s="57"/>
      <c r="AXS1268" s="80"/>
      <c r="AXT1268" s="80"/>
      <c r="AXU1268" s="80"/>
      <c r="AXV1268" s="80"/>
      <c r="AXW1268" s="57"/>
      <c r="AXX1268" s="81"/>
      <c r="AXY1268" s="57"/>
      <c r="AXZ1268" s="71"/>
      <c r="AYA1268" s="71"/>
      <c r="AYB1268" s="57"/>
      <c r="AYD1268" s="79"/>
      <c r="AYE1268" s="57"/>
      <c r="AYF1268" s="80"/>
      <c r="AYG1268" s="80"/>
      <c r="AYH1268" s="80"/>
      <c r="AYI1268" s="80"/>
      <c r="AYJ1268" s="57"/>
      <c r="AYK1268" s="81"/>
      <c r="AYL1268" s="57"/>
      <c r="AYM1268" s="71"/>
      <c r="AYN1268" s="71"/>
      <c r="AYO1268" s="57"/>
      <c r="AYQ1268" s="79"/>
      <c r="AYR1268" s="57"/>
      <c r="AYS1268" s="80"/>
      <c r="AYT1268" s="80"/>
      <c r="AYU1268" s="80"/>
      <c r="AYV1268" s="80"/>
      <c r="AYW1268" s="57"/>
      <c r="AYX1268" s="81"/>
      <c r="AYY1268" s="57"/>
      <c r="AYZ1268" s="71"/>
      <c r="AZA1268" s="71"/>
      <c r="AZB1268" s="57"/>
      <c r="AZD1268" s="79"/>
      <c r="AZE1268" s="57"/>
      <c r="AZF1268" s="80"/>
      <c r="AZG1268" s="80"/>
      <c r="AZH1268" s="80"/>
      <c r="AZI1268" s="80"/>
      <c r="AZJ1268" s="57"/>
      <c r="AZK1268" s="81"/>
      <c r="AZL1268" s="57"/>
      <c r="AZM1268" s="71"/>
      <c r="AZN1268" s="71"/>
      <c r="AZO1268" s="57"/>
      <c r="AZQ1268" s="79"/>
      <c r="AZR1268" s="57"/>
      <c r="AZS1268" s="80"/>
      <c r="AZT1268" s="80"/>
      <c r="AZU1268" s="80"/>
      <c r="AZV1268" s="80"/>
      <c r="AZW1268" s="57"/>
      <c r="AZX1268" s="81"/>
      <c r="AZY1268" s="57"/>
      <c r="AZZ1268" s="71"/>
      <c r="BAA1268" s="71"/>
      <c r="BAB1268" s="57"/>
      <c r="BAD1268" s="79"/>
      <c r="BAE1268" s="57"/>
      <c r="BAF1268" s="80"/>
      <c r="BAG1268" s="80"/>
      <c r="BAH1268" s="80"/>
      <c r="BAI1268" s="80"/>
      <c r="BAJ1268" s="57"/>
      <c r="BAK1268" s="81"/>
      <c r="BAL1268" s="57"/>
      <c r="BAM1268" s="71"/>
      <c r="BAN1268" s="71"/>
      <c r="BAO1268" s="57"/>
      <c r="BAQ1268" s="79"/>
      <c r="BAR1268" s="57"/>
      <c r="BAS1268" s="80"/>
      <c r="BAT1268" s="80"/>
      <c r="BAU1268" s="80"/>
      <c r="BAV1268" s="80"/>
      <c r="BAW1268" s="57"/>
      <c r="BAX1268" s="81"/>
      <c r="BAY1268" s="57"/>
      <c r="BAZ1268" s="71"/>
      <c r="BBA1268" s="71"/>
      <c r="BBB1268" s="57"/>
      <c r="BBD1268" s="79"/>
      <c r="BBE1268" s="57"/>
      <c r="BBF1268" s="80"/>
      <c r="BBG1268" s="80"/>
      <c r="BBH1268" s="80"/>
      <c r="BBI1268" s="80"/>
      <c r="BBJ1268" s="57"/>
      <c r="BBK1268" s="81"/>
      <c r="BBL1268" s="57"/>
      <c r="BBM1268" s="71"/>
      <c r="BBN1268" s="71"/>
      <c r="BBO1268" s="57"/>
      <c r="BBQ1268" s="79"/>
      <c r="BBR1268" s="57"/>
      <c r="BBS1268" s="80"/>
      <c r="BBT1268" s="80"/>
      <c r="BBU1268" s="80"/>
      <c r="BBV1268" s="80"/>
      <c r="BBW1268" s="57"/>
      <c r="BBX1268" s="81"/>
      <c r="BBY1268" s="57"/>
      <c r="BBZ1268" s="71"/>
      <c r="BCA1268" s="71"/>
      <c r="BCB1268" s="57"/>
      <c r="BCD1268" s="79"/>
      <c r="BCE1268" s="57"/>
      <c r="BCF1268" s="80"/>
      <c r="BCG1268" s="80"/>
      <c r="BCH1268" s="80"/>
      <c r="BCI1268" s="80"/>
      <c r="BCJ1268" s="57"/>
      <c r="BCK1268" s="81"/>
      <c r="BCL1268" s="57"/>
      <c r="BCM1268" s="71"/>
      <c r="BCN1268" s="71"/>
      <c r="BCO1268" s="57"/>
      <c r="BCQ1268" s="79"/>
      <c r="BCR1268" s="57"/>
      <c r="BCS1268" s="80"/>
      <c r="BCT1268" s="80"/>
      <c r="BCU1268" s="80"/>
      <c r="BCV1268" s="80"/>
      <c r="BCW1268" s="57"/>
      <c r="BCX1268" s="81"/>
      <c r="BCY1268" s="57"/>
      <c r="BCZ1268" s="71"/>
      <c r="BDA1268" s="71"/>
      <c r="BDB1268" s="57"/>
      <c r="BDD1268" s="79"/>
      <c r="BDE1268" s="57"/>
      <c r="BDF1268" s="80"/>
      <c r="BDG1268" s="80"/>
      <c r="BDH1268" s="80"/>
      <c r="BDI1268" s="80"/>
      <c r="BDJ1268" s="57"/>
      <c r="BDK1268" s="81"/>
      <c r="BDL1268" s="57"/>
      <c r="BDM1268" s="71"/>
      <c r="BDN1268" s="71"/>
      <c r="BDO1268" s="57"/>
      <c r="BDQ1268" s="79"/>
      <c r="BDR1268" s="57"/>
      <c r="BDS1268" s="80"/>
      <c r="BDT1268" s="80"/>
      <c r="BDU1268" s="80"/>
      <c r="BDV1268" s="80"/>
      <c r="BDW1268" s="57"/>
      <c r="BDX1268" s="81"/>
      <c r="BDY1268" s="57"/>
      <c r="BDZ1268" s="71"/>
      <c r="BEA1268" s="71"/>
      <c r="BEB1268" s="57"/>
      <c r="BED1268" s="79"/>
      <c r="BEE1268" s="57"/>
      <c r="BEF1268" s="80"/>
      <c r="BEG1268" s="80"/>
      <c r="BEH1268" s="80"/>
      <c r="BEI1268" s="80"/>
      <c r="BEJ1268" s="57"/>
      <c r="BEK1268" s="81"/>
      <c r="BEL1268" s="57"/>
      <c r="BEM1268" s="71"/>
      <c r="BEN1268" s="71"/>
      <c r="BEO1268" s="57"/>
      <c r="BEQ1268" s="79"/>
      <c r="BER1268" s="57"/>
      <c r="BES1268" s="80"/>
      <c r="BET1268" s="80"/>
      <c r="BEU1268" s="80"/>
      <c r="BEV1268" s="80"/>
      <c r="BEW1268" s="57"/>
      <c r="BEX1268" s="81"/>
      <c r="BEY1268" s="57"/>
      <c r="BEZ1268" s="71"/>
      <c r="BFA1268" s="71"/>
      <c r="BFB1268" s="57"/>
      <c r="BFD1268" s="79"/>
      <c r="BFE1268" s="57"/>
      <c r="BFF1268" s="80"/>
      <c r="BFG1268" s="80"/>
      <c r="BFH1268" s="80"/>
      <c r="BFI1268" s="80"/>
      <c r="BFJ1268" s="57"/>
      <c r="BFK1268" s="81"/>
      <c r="BFL1268" s="57"/>
      <c r="BFM1268" s="71"/>
      <c r="BFN1268" s="71"/>
      <c r="BFO1268" s="57"/>
      <c r="BFQ1268" s="79"/>
      <c r="BFR1268" s="57"/>
      <c r="BFS1268" s="80"/>
      <c r="BFT1268" s="80"/>
      <c r="BFU1268" s="80"/>
      <c r="BFV1268" s="80"/>
      <c r="BFW1268" s="57"/>
      <c r="BFX1268" s="81"/>
      <c r="BFY1268" s="57"/>
      <c r="BFZ1268" s="71"/>
      <c r="BGA1268" s="71"/>
      <c r="BGB1268" s="57"/>
      <c r="BGD1268" s="79"/>
      <c r="BGE1268" s="57"/>
      <c r="BGF1268" s="80"/>
      <c r="BGG1268" s="80"/>
      <c r="BGH1268" s="80"/>
      <c r="BGI1268" s="80"/>
      <c r="BGJ1268" s="57"/>
      <c r="BGK1268" s="81"/>
      <c r="BGL1268" s="57"/>
      <c r="BGM1268" s="71"/>
      <c r="BGN1268" s="71"/>
      <c r="BGO1268" s="57"/>
      <c r="BGQ1268" s="79"/>
      <c r="BGR1268" s="57"/>
      <c r="BGS1268" s="80"/>
      <c r="BGT1268" s="80"/>
      <c r="BGU1268" s="80"/>
      <c r="BGV1268" s="80"/>
      <c r="BGW1268" s="57"/>
      <c r="BGX1268" s="81"/>
      <c r="BGY1268" s="57"/>
      <c r="BGZ1268" s="71"/>
      <c r="BHA1268" s="71"/>
      <c r="BHB1268" s="57"/>
      <c r="BHD1268" s="79"/>
      <c r="BHE1268" s="57"/>
      <c r="BHF1268" s="80"/>
      <c r="BHG1268" s="80"/>
      <c r="BHH1268" s="80"/>
      <c r="BHI1268" s="80"/>
      <c r="BHJ1268" s="57"/>
      <c r="BHK1268" s="81"/>
      <c r="BHL1268" s="57"/>
      <c r="BHM1268" s="71"/>
      <c r="BHN1268" s="71"/>
      <c r="BHO1268" s="57"/>
      <c r="BHQ1268" s="79"/>
      <c r="BHR1268" s="57"/>
      <c r="BHS1268" s="80"/>
      <c r="BHT1268" s="80"/>
      <c r="BHU1268" s="80"/>
      <c r="BHV1268" s="80"/>
      <c r="BHW1268" s="57"/>
      <c r="BHX1268" s="81"/>
      <c r="BHY1268" s="57"/>
      <c r="BHZ1268" s="71"/>
      <c r="BIA1268" s="71"/>
      <c r="BIB1268" s="57"/>
      <c r="BID1268" s="79"/>
      <c r="BIE1268" s="57"/>
      <c r="BIF1268" s="80"/>
      <c r="BIG1268" s="80"/>
      <c r="BIH1268" s="80"/>
      <c r="BII1268" s="80"/>
      <c r="BIJ1268" s="57"/>
      <c r="BIK1268" s="81"/>
      <c r="BIL1268" s="57"/>
      <c r="BIM1268" s="71"/>
      <c r="BIN1268" s="71"/>
      <c r="BIO1268" s="57"/>
      <c r="BIQ1268" s="79"/>
      <c r="BIR1268" s="57"/>
      <c r="BIS1268" s="80"/>
      <c r="BIT1268" s="80"/>
      <c r="BIU1268" s="80"/>
      <c r="BIV1268" s="80"/>
      <c r="BIW1268" s="57"/>
      <c r="BIX1268" s="81"/>
      <c r="BIY1268" s="57"/>
      <c r="BIZ1268" s="71"/>
      <c r="BJA1268" s="71"/>
      <c r="BJB1268" s="57"/>
      <c r="BJD1268" s="79"/>
      <c r="BJE1268" s="57"/>
      <c r="BJF1268" s="80"/>
      <c r="BJG1268" s="80"/>
      <c r="BJH1268" s="80"/>
      <c r="BJI1268" s="80"/>
      <c r="BJJ1268" s="57"/>
      <c r="BJK1268" s="81"/>
      <c r="BJL1268" s="57"/>
      <c r="BJM1268" s="71"/>
      <c r="BJN1268" s="71"/>
      <c r="BJO1268" s="57"/>
      <c r="BJQ1268" s="79"/>
      <c r="BJR1268" s="57"/>
      <c r="BJS1268" s="80"/>
      <c r="BJT1268" s="80"/>
      <c r="BJU1268" s="80"/>
      <c r="BJV1268" s="80"/>
      <c r="BJW1268" s="57"/>
      <c r="BJX1268" s="81"/>
      <c r="BJY1268" s="57"/>
      <c r="BJZ1268" s="71"/>
      <c r="BKA1268" s="71"/>
      <c r="BKB1268" s="57"/>
      <c r="BKD1268" s="79"/>
      <c r="BKE1268" s="57"/>
      <c r="BKF1268" s="80"/>
      <c r="BKG1268" s="80"/>
      <c r="BKH1268" s="80"/>
      <c r="BKI1268" s="80"/>
      <c r="BKJ1268" s="57"/>
      <c r="BKK1268" s="81"/>
      <c r="BKL1268" s="57"/>
      <c r="BKM1268" s="71"/>
      <c r="BKN1268" s="71"/>
      <c r="BKO1268" s="57"/>
      <c r="BKQ1268" s="79"/>
      <c r="BKR1268" s="57"/>
      <c r="BKS1268" s="80"/>
      <c r="BKT1268" s="80"/>
      <c r="BKU1268" s="80"/>
      <c r="BKV1268" s="80"/>
      <c r="BKW1268" s="57"/>
      <c r="BKX1268" s="81"/>
      <c r="BKY1268" s="57"/>
      <c r="BKZ1268" s="71"/>
      <c r="BLA1268" s="71"/>
      <c r="BLB1268" s="57"/>
      <c r="BLD1268" s="79"/>
      <c r="BLE1268" s="57"/>
      <c r="BLF1268" s="80"/>
      <c r="BLG1268" s="80"/>
      <c r="BLH1268" s="80"/>
      <c r="BLI1268" s="80"/>
      <c r="BLJ1268" s="57"/>
      <c r="BLK1268" s="81"/>
      <c r="BLL1268" s="57"/>
      <c r="BLM1268" s="71"/>
      <c r="BLN1268" s="71"/>
      <c r="BLO1268" s="57"/>
      <c r="BLQ1268" s="79"/>
      <c r="BLR1268" s="57"/>
      <c r="BLS1268" s="80"/>
      <c r="BLT1268" s="80"/>
      <c r="BLU1268" s="80"/>
      <c r="BLV1268" s="80"/>
      <c r="BLW1268" s="57"/>
      <c r="BLX1268" s="81"/>
      <c r="BLY1268" s="57"/>
      <c r="BLZ1268" s="71"/>
      <c r="BMA1268" s="71"/>
      <c r="BMB1268" s="57"/>
      <c r="BMD1268" s="79"/>
      <c r="BME1268" s="57"/>
      <c r="BMF1268" s="80"/>
      <c r="BMG1268" s="80"/>
      <c r="BMH1268" s="80"/>
      <c r="BMI1268" s="80"/>
      <c r="BMJ1268" s="57"/>
      <c r="BMK1268" s="81"/>
      <c r="BML1268" s="57"/>
      <c r="BMM1268" s="71"/>
      <c r="BMN1268" s="71"/>
      <c r="BMO1268" s="57"/>
      <c r="BMQ1268" s="79"/>
      <c r="BMR1268" s="57"/>
      <c r="BMS1268" s="80"/>
      <c r="BMT1268" s="80"/>
      <c r="BMU1268" s="80"/>
      <c r="BMV1268" s="80"/>
      <c r="BMW1268" s="57"/>
      <c r="BMX1268" s="81"/>
      <c r="BMY1268" s="57"/>
      <c r="BMZ1268" s="71"/>
      <c r="BNA1268" s="71"/>
      <c r="BNB1268" s="57"/>
      <c r="BND1268" s="79"/>
      <c r="BNE1268" s="57"/>
      <c r="BNF1268" s="80"/>
      <c r="BNG1268" s="80"/>
      <c r="BNH1268" s="80"/>
      <c r="BNI1268" s="80"/>
      <c r="BNJ1268" s="57"/>
      <c r="BNK1268" s="81"/>
      <c r="BNL1268" s="57"/>
      <c r="BNM1268" s="71"/>
      <c r="BNN1268" s="71"/>
      <c r="BNO1268" s="57"/>
      <c r="BNQ1268" s="79"/>
      <c r="BNR1268" s="57"/>
      <c r="BNS1268" s="80"/>
      <c r="BNT1268" s="80"/>
      <c r="BNU1268" s="80"/>
      <c r="BNV1268" s="80"/>
      <c r="BNW1268" s="57"/>
      <c r="BNX1268" s="81"/>
      <c r="BNY1268" s="57"/>
      <c r="BNZ1268" s="71"/>
      <c r="BOA1268" s="71"/>
      <c r="BOB1268" s="57"/>
      <c r="BOD1268" s="79"/>
      <c r="BOE1268" s="57"/>
      <c r="BOF1268" s="80"/>
      <c r="BOG1268" s="80"/>
      <c r="BOH1268" s="80"/>
      <c r="BOI1268" s="80"/>
      <c r="BOJ1268" s="57"/>
      <c r="BOK1268" s="81"/>
      <c r="BOL1268" s="57"/>
      <c r="BOM1268" s="71"/>
      <c r="BON1268" s="71"/>
      <c r="BOO1268" s="57"/>
      <c r="BOQ1268" s="79"/>
      <c r="BOR1268" s="57"/>
      <c r="BOS1268" s="80"/>
      <c r="BOT1268" s="80"/>
      <c r="BOU1268" s="80"/>
      <c r="BOV1268" s="80"/>
      <c r="BOW1268" s="57"/>
      <c r="BOX1268" s="81"/>
      <c r="BOY1268" s="57"/>
      <c r="BOZ1268" s="71"/>
      <c r="BPA1268" s="71"/>
      <c r="BPB1268" s="57"/>
      <c r="BPD1268" s="79"/>
      <c r="BPE1268" s="57"/>
      <c r="BPF1268" s="80"/>
      <c r="BPG1268" s="80"/>
      <c r="BPH1268" s="80"/>
      <c r="BPI1268" s="80"/>
      <c r="BPJ1268" s="57"/>
      <c r="BPK1268" s="81"/>
      <c r="BPL1268" s="57"/>
      <c r="BPM1268" s="71"/>
      <c r="BPN1268" s="71"/>
      <c r="BPO1268" s="57"/>
      <c r="BPQ1268" s="79"/>
      <c r="BPR1268" s="57"/>
      <c r="BPS1268" s="80"/>
      <c r="BPT1268" s="80"/>
      <c r="BPU1268" s="80"/>
      <c r="BPV1268" s="80"/>
      <c r="BPW1268" s="57"/>
      <c r="BPX1268" s="81"/>
      <c r="BPY1268" s="57"/>
      <c r="BPZ1268" s="71"/>
      <c r="BQA1268" s="71"/>
      <c r="BQB1268" s="57"/>
      <c r="BQD1268" s="79"/>
      <c r="BQE1268" s="57"/>
      <c r="BQF1268" s="80"/>
      <c r="BQG1268" s="80"/>
      <c r="BQH1268" s="80"/>
      <c r="BQI1268" s="80"/>
      <c r="BQJ1268" s="57"/>
      <c r="BQK1268" s="81"/>
      <c r="BQL1268" s="57"/>
      <c r="BQM1268" s="71"/>
      <c r="BQN1268" s="71"/>
      <c r="BQO1268" s="57"/>
      <c r="BQQ1268" s="79"/>
      <c r="BQR1268" s="57"/>
      <c r="BQS1268" s="80"/>
      <c r="BQT1268" s="80"/>
      <c r="BQU1268" s="80"/>
      <c r="BQV1268" s="80"/>
      <c r="BQW1268" s="57"/>
      <c r="BQX1268" s="81"/>
      <c r="BQY1268" s="57"/>
      <c r="BQZ1268" s="71"/>
      <c r="BRA1268" s="71"/>
      <c r="BRB1268" s="57"/>
      <c r="BRD1268" s="79"/>
      <c r="BRE1268" s="57"/>
      <c r="BRF1268" s="80"/>
      <c r="BRG1268" s="80"/>
      <c r="BRH1268" s="80"/>
      <c r="BRI1268" s="80"/>
      <c r="BRJ1268" s="57"/>
      <c r="BRK1268" s="81"/>
      <c r="BRL1268" s="57"/>
      <c r="BRM1268" s="71"/>
      <c r="BRN1268" s="71"/>
      <c r="BRO1268" s="57"/>
      <c r="BRQ1268" s="79"/>
      <c r="BRR1268" s="57"/>
      <c r="BRS1268" s="80"/>
      <c r="BRT1268" s="80"/>
      <c r="BRU1268" s="80"/>
      <c r="BRV1268" s="80"/>
      <c r="BRW1268" s="57"/>
      <c r="BRX1268" s="81"/>
      <c r="BRY1268" s="57"/>
      <c r="BRZ1268" s="71"/>
      <c r="BSA1268" s="71"/>
      <c r="BSB1268" s="57"/>
      <c r="BSD1268" s="79"/>
      <c r="BSE1268" s="57"/>
      <c r="BSF1268" s="80"/>
      <c r="BSG1268" s="80"/>
      <c r="BSH1268" s="80"/>
      <c r="BSI1268" s="80"/>
      <c r="BSJ1268" s="57"/>
      <c r="BSK1268" s="81"/>
      <c r="BSL1268" s="57"/>
      <c r="BSM1268" s="71"/>
      <c r="BSN1268" s="71"/>
      <c r="BSO1268" s="57"/>
      <c r="BSQ1268" s="79"/>
      <c r="BSR1268" s="57"/>
      <c r="BSS1268" s="80"/>
      <c r="BST1268" s="80"/>
      <c r="BSU1268" s="80"/>
      <c r="BSV1268" s="80"/>
      <c r="BSW1268" s="57"/>
      <c r="BSX1268" s="81"/>
      <c r="BSY1268" s="57"/>
      <c r="BSZ1268" s="71"/>
      <c r="BTA1268" s="71"/>
      <c r="BTB1268" s="57"/>
      <c r="BTD1268" s="79"/>
      <c r="BTE1268" s="57"/>
      <c r="BTF1268" s="80"/>
      <c r="BTG1268" s="80"/>
      <c r="BTH1268" s="80"/>
      <c r="BTI1268" s="80"/>
      <c r="BTJ1268" s="57"/>
      <c r="BTK1268" s="81"/>
      <c r="BTL1268" s="57"/>
      <c r="BTM1268" s="71"/>
      <c r="BTN1268" s="71"/>
      <c r="BTO1268" s="57"/>
      <c r="BTQ1268" s="79"/>
      <c r="BTR1268" s="57"/>
      <c r="BTS1268" s="80"/>
      <c r="BTT1268" s="80"/>
      <c r="BTU1268" s="80"/>
      <c r="BTV1268" s="80"/>
      <c r="BTW1268" s="57"/>
      <c r="BTX1268" s="81"/>
      <c r="BTY1268" s="57"/>
      <c r="BTZ1268" s="71"/>
      <c r="BUA1268" s="71"/>
      <c r="BUB1268" s="57"/>
      <c r="BUD1268" s="79"/>
      <c r="BUE1268" s="57"/>
      <c r="BUF1268" s="80"/>
      <c r="BUG1268" s="80"/>
      <c r="BUH1268" s="80"/>
      <c r="BUI1268" s="80"/>
      <c r="BUJ1268" s="57"/>
      <c r="BUK1268" s="81"/>
      <c r="BUL1268" s="57"/>
      <c r="BUM1268" s="71"/>
      <c r="BUN1268" s="71"/>
      <c r="BUO1268" s="57"/>
      <c r="BUQ1268" s="79"/>
      <c r="BUR1268" s="57"/>
      <c r="BUS1268" s="80"/>
      <c r="BUT1268" s="80"/>
      <c r="BUU1268" s="80"/>
      <c r="BUV1268" s="80"/>
      <c r="BUW1268" s="57"/>
      <c r="BUX1268" s="81"/>
      <c r="BUY1268" s="57"/>
      <c r="BUZ1268" s="71"/>
      <c r="BVA1268" s="71"/>
      <c r="BVB1268" s="57"/>
      <c r="BVD1268" s="79"/>
      <c r="BVE1268" s="57"/>
      <c r="BVF1268" s="80"/>
      <c r="BVG1268" s="80"/>
      <c r="BVH1268" s="80"/>
      <c r="BVI1268" s="80"/>
      <c r="BVJ1268" s="57"/>
      <c r="BVK1268" s="81"/>
      <c r="BVL1268" s="57"/>
      <c r="BVM1268" s="71"/>
      <c r="BVN1268" s="71"/>
      <c r="BVO1268" s="57"/>
      <c r="BVQ1268" s="79"/>
      <c r="BVR1268" s="57"/>
      <c r="BVS1268" s="80"/>
      <c r="BVT1268" s="80"/>
      <c r="BVU1268" s="80"/>
      <c r="BVV1268" s="80"/>
      <c r="BVW1268" s="57"/>
      <c r="BVX1268" s="81"/>
      <c r="BVY1268" s="57"/>
      <c r="BVZ1268" s="71"/>
      <c r="BWA1268" s="71"/>
      <c r="BWB1268" s="57"/>
      <c r="BWD1268" s="79"/>
      <c r="BWE1268" s="57"/>
      <c r="BWF1268" s="80"/>
      <c r="BWG1268" s="80"/>
      <c r="BWH1268" s="80"/>
      <c r="BWI1268" s="80"/>
      <c r="BWJ1268" s="57"/>
      <c r="BWK1268" s="81"/>
      <c r="BWL1268" s="57"/>
      <c r="BWM1268" s="71"/>
      <c r="BWN1268" s="71"/>
      <c r="BWO1268" s="57"/>
      <c r="BWQ1268" s="79"/>
      <c r="BWR1268" s="57"/>
      <c r="BWS1268" s="80"/>
      <c r="BWT1268" s="80"/>
      <c r="BWU1268" s="80"/>
      <c r="BWV1268" s="80"/>
      <c r="BWW1268" s="57"/>
      <c r="BWX1268" s="81"/>
      <c r="BWY1268" s="57"/>
      <c r="BWZ1268" s="71"/>
      <c r="BXA1268" s="71"/>
      <c r="BXB1268" s="57"/>
      <c r="BXD1268" s="79"/>
      <c r="BXE1268" s="57"/>
      <c r="BXF1268" s="80"/>
      <c r="BXG1268" s="80"/>
      <c r="BXH1268" s="80"/>
      <c r="BXI1268" s="80"/>
      <c r="BXJ1268" s="57"/>
      <c r="BXK1268" s="81"/>
      <c r="BXL1268" s="57"/>
      <c r="BXM1268" s="71"/>
      <c r="BXN1268" s="71"/>
      <c r="BXO1268" s="57"/>
      <c r="BXQ1268" s="79"/>
      <c r="BXR1268" s="57"/>
      <c r="BXS1268" s="80"/>
      <c r="BXT1268" s="80"/>
      <c r="BXU1268" s="80"/>
      <c r="BXV1268" s="80"/>
      <c r="BXW1268" s="57"/>
      <c r="BXX1268" s="81"/>
      <c r="BXY1268" s="57"/>
      <c r="BXZ1268" s="71"/>
      <c r="BYA1268" s="71"/>
      <c r="BYB1268" s="57"/>
      <c r="BYD1268" s="79"/>
      <c r="BYE1268" s="57"/>
      <c r="BYF1268" s="80"/>
      <c r="BYG1268" s="80"/>
      <c r="BYH1268" s="80"/>
      <c r="BYI1268" s="80"/>
      <c r="BYJ1268" s="57"/>
      <c r="BYK1268" s="81"/>
      <c r="BYL1268" s="57"/>
      <c r="BYM1268" s="71"/>
      <c r="BYN1268" s="71"/>
      <c r="BYO1268" s="57"/>
      <c r="BYQ1268" s="79"/>
      <c r="BYR1268" s="57"/>
      <c r="BYS1268" s="80"/>
      <c r="BYT1268" s="80"/>
      <c r="BYU1268" s="80"/>
      <c r="BYV1268" s="80"/>
      <c r="BYW1268" s="57"/>
      <c r="BYX1268" s="81"/>
      <c r="BYY1268" s="57"/>
      <c r="BYZ1268" s="71"/>
      <c r="BZA1268" s="71"/>
      <c r="BZB1268" s="57"/>
      <c r="BZD1268" s="79"/>
      <c r="BZE1268" s="57"/>
      <c r="BZF1268" s="80"/>
      <c r="BZG1268" s="80"/>
      <c r="BZH1268" s="80"/>
      <c r="BZI1268" s="80"/>
      <c r="BZJ1268" s="57"/>
      <c r="BZK1268" s="81"/>
      <c r="BZL1268" s="57"/>
      <c r="BZM1268" s="71"/>
      <c r="BZN1268" s="71"/>
      <c r="BZO1268" s="57"/>
      <c r="BZQ1268" s="79"/>
      <c r="BZR1268" s="57"/>
      <c r="BZS1268" s="80"/>
      <c r="BZT1268" s="80"/>
      <c r="BZU1268" s="80"/>
      <c r="BZV1268" s="80"/>
      <c r="BZW1268" s="57"/>
      <c r="BZX1268" s="81"/>
      <c r="BZY1268" s="57"/>
      <c r="BZZ1268" s="71"/>
      <c r="CAA1268" s="71"/>
      <c r="CAB1268" s="57"/>
      <c r="CAD1268" s="79"/>
      <c r="CAE1268" s="57"/>
      <c r="CAF1268" s="80"/>
      <c r="CAG1268" s="80"/>
      <c r="CAH1268" s="80"/>
      <c r="CAI1268" s="80"/>
      <c r="CAJ1268" s="57"/>
      <c r="CAK1268" s="81"/>
      <c r="CAL1268" s="57"/>
      <c r="CAM1268" s="71"/>
      <c r="CAN1268" s="71"/>
      <c r="CAO1268" s="57"/>
      <c r="CAQ1268" s="79"/>
      <c r="CAR1268" s="57"/>
      <c r="CAS1268" s="80"/>
      <c r="CAT1268" s="80"/>
      <c r="CAU1268" s="80"/>
      <c r="CAV1268" s="80"/>
      <c r="CAW1268" s="57"/>
      <c r="CAX1268" s="81"/>
      <c r="CAY1268" s="57"/>
      <c r="CAZ1268" s="71"/>
      <c r="CBA1268" s="71"/>
      <c r="CBB1268" s="57"/>
      <c r="CBD1268" s="79"/>
      <c r="CBE1268" s="57"/>
      <c r="CBF1268" s="80"/>
      <c r="CBG1268" s="80"/>
      <c r="CBH1268" s="80"/>
      <c r="CBI1268" s="80"/>
      <c r="CBJ1268" s="57"/>
      <c r="CBK1268" s="81"/>
      <c r="CBL1268" s="57"/>
      <c r="CBM1268" s="71"/>
      <c r="CBN1268" s="71"/>
      <c r="CBO1268" s="57"/>
      <c r="CBQ1268" s="79"/>
      <c r="CBR1268" s="57"/>
      <c r="CBS1268" s="80"/>
      <c r="CBT1268" s="80"/>
      <c r="CBU1268" s="80"/>
      <c r="CBV1268" s="80"/>
      <c r="CBW1268" s="57"/>
      <c r="CBX1268" s="81"/>
      <c r="CBY1268" s="57"/>
      <c r="CBZ1268" s="71"/>
      <c r="CCA1268" s="71"/>
      <c r="CCB1268" s="57"/>
      <c r="CCD1268" s="79"/>
      <c r="CCE1268" s="57"/>
      <c r="CCF1268" s="80"/>
      <c r="CCG1268" s="80"/>
      <c r="CCH1268" s="80"/>
      <c r="CCI1268" s="80"/>
      <c r="CCJ1268" s="57"/>
      <c r="CCK1268" s="81"/>
      <c r="CCL1268" s="57"/>
      <c r="CCM1268" s="71"/>
      <c r="CCN1268" s="71"/>
      <c r="CCO1268" s="57"/>
      <c r="CCQ1268" s="79"/>
      <c r="CCR1268" s="57"/>
      <c r="CCS1268" s="80"/>
      <c r="CCT1268" s="80"/>
      <c r="CCU1268" s="80"/>
      <c r="CCV1268" s="80"/>
      <c r="CCW1268" s="57"/>
      <c r="CCX1268" s="81"/>
      <c r="CCY1268" s="57"/>
      <c r="CCZ1268" s="71"/>
      <c r="CDA1268" s="71"/>
      <c r="CDB1268" s="57"/>
      <c r="CDD1268" s="79"/>
      <c r="CDE1268" s="57"/>
      <c r="CDF1268" s="80"/>
      <c r="CDG1268" s="80"/>
      <c r="CDH1268" s="80"/>
      <c r="CDI1268" s="80"/>
      <c r="CDJ1268" s="57"/>
      <c r="CDK1268" s="81"/>
      <c r="CDL1268" s="57"/>
      <c r="CDM1268" s="71"/>
      <c r="CDN1268" s="71"/>
      <c r="CDO1268" s="57"/>
      <c r="CDQ1268" s="79"/>
      <c r="CDR1268" s="57"/>
      <c r="CDS1268" s="80"/>
      <c r="CDT1268" s="80"/>
      <c r="CDU1268" s="80"/>
      <c r="CDV1268" s="80"/>
      <c r="CDW1268" s="57"/>
      <c r="CDX1268" s="81"/>
      <c r="CDY1268" s="57"/>
      <c r="CDZ1268" s="71"/>
      <c r="CEA1268" s="71"/>
      <c r="CEB1268" s="57"/>
      <c r="CED1268" s="79"/>
      <c r="CEE1268" s="57"/>
      <c r="CEF1268" s="80"/>
      <c r="CEG1268" s="80"/>
      <c r="CEH1268" s="80"/>
      <c r="CEI1268" s="80"/>
      <c r="CEJ1268" s="57"/>
      <c r="CEK1268" s="81"/>
      <c r="CEL1268" s="57"/>
      <c r="CEM1268" s="71"/>
      <c r="CEN1268" s="71"/>
      <c r="CEO1268" s="57"/>
      <c r="CEQ1268" s="79"/>
      <c r="CER1268" s="57"/>
      <c r="CES1268" s="80"/>
      <c r="CET1268" s="80"/>
      <c r="CEU1268" s="80"/>
      <c r="CEV1268" s="80"/>
      <c r="CEW1268" s="57"/>
      <c r="CEX1268" s="81"/>
      <c r="CEY1268" s="57"/>
      <c r="CEZ1268" s="71"/>
      <c r="CFA1268" s="71"/>
      <c r="CFB1268" s="57"/>
      <c r="CFD1268" s="79"/>
      <c r="CFE1268" s="57"/>
      <c r="CFF1268" s="80"/>
      <c r="CFG1268" s="80"/>
      <c r="CFH1268" s="80"/>
      <c r="CFI1268" s="80"/>
      <c r="CFJ1268" s="57"/>
      <c r="CFK1268" s="81"/>
      <c r="CFL1268" s="57"/>
      <c r="CFM1268" s="71"/>
      <c r="CFN1268" s="71"/>
      <c r="CFO1268" s="57"/>
      <c r="CFQ1268" s="79"/>
      <c r="CFR1268" s="57"/>
      <c r="CFS1268" s="80"/>
      <c r="CFT1268" s="80"/>
      <c r="CFU1268" s="80"/>
      <c r="CFV1268" s="80"/>
      <c r="CFW1268" s="57"/>
      <c r="CFX1268" s="81"/>
      <c r="CFY1268" s="57"/>
      <c r="CFZ1268" s="71"/>
      <c r="CGA1268" s="71"/>
      <c r="CGB1268" s="57"/>
      <c r="CGD1268" s="79"/>
      <c r="CGE1268" s="57"/>
      <c r="CGF1268" s="80"/>
      <c r="CGG1268" s="80"/>
      <c r="CGH1268" s="80"/>
      <c r="CGI1268" s="80"/>
      <c r="CGJ1268" s="57"/>
      <c r="CGK1268" s="81"/>
      <c r="CGL1268" s="57"/>
      <c r="CGM1268" s="71"/>
      <c r="CGN1268" s="71"/>
      <c r="CGO1268" s="57"/>
      <c r="CGQ1268" s="79"/>
      <c r="CGR1268" s="57"/>
      <c r="CGS1268" s="80"/>
      <c r="CGT1268" s="80"/>
      <c r="CGU1268" s="80"/>
      <c r="CGV1268" s="80"/>
      <c r="CGW1268" s="57"/>
      <c r="CGX1268" s="81"/>
      <c r="CGY1268" s="57"/>
      <c r="CGZ1268" s="71"/>
      <c r="CHA1268" s="71"/>
      <c r="CHB1268" s="57"/>
      <c r="CHD1268" s="79"/>
      <c r="CHE1268" s="57"/>
      <c r="CHF1268" s="80"/>
      <c r="CHG1268" s="80"/>
      <c r="CHH1268" s="80"/>
      <c r="CHI1268" s="80"/>
      <c r="CHJ1268" s="57"/>
      <c r="CHK1268" s="81"/>
      <c r="CHL1268" s="57"/>
      <c r="CHM1268" s="71"/>
      <c r="CHN1268" s="71"/>
      <c r="CHO1268" s="57"/>
      <c r="CHQ1268" s="79"/>
      <c r="CHR1268" s="57"/>
      <c r="CHS1268" s="80"/>
      <c r="CHT1268" s="80"/>
      <c r="CHU1268" s="80"/>
      <c r="CHV1268" s="80"/>
      <c r="CHW1268" s="57"/>
      <c r="CHX1268" s="81"/>
      <c r="CHY1268" s="57"/>
      <c r="CHZ1268" s="71"/>
      <c r="CIA1268" s="71"/>
      <c r="CIB1268" s="57"/>
      <c r="CID1268" s="79"/>
      <c r="CIE1268" s="57"/>
      <c r="CIF1268" s="80"/>
      <c r="CIG1268" s="80"/>
      <c r="CIH1268" s="80"/>
      <c r="CII1268" s="80"/>
      <c r="CIJ1268" s="57"/>
      <c r="CIK1268" s="81"/>
      <c r="CIL1268" s="57"/>
      <c r="CIM1268" s="71"/>
      <c r="CIN1268" s="71"/>
      <c r="CIO1268" s="57"/>
      <c r="CIQ1268" s="79"/>
      <c r="CIR1268" s="57"/>
      <c r="CIS1268" s="80"/>
      <c r="CIT1268" s="80"/>
      <c r="CIU1268" s="80"/>
      <c r="CIV1268" s="80"/>
      <c r="CIW1268" s="57"/>
      <c r="CIX1268" s="81"/>
      <c r="CIY1268" s="57"/>
      <c r="CIZ1268" s="71"/>
      <c r="CJA1268" s="71"/>
      <c r="CJB1268" s="57"/>
      <c r="CJD1268" s="79"/>
      <c r="CJE1268" s="57"/>
      <c r="CJF1268" s="80"/>
      <c r="CJG1268" s="80"/>
      <c r="CJH1268" s="80"/>
      <c r="CJI1268" s="80"/>
      <c r="CJJ1268" s="57"/>
      <c r="CJK1268" s="81"/>
      <c r="CJL1268" s="57"/>
      <c r="CJM1268" s="71"/>
      <c r="CJN1268" s="71"/>
      <c r="CJO1268" s="57"/>
      <c r="CJQ1268" s="79"/>
      <c r="CJR1268" s="57"/>
      <c r="CJS1268" s="80"/>
      <c r="CJT1268" s="80"/>
      <c r="CJU1268" s="80"/>
      <c r="CJV1268" s="80"/>
      <c r="CJW1268" s="57"/>
      <c r="CJX1268" s="81"/>
      <c r="CJY1268" s="57"/>
      <c r="CJZ1268" s="71"/>
      <c r="CKA1268" s="71"/>
      <c r="CKB1268" s="57"/>
      <c r="CKD1268" s="79"/>
      <c r="CKE1268" s="57"/>
      <c r="CKF1268" s="80"/>
      <c r="CKG1268" s="80"/>
      <c r="CKH1268" s="80"/>
      <c r="CKI1268" s="80"/>
      <c r="CKJ1268" s="57"/>
      <c r="CKK1268" s="81"/>
      <c r="CKL1268" s="57"/>
      <c r="CKM1268" s="71"/>
      <c r="CKN1268" s="71"/>
      <c r="CKO1268" s="57"/>
      <c r="CKQ1268" s="79"/>
      <c r="CKR1268" s="57"/>
      <c r="CKS1268" s="80"/>
      <c r="CKT1268" s="80"/>
      <c r="CKU1268" s="80"/>
      <c r="CKV1268" s="80"/>
      <c r="CKW1268" s="57"/>
      <c r="CKX1268" s="81"/>
      <c r="CKY1268" s="57"/>
      <c r="CKZ1268" s="71"/>
      <c r="CLA1268" s="71"/>
      <c r="CLB1268" s="57"/>
      <c r="CLD1268" s="79"/>
      <c r="CLE1268" s="57"/>
      <c r="CLF1268" s="80"/>
      <c r="CLG1268" s="80"/>
      <c r="CLH1268" s="80"/>
      <c r="CLI1268" s="80"/>
      <c r="CLJ1268" s="57"/>
      <c r="CLK1268" s="81"/>
      <c r="CLL1268" s="57"/>
      <c r="CLM1268" s="71"/>
      <c r="CLN1268" s="71"/>
      <c r="CLO1268" s="57"/>
      <c r="CLQ1268" s="79"/>
      <c r="CLR1268" s="57"/>
      <c r="CLS1268" s="80"/>
      <c r="CLT1268" s="80"/>
      <c r="CLU1268" s="80"/>
      <c r="CLV1268" s="80"/>
      <c r="CLW1268" s="57"/>
      <c r="CLX1268" s="81"/>
      <c r="CLY1268" s="57"/>
      <c r="CLZ1268" s="71"/>
      <c r="CMA1268" s="71"/>
      <c r="CMB1268" s="57"/>
      <c r="CMD1268" s="79"/>
      <c r="CME1268" s="57"/>
      <c r="CMF1268" s="80"/>
      <c r="CMG1268" s="80"/>
      <c r="CMH1268" s="80"/>
      <c r="CMI1268" s="80"/>
      <c r="CMJ1268" s="57"/>
      <c r="CMK1268" s="81"/>
      <c r="CML1268" s="57"/>
      <c r="CMM1268" s="71"/>
      <c r="CMN1268" s="71"/>
      <c r="CMO1268" s="57"/>
      <c r="CMQ1268" s="79"/>
      <c r="CMR1268" s="57"/>
      <c r="CMS1268" s="80"/>
      <c r="CMT1268" s="80"/>
      <c r="CMU1268" s="80"/>
      <c r="CMV1268" s="80"/>
      <c r="CMW1268" s="57"/>
      <c r="CMX1268" s="81"/>
      <c r="CMY1268" s="57"/>
      <c r="CMZ1268" s="71"/>
      <c r="CNA1268" s="71"/>
      <c r="CNB1268" s="57"/>
      <c r="CND1268" s="79"/>
      <c r="CNE1268" s="57"/>
      <c r="CNF1268" s="80"/>
      <c r="CNG1268" s="80"/>
      <c r="CNH1268" s="80"/>
      <c r="CNI1268" s="80"/>
      <c r="CNJ1268" s="57"/>
      <c r="CNK1268" s="81"/>
      <c r="CNL1268" s="57"/>
      <c r="CNM1268" s="71"/>
      <c r="CNN1268" s="71"/>
      <c r="CNO1268" s="57"/>
      <c r="CNQ1268" s="79"/>
      <c r="CNR1268" s="57"/>
      <c r="CNS1268" s="80"/>
      <c r="CNT1268" s="80"/>
      <c r="CNU1268" s="80"/>
      <c r="CNV1268" s="80"/>
      <c r="CNW1268" s="57"/>
      <c r="CNX1268" s="81"/>
      <c r="CNY1268" s="57"/>
      <c r="CNZ1268" s="71"/>
      <c r="COA1268" s="71"/>
      <c r="COB1268" s="57"/>
      <c r="COD1268" s="79"/>
      <c r="COE1268" s="57"/>
      <c r="COF1268" s="80"/>
      <c r="COG1268" s="80"/>
      <c r="COH1268" s="80"/>
      <c r="COI1268" s="80"/>
      <c r="COJ1268" s="57"/>
      <c r="COK1268" s="81"/>
      <c r="COL1268" s="57"/>
      <c r="COM1268" s="71"/>
      <c r="CON1268" s="71"/>
      <c r="COO1268" s="57"/>
      <c r="COQ1268" s="79"/>
      <c r="COR1268" s="57"/>
      <c r="COS1268" s="80"/>
      <c r="COT1268" s="80"/>
      <c r="COU1268" s="80"/>
      <c r="COV1268" s="80"/>
      <c r="COW1268" s="57"/>
      <c r="COX1268" s="81"/>
      <c r="COY1268" s="57"/>
      <c r="COZ1268" s="71"/>
      <c r="CPA1268" s="71"/>
      <c r="CPB1268" s="57"/>
      <c r="CPD1268" s="79"/>
      <c r="CPE1268" s="57"/>
      <c r="CPF1268" s="80"/>
      <c r="CPG1268" s="80"/>
      <c r="CPH1268" s="80"/>
      <c r="CPI1268" s="80"/>
      <c r="CPJ1268" s="57"/>
      <c r="CPK1268" s="81"/>
      <c r="CPL1268" s="57"/>
      <c r="CPM1268" s="71"/>
      <c r="CPN1268" s="71"/>
      <c r="CPO1268" s="57"/>
      <c r="CPQ1268" s="79"/>
      <c r="CPR1268" s="57"/>
      <c r="CPS1268" s="80"/>
      <c r="CPT1268" s="80"/>
      <c r="CPU1268" s="80"/>
      <c r="CPV1268" s="80"/>
      <c r="CPW1268" s="57"/>
      <c r="CPX1268" s="81"/>
      <c r="CPY1268" s="57"/>
      <c r="CPZ1268" s="71"/>
      <c r="CQA1268" s="71"/>
      <c r="CQB1268" s="57"/>
      <c r="CQD1268" s="79"/>
      <c r="CQE1268" s="57"/>
      <c r="CQF1268" s="80"/>
      <c r="CQG1268" s="80"/>
      <c r="CQH1268" s="80"/>
      <c r="CQI1268" s="80"/>
      <c r="CQJ1268" s="57"/>
      <c r="CQK1268" s="81"/>
      <c r="CQL1268" s="57"/>
      <c r="CQM1268" s="71"/>
      <c r="CQN1268" s="71"/>
      <c r="CQO1268" s="57"/>
      <c r="CQQ1268" s="79"/>
      <c r="CQR1268" s="57"/>
      <c r="CQS1268" s="80"/>
      <c r="CQT1268" s="80"/>
      <c r="CQU1268" s="80"/>
      <c r="CQV1268" s="80"/>
      <c r="CQW1268" s="57"/>
      <c r="CQX1268" s="81"/>
      <c r="CQY1268" s="57"/>
      <c r="CQZ1268" s="71"/>
      <c r="CRA1268" s="71"/>
      <c r="CRB1268" s="57"/>
      <c r="CRD1268" s="79"/>
      <c r="CRE1268" s="57"/>
      <c r="CRF1268" s="80"/>
      <c r="CRG1268" s="80"/>
      <c r="CRH1268" s="80"/>
      <c r="CRI1268" s="80"/>
      <c r="CRJ1268" s="57"/>
      <c r="CRK1268" s="81"/>
      <c r="CRL1268" s="57"/>
      <c r="CRM1268" s="71"/>
      <c r="CRN1268" s="71"/>
      <c r="CRO1268" s="57"/>
      <c r="CRQ1268" s="79"/>
      <c r="CRR1268" s="57"/>
      <c r="CRS1268" s="80"/>
      <c r="CRT1268" s="80"/>
      <c r="CRU1268" s="80"/>
      <c r="CRV1268" s="80"/>
      <c r="CRW1268" s="57"/>
      <c r="CRX1268" s="81"/>
      <c r="CRY1268" s="57"/>
      <c r="CRZ1268" s="71"/>
      <c r="CSA1268" s="71"/>
      <c r="CSB1268" s="57"/>
      <c r="CSD1268" s="79"/>
      <c r="CSE1268" s="57"/>
      <c r="CSF1268" s="80"/>
      <c r="CSG1268" s="80"/>
      <c r="CSH1268" s="80"/>
      <c r="CSI1268" s="80"/>
      <c r="CSJ1268" s="57"/>
      <c r="CSK1268" s="81"/>
      <c r="CSL1268" s="57"/>
      <c r="CSM1268" s="71"/>
      <c r="CSN1268" s="71"/>
      <c r="CSO1268" s="57"/>
      <c r="CSQ1268" s="79"/>
      <c r="CSR1268" s="57"/>
      <c r="CSS1268" s="80"/>
      <c r="CST1268" s="80"/>
      <c r="CSU1268" s="80"/>
      <c r="CSV1268" s="80"/>
      <c r="CSW1268" s="57"/>
      <c r="CSX1268" s="81"/>
      <c r="CSY1268" s="57"/>
      <c r="CSZ1268" s="71"/>
      <c r="CTA1268" s="71"/>
      <c r="CTB1268" s="57"/>
      <c r="CTD1268" s="79"/>
      <c r="CTE1268" s="57"/>
      <c r="CTF1268" s="80"/>
      <c r="CTG1268" s="80"/>
      <c r="CTH1268" s="80"/>
      <c r="CTI1268" s="80"/>
      <c r="CTJ1268" s="57"/>
      <c r="CTK1268" s="81"/>
      <c r="CTL1268" s="57"/>
      <c r="CTM1268" s="71"/>
      <c r="CTN1268" s="71"/>
      <c r="CTO1268" s="57"/>
      <c r="CTQ1268" s="79"/>
      <c r="CTR1268" s="57"/>
      <c r="CTS1268" s="80"/>
      <c r="CTT1268" s="80"/>
      <c r="CTU1268" s="80"/>
      <c r="CTV1268" s="80"/>
      <c r="CTW1268" s="57"/>
      <c r="CTX1268" s="81"/>
      <c r="CTY1268" s="57"/>
      <c r="CTZ1268" s="71"/>
      <c r="CUA1268" s="71"/>
      <c r="CUB1268" s="57"/>
      <c r="CUD1268" s="79"/>
      <c r="CUE1268" s="57"/>
      <c r="CUF1268" s="80"/>
      <c r="CUG1268" s="80"/>
      <c r="CUH1268" s="80"/>
      <c r="CUI1268" s="80"/>
      <c r="CUJ1268" s="57"/>
      <c r="CUK1268" s="81"/>
      <c r="CUL1268" s="57"/>
      <c r="CUM1268" s="71"/>
      <c r="CUN1268" s="71"/>
      <c r="CUO1268" s="57"/>
      <c r="CUQ1268" s="79"/>
      <c r="CUR1268" s="57"/>
      <c r="CUS1268" s="80"/>
      <c r="CUT1268" s="80"/>
      <c r="CUU1268" s="80"/>
      <c r="CUV1268" s="80"/>
      <c r="CUW1268" s="57"/>
      <c r="CUX1268" s="81"/>
      <c r="CUY1268" s="57"/>
      <c r="CUZ1268" s="71"/>
      <c r="CVA1268" s="71"/>
      <c r="CVB1268" s="57"/>
      <c r="CVD1268" s="79"/>
      <c r="CVE1268" s="57"/>
      <c r="CVF1268" s="80"/>
      <c r="CVG1268" s="80"/>
      <c r="CVH1268" s="80"/>
      <c r="CVI1268" s="80"/>
      <c r="CVJ1268" s="57"/>
      <c r="CVK1268" s="81"/>
      <c r="CVL1268" s="57"/>
      <c r="CVM1268" s="71"/>
      <c r="CVN1268" s="71"/>
      <c r="CVO1268" s="57"/>
      <c r="CVQ1268" s="79"/>
      <c r="CVR1268" s="57"/>
      <c r="CVS1268" s="80"/>
      <c r="CVT1268" s="80"/>
      <c r="CVU1268" s="80"/>
      <c r="CVV1268" s="80"/>
      <c r="CVW1268" s="57"/>
      <c r="CVX1268" s="81"/>
      <c r="CVY1268" s="57"/>
      <c r="CVZ1268" s="71"/>
      <c r="CWA1268" s="71"/>
      <c r="CWB1268" s="57"/>
      <c r="CWD1268" s="79"/>
      <c r="CWE1268" s="57"/>
      <c r="CWF1268" s="80"/>
      <c r="CWG1268" s="80"/>
      <c r="CWH1268" s="80"/>
      <c r="CWI1268" s="80"/>
      <c r="CWJ1268" s="57"/>
      <c r="CWK1268" s="81"/>
      <c r="CWL1268" s="57"/>
      <c r="CWM1268" s="71"/>
      <c r="CWN1268" s="71"/>
      <c r="CWO1268" s="57"/>
      <c r="CWQ1268" s="79"/>
      <c r="CWR1268" s="57"/>
      <c r="CWS1268" s="80"/>
      <c r="CWT1268" s="80"/>
      <c r="CWU1268" s="80"/>
      <c r="CWV1268" s="80"/>
      <c r="CWW1268" s="57"/>
      <c r="CWX1268" s="81"/>
      <c r="CWY1268" s="57"/>
      <c r="CWZ1268" s="71"/>
      <c r="CXA1268" s="71"/>
      <c r="CXB1268" s="57"/>
      <c r="CXD1268" s="79"/>
      <c r="CXE1268" s="57"/>
      <c r="CXF1268" s="80"/>
      <c r="CXG1268" s="80"/>
      <c r="CXH1268" s="80"/>
      <c r="CXI1268" s="80"/>
      <c r="CXJ1268" s="57"/>
      <c r="CXK1268" s="81"/>
      <c r="CXL1268" s="57"/>
      <c r="CXM1268" s="71"/>
      <c r="CXN1268" s="71"/>
      <c r="CXO1268" s="57"/>
      <c r="CXQ1268" s="79"/>
      <c r="CXR1268" s="57"/>
      <c r="CXS1268" s="80"/>
      <c r="CXT1268" s="80"/>
      <c r="CXU1268" s="80"/>
      <c r="CXV1268" s="80"/>
      <c r="CXW1268" s="57"/>
      <c r="CXX1268" s="81"/>
      <c r="CXY1268" s="57"/>
      <c r="CXZ1268" s="71"/>
      <c r="CYA1268" s="71"/>
      <c r="CYB1268" s="57"/>
      <c r="CYD1268" s="79"/>
      <c r="CYE1268" s="57"/>
      <c r="CYF1268" s="80"/>
      <c r="CYG1268" s="80"/>
      <c r="CYH1268" s="80"/>
      <c r="CYI1268" s="80"/>
      <c r="CYJ1268" s="57"/>
      <c r="CYK1268" s="81"/>
      <c r="CYL1268" s="57"/>
      <c r="CYM1268" s="71"/>
      <c r="CYN1268" s="71"/>
      <c r="CYO1268" s="57"/>
      <c r="CYQ1268" s="79"/>
      <c r="CYR1268" s="57"/>
      <c r="CYS1268" s="80"/>
      <c r="CYT1268" s="80"/>
      <c r="CYU1268" s="80"/>
      <c r="CYV1268" s="80"/>
      <c r="CYW1268" s="57"/>
      <c r="CYX1268" s="81"/>
      <c r="CYY1268" s="57"/>
      <c r="CYZ1268" s="71"/>
      <c r="CZA1268" s="71"/>
      <c r="CZB1268" s="57"/>
      <c r="CZD1268" s="79"/>
      <c r="CZE1268" s="57"/>
      <c r="CZF1268" s="80"/>
      <c r="CZG1268" s="80"/>
      <c r="CZH1268" s="80"/>
      <c r="CZI1268" s="80"/>
      <c r="CZJ1268" s="57"/>
      <c r="CZK1268" s="81"/>
      <c r="CZL1268" s="57"/>
      <c r="CZM1268" s="71"/>
      <c r="CZN1268" s="71"/>
      <c r="CZO1268" s="57"/>
      <c r="CZQ1268" s="79"/>
      <c r="CZR1268" s="57"/>
      <c r="CZS1268" s="80"/>
      <c r="CZT1268" s="80"/>
      <c r="CZU1268" s="80"/>
      <c r="CZV1268" s="80"/>
      <c r="CZW1268" s="57"/>
      <c r="CZX1268" s="81"/>
      <c r="CZY1268" s="57"/>
      <c r="CZZ1268" s="71"/>
      <c r="DAA1268" s="71"/>
      <c r="DAB1268" s="57"/>
      <c r="DAD1268" s="79"/>
      <c r="DAE1268" s="57"/>
      <c r="DAF1268" s="80"/>
      <c r="DAG1268" s="80"/>
      <c r="DAH1268" s="80"/>
      <c r="DAI1268" s="80"/>
      <c r="DAJ1268" s="57"/>
      <c r="DAK1268" s="81"/>
      <c r="DAL1268" s="57"/>
      <c r="DAM1268" s="71"/>
      <c r="DAN1268" s="71"/>
      <c r="DAO1268" s="57"/>
      <c r="DAQ1268" s="79"/>
      <c r="DAR1268" s="57"/>
      <c r="DAS1268" s="80"/>
      <c r="DAT1268" s="80"/>
      <c r="DAU1268" s="80"/>
      <c r="DAV1268" s="80"/>
      <c r="DAW1268" s="57"/>
      <c r="DAX1268" s="81"/>
      <c r="DAY1268" s="57"/>
      <c r="DAZ1268" s="71"/>
      <c r="DBA1268" s="71"/>
      <c r="DBB1268" s="57"/>
      <c r="DBD1268" s="79"/>
      <c r="DBE1268" s="57"/>
      <c r="DBF1268" s="80"/>
      <c r="DBG1268" s="80"/>
      <c r="DBH1268" s="80"/>
      <c r="DBI1268" s="80"/>
      <c r="DBJ1268" s="57"/>
      <c r="DBK1268" s="81"/>
      <c r="DBL1268" s="57"/>
      <c r="DBM1268" s="71"/>
      <c r="DBN1268" s="71"/>
      <c r="DBO1268" s="57"/>
      <c r="DBQ1268" s="79"/>
      <c r="DBR1268" s="57"/>
      <c r="DBS1268" s="80"/>
      <c r="DBT1268" s="80"/>
      <c r="DBU1268" s="80"/>
      <c r="DBV1268" s="80"/>
      <c r="DBW1268" s="57"/>
      <c r="DBX1268" s="81"/>
      <c r="DBY1268" s="57"/>
      <c r="DBZ1268" s="71"/>
      <c r="DCA1268" s="71"/>
      <c r="DCB1268" s="57"/>
      <c r="DCD1268" s="79"/>
      <c r="DCE1268" s="57"/>
      <c r="DCF1268" s="80"/>
      <c r="DCG1268" s="80"/>
      <c r="DCH1268" s="80"/>
      <c r="DCI1268" s="80"/>
      <c r="DCJ1268" s="57"/>
      <c r="DCK1268" s="81"/>
      <c r="DCL1268" s="57"/>
      <c r="DCM1268" s="71"/>
      <c r="DCN1268" s="71"/>
      <c r="DCO1268" s="57"/>
      <c r="DCQ1268" s="79"/>
      <c r="DCR1268" s="57"/>
      <c r="DCS1268" s="80"/>
      <c r="DCT1268" s="80"/>
      <c r="DCU1268" s="80"/>
      <c r="DCV1268" s="80"/>
      <c r="DCW1268" s="57"/>
      <c r="DCX1268" s="81"/>
      <c r="DCY1268" s="57"/>
      <c r="DCZ1268" s="71"/>
      <c r="DDA1268" s="71"/>
      <c r="DDB1268" s="57"/>
      <c r="DDD1268" s="79"/>
      <c r="DDE1268" s="57"/>
      <c r="DDF1268" s="80"/>
      <c r="DDG1268" s="80"/>
      <c r="DDH1268" s="80"/>
      <c r="DDI1268" s="80"/>
      <c r="DDJ1268" s="57"/>
      <c r="DDK1268" s="81"/>
      <c r="DDL1268" s="57"/>
      <c r="DDM1268" s="71"/>
      <c r="DDN1268" s="71"/>
      <c r="DDO1268" s="57"/>
      <c r="DDQ1268" s="79"/>
      <c r="DDR1268" s="57"/>
      <c r="DDS1268" s="80"/>
      <c r="DDT1268" s="80"/>
      <c r="DDU1268" s="80"/>
      <c r="DDV1268" s="80"/>
      <c r="DDW1268" s="57"/>
      <c r="DDX1268" s="81"/>
      <c r="DDY1268" s="57"/>
      <c r="DDZ1268" s="71"/>
      <c r="DEA1268" s="71"/>
      <c r="DEB1268" s="57"/>
      <c r="DED1268" s="79"/>
      <c r="DEE1268" s="57"/>
      <c r="DEF1268" s="80"/>
      <c r="DEG1268" s="80"/>
      <c r="DEH1268" s="80"/>
      <c r="DEI1268" s="80"/>
      <c r="DEJ1268" s="57"/>
      <c r="DEK1268" s="81"/>
      <c r="DEL1268" s="57"/>
      <c r="DEM1268" s="71"/>
      <c r="DEN1268" s="71"/>
      <c r="DEO1268" s="57"/>
      <c r="DEQ1268" s="79"/>
      <c r="DER1268" s="57"/>
      <c r="DES1268" s="80"/>
      <c r="DET1268" s="80"/>
      <c r="DEU1268" s="80"/>
      <c r="DEV1268" s="80"/>
      <c r="DEW1268" s="57"/>
      <c r="DEX1268" s="81"/>
      <c r="DEY1268" s="57"/>
      <c r="DEZ1268" s="71"/>
      <c r="DFA1268" s="71"/>
      <c r="DFB1268" s="57"/>
      <c r="DFD1268" s="79"/>
      <c r="DFE1268" s="57"/>
      <c r="DFF1268" s="80"/>
      <c r="DFG1268" s="80"/>
      <c r="DFH1268" s="80"/>
      <c r="DFI1268" s="80"/>
      <c r="DFJ1268" s="57"/>
      <c r="DFK1268" s="81"/>
      <c r="DFL1268" s="57"/>
      <c r="DFM1268" s="71"/>
      <c r="DFN1268" s="71"/>
      <c r="DFO1268" s="57"/>
      <c r="DFQ1268" s="79"/>
      <c r="DFR1268" s="57"/>
      <c r="DFS1268" s="80"/>
      <c r="DFT1268" s="80"/>
      <c r="DFU1268" s="80"/>
      <c r="DFV1268" s="80"/>
      <c r="DFW1268" s="57"/>
      <c r="DFX1268" s="81"/>
      <c r="DFY1268" s="57"/>
      <c r="DFZ1268" s="71"/>
      <c r="DGA1268" s="71"/>
      <c r="DGB1268" s="57"/>
      <c r="DGD1268" s="79"/>
      <c r="DGE1268" s="57"/>
      <c r="DGF1268" s="80"/>
      <c r="DGG1268" s="80"/>
      <c r="DGH1268" s="80"/>
      <c r="DGI1268" s="80"/>
      <c r="DGJ1268" s="57"/>
      <c r="DGK1268" s="81"/>
      <c r="DGL1268" s="57"/>
      <c r="DGM1268" s="71"/>
      <c r="DGN1268" s="71"/>
      <c r="DGO1268" s="57"/>
      <c r="DGQ1268" s="79"/>
      <c r="DGR1268" s="57"/>
      <c r="DGS1268" s="80"/>
      <c r="DGT1268" s="80"/>
      <c r="DGU1268" s="80"/>
      <c r="DGV1268" s="80"/>
      <c r="DGW1268" s="57"/>
      <c r="DGX1268" s="81"/>
      <c r="DGY1268" s="57"/>
      <c r="DGZ1268" s="71"/>
      <c r="DHA1268" s="71"/>
      <c r="DHB1268" s="57"/>
      <c r="DHD1268" s="79"/>
      <c r="DHE1268" s="57"/>
      <c r="DHF1268" s="80"/>
      <c r="DHG1268" s="80"/>
      <c r="DHH1268" s="80"/>
      <c r="DHI1268" s="80"/>
      <c r="DHJ1268" s="57"/>
      <c r="DHK1268" s="81"/>
      <c r="DHL1268" s="57"/>
      <c r="DHM1268" s="71"/>
      <c r="DHN1268" s="71"/>
      <c r="DHO1268" s="57"/>
      <c r="DHQ1268" s="79"/>
      <c r="DHR1268" s="57"/>
      <c r="DHS1268" s="80"/>
      <c r="DHT1268" s="80"/>
      <c r="DHU1268" s="80"/>
      <c r="DHV1268" s="80"/>
      <c r="DHW1268" s="57"/>
      <c r="DHX1268" s="81"/>
      <c r="DHY1268" s="57"/>
      <c r="DHZ1268" s="71"/>
      <c r="DIA1268" s="71"/>
      <c r="DIB1268" s="57"/>
      <c r="DID1268" s="79"/>
      <c r="DIE1268" s="57"/>
      <c r="DIF1268" s="80"/>
      <c r="DIG1268" s="80"/>
      <c r="DIH1268" s="80"/>
      <c r="DII1268" s="80"/>
      <c r="DIJ1268" s="57"/>
      <c r="DIK1268" s="81"/>
      <c r="DIL1268" s="57"/>
      <c r="DIM1268" s="71"/>
      <c r="DIN1268" s="71"/>
      <c r="DIO1268" s="57"/>
      <c r="DIQ1268" s="79"/>
      <c r="DIR1268" s="57"/>
      <c r="DIS1268" s="80"/>
      <c r="DIT1268" s="80"/>
      <c r="DIU1268" s="80"/>
      <c r="DIV1268" s="80"/>
      <c r="DIW1268" s="57"/>
      <c r="DIX1268" s="81"/>
      <c r="DIY1268" s="57"/>
      <c r="DIZ1268" s="71"/>
      <c r="DJA1268" s="71"/>
      <c r="DJB1268" s="57"/>
      <c r="DJD1268" s="79"/>
      <c r="DJE1268" s="57"/>
      <c r="DJF1268" s="80"/>
      <c r="DJG1268" s="80"/>
      <c r="DJH1268" s="80"/>
      <c r="DJI1268" s="80"/>
      <c r="DJJ1268" s="57"/>
      <c r="DJK1268" s="81"/>
      <c r="DJL1268" s="57"/>
      <c r="DJM1268" s="71"/>
      <c r="DJN1268" s="71"/>
      <c r="DJO1268" s="57"/>
      <c r="DJQ1268" s="79"/>
      <c r="DJR1268" s="57"/>
      <c r="DJS1268" s="80"/>
      <c r="DJT1268" s="80"/>
      <c r="DJU1268" s="80"/>
      <c r="DJV1268" s="80"/>
      <c r="DJW1268" s="57"/>
      <c r="DJX1268" s="81"/>
      <c r="DJY1268" s="57"/>
      <c r="DJZ1268" s="71"/>
      <c r="DKA1268" s="71"/>
      <c r="DKB1268" s="57"/>
      <c r="DKD1268" s="79"/>
      <c r="DKE1268" s="57"/>
      <c r="DKF1268" s="80"/>
      <c r="DKG1268" s="80"/>
      <c r="DKH1268" s="80"/>
      <c r="DKI1268" s="80"/>
      <c r="DKJ1268" s="57"/>
      <c r="DKK1268" s="81"/>
      <c r="DKL1268" s="57"/>
      <c r="DKM1268" s="71"/>
      <c r="DKN1268" s="71"/>
      <c r="DKO1268" s="57"/>
      <c r="DKQ1268" s="79"/>
      <c r="DKR1268" s="57"/>
      <c r="DKS1268" s="80"/>
      <c r="DKT1268" s="80"/>
      <c r="DKU1268" s="80"/>
      <c r="DKV1268" s="80"/>
      <c r="DKW1268" s="57"/>
      <c r="DKX1268" s="81"/>
      <c r="DKY1268" s="57"/>
      <c r="DKZ1268" s="71"/>
      <c r="DLA1268" s="71"/>
      <c r="DLB1268" s="57"/>
      <c r="DLD1268" s="79"/>
      <c r="DLE1268" s="57"/>
      <c r="DLF1268" s="80"/>
      <c r="DLG1268" s="80"/>
      <c r="DLH1268" s="80"/>
      <c r="DLI1268" s="80"/>
      <c r="DLJ1268" s="57"/>
      <c r="DLK1268" s="81"/>
      <c r="DLL1268" s="57"/>
      <c r="DLM1268" s="71"/>
      <c r="DLN1268" s="71"/>
      <c r="DLO1268" s="57"/>
      <c r="DLQ1268" s="79"/>
      <c r="DLR1268" s="57"/>
      <c r="DLS1268" s="80"/>
      <c r="DLT1268" s="80"/>
      <c r="DLU1268" s="80"/>
      <c r="DLV1268" s="80"/>
      <c r="DLW1268" s="57"/>
      <c r="DLX1268" s="81"/>
      <c r="DLY1268" s="57"/>
      <c r="DLZ1268" s="71"/>
      <c r="DMA1268" s="71"/>
      <c r="DMB1268" s="57"/>
      <c r="DMD1268" s="79"/>
      <c r="DME1268" s="57"/>
      <c r="DMF1268" s="80"/>
      <c r="DMG1268" s="80"/>
      <c r="DMH1268" s="80"/>
      <c r="DMI1268" s="80"/>
      <c r="DMJ1268" s="57"/>
      <c r="DMK1268" s="81"/>
      <c r="DML1268" s="57"/>
      <c r="DMM1268" s="71"/>
      <c r="DMN1268" s="71"/>
      <c r="DMO1268" s="57"/>
      <c r="DMQ1268" s="79"/>
      <c r="DMR1268" s="57"/>
      <c r="DMS1268" s="80"/>
      <c r="DMT1268" s="80"/>
      <c r="DMU1268" s="80"/>
      <c r="DMV1268" s="80"/>
      <c r="DMW1268" s="57"/>
      <c r="DMX1268" s="81"/>
      <c r="DMY1268" s="57"/>
      <c r="DMZ1268" s="71"/>
      <c r="DNA1268" s="71"/>
      <c r="DNB1268" s="57"/>
      <c r="DND1268" s="79"/>
      <c r="DNE1268" s="57"/>
      <c r="DNF1268" s="80"/>
      <c r="DNG1268" s="80"/>
      <c r="DNH1268" s="80"/>
      <c r="DNI1268" s="80"/>
      <c r="DNJ1268" s="57"/>
      <c r="DNK1268" s="81"/>
      <c r="DNL1268" s="57"/>
      <c r="DNM1268" s="71"/>
      <c r="DNN1268" s="71"/>
      <c r="DNO1268" s="57"/>
      <c r="DNQ1268" s="79"/>
      <c r="DNR1268" s="57"/>
      <c r="DNS1268" s="80"/>
      <c r="DNT1268" s="80"/>
      <c r="DNU1268" s="80"/>
      <c r="DNV1268" s="80"/>
      <c r="DNW1268" s="57"/>
      <c r="DNX1268" s="81"/>
      <c r="DNY1268" s="57"/>
      <c r="DNZ1268" s="71"/>
      <c r="DOA1268" s="71"/>
      <c r="DOB1268" s="57"/>
      <c r="DOD1268" s="79"/>
      <c r="DOE1268" s="57"/>
      <c r="DOF1268" s="80"/>
      <c r="DOG1268" s="80"/>
      <c r="DOH1268" s="80"/>
      <c r="DOI1268" s="80"/>
      <c r="DOJ1268" s="57"/>
      <c r="DOK1268" s="81"/>
      <c r="DOL1268" s="57"/>
      <c r="DOM1268" s="71"/>
      <c r="DON1268" s="71"/>
      <c r="DOO1268" s="57"/>
      <c r="DOQ1268" s="79"/>
      <c r="DOR1268" s="57"/>
      <c r="DOS1268" s="80"/>
      <c r="DOT1268" s="80"/>
      <c r="DOU1268" s="80"/>
      <c r="DOV1268" s="80"/>
      <c r="DOW1268" s="57"/>
      <c r="DOX1268" s="81"/>
      <c r="DOY1268" s="57"/>
      <c r="DOZ1268" s="71"/>
      <c r="DPA1268" s="71"/>
      <c r="DPB1268" s="57"/>
      <c r="DPD1268" s="79"/>
      <c r="DPE1268" s="57"/>
      <c r="DPF1268" s="80"/>
      <c r="DPG1268" s="80"/>
      <c r="DPH1268" s="80"/>
      <c r="DPI1268" s="80"/>
      <c r="DPJ1268" s="57"/>
      <c r="DPK1268" s="81"/>
      <c r="DPL1268" s="57"/>
      <c r="DPM1268" s="71"/>
      <c r="DPN1268" s="71"/>
      <c r="DPO1268" s="57"/>
      <c r="DPQ1268" s="79"/>
      <c r="DPR1268" s="57"/>
      <c r="DPS1268" s="80"/>
      <c r="DPT1268" s="80"/>
      <c r="DPU1268" s="80"/>
      <c r="DPV1268" s="80"/>
      <c r="DPW1268" s="57"/>
      <c r="DPX1268" s="81"/>
      <c r="DPY1268" s="57"/>
      <c r="DPZ1268" s="71"/>
      <c r="DQA1268" s="71"/>
      <c r="DQB1268" s="57"/>
      <c r="DQD1268" s="79"/>
      <c r="DQE1268" s="57"/>
      <c r="DQF1268" s="80"/>
      <c r="DQG1268" s="80"/>
      <c r="DQH1268" s="80"/>
      <c r="DQI1268" s="80"/>
      <c r="DQJ1268" s="57"/>
      <c r="DQK1268" s="81"/>
      <c r="DQL1268" s="57"/>
      <c r="DQM1268" s="71"/>
      <c r="DQN1268" s="71"/>
      <c r="DQO1268" s="57"/>
      <c r="DQQ1268" s="79"/>
      <c r="DQR1268" s="57"/>
      <c r="DQS1268" s="80"/>
      <c r="DQT1268" s="80"/>
      <c r="DQU1268" s="80"/>
      <c r="DQV1268" s="80"/>
      <c r="DQW1268" s="57"/>
      <c r="DQX1268" s="81"/>
      <c r="DQY1268" s="57"/>
      <c r="DQZ1268" s="71"/>
      <c r="DRA1268" s="71"/>
      <c r="DRB1268" s="57"/>
      <c r="DRD1268" s="79"/>
      <c r="DRE1268" s="57"/>
      <c r="DRF1268" s="80"/>
      <c r="DRG1268" s="80"/>
      <c r="DRH1268" s="80"/>
      <c r="DRI1268" s="80"/>
      <c r="DRJ1268" s="57"/>
      <c r="DRK1268" s="81"/>
      <c r="DRL1268" s="57"/>
      <c r="DRM1268" s="71"/>
      <c r="DRN1268" s="71"/>
      <c r="DRO1268" s="57"/>
      <c r="DRQ1268" s="79"/>
      <c r="DRR1268" s="57"/>
      <c r="DRS1268" s="80"/>
      <c r="DRT1268" s="80"/>
      <c r="DRU1268" s="80"/>
      <c r="DRV1268" s="80"/>
      <c r="DRW1268" s="57"/>
      <c r="DRX1268" s="81"/>
      <c r="DRY1268" s="57"/>
      <c r="DRZ1268" s="71"/>
      <c r="DSA1268" s="71"/>
      <c r="DSB1268" s="57"/>
      <c r="DSD1268" s="79"/>
      <c r="DSE1268" s="57"/>
      <c r="DSF1268" s="80"/>
      <c r="DSG1268" s="80"/>
      <c r="DSH1268" s="80"/>
      <c r="DSI1268" s="80"/>
      <c r="DSJ1268" s="57"/>
      <c r="DSK1268" s="81"/>
      <c r="DSL1268" s="57"/>
      <c r="DSM1268" s="71"/>
      <c r="DSN1268" s="71"/>
      <c r="DSO1268" s="57"/>
      <c r="DSQ1268" s="79"/>
      <c r="DSR1268" s="57"/>
      <c r="DSS1268" s="80"/>
      <c r="DST1268" s="80"/>
      <c r="DSU1268" s="80"/>
      <c r="DSV1268" s="80"/>
      <c r="DSW1268" s="57"/>
      <c r="DSX1268" s="81"/>
      <c r="DSY1268" s="57"/>
      <c r="DSZ1268" s="71"/>
      <c r="DTA1268" s="71"/>
      <c r="DTB1268" s="57"/>
      <c r="DTD1268" s="79"/>
      <c r="DTE1268" s="57"/>
      <c r="DTF1268" s="80"/>
      <c r="DTG1268" s="80"/>
      <c r="DTH1268" s="80"/>
      <c r="DTI1268" s="80"/>
      <c r="DTJ1268" s="57"/>
      <c r="DTK1268" s="81"/>
      <c r="DTL1268" s="57"/>
      <c r="DTM1268" s="71"/>
      <c r="DTN1268" s="71"/>
      <c r="DTO1268" s="57"/>
      <c r="DTQ1268" s="79"/>
      <c r="DTR1268" s="57"/>
      <c r="DTS1268" s="80"/>
      <c r="DTT1268" s="80"/>
      <c r="DTU1268" s="80"/>
      <c r="DTV1268" s="80"/>
      <c r="DTW1268" s="57"/>
      <c r="DTX1268" s="81"/>
      <c r="DTY1268" s="57"/>
      <c r="DTZ1268" s="71"/>
      <c r="DUA1268" s="71"/>
      <c r="DUB1268" s="57"/>
      <c r="DUD1268" s="79"/>
      <c r="DUE1268" s="57"/>
      <c r="DUF1268" s="80"/>
      <c r="DUG1268" s="80"/>
      <c r="DUH1268" s="80"/>
      <c r="DUI1268" s="80"/>
      <c r="DUJ1268" s="57"/>
      <c r="DUK1268" s="81"/>
      <c r="DUL1268" s="57"/>
      <c r="DUM1268" s="71"/>
      <c r="DUN1268" s="71"/>
      <c r="DUO1268" s="57"/>
      <c r="DUQ1268" s="79"/>
      <c r="DUR1268" s="57"/>
      <c r="DUS1268" s="80"/>
      <c r="DUT1268" s="80"/>
      <c r="DUU1268" s="80"/>
      <c r="DUV1268" s="80"/>
      <c r="DUW1268" s="57"/>
      <c r="DUX1268" s="81"/>
      <c r="DUY1268" s="57"/>
      <c r="DUZ1268" s="71"/>
      <c r="DVA1268" s="71"/>
      <c r="DVB1268" s="57"/>
      <c r="DVD1268" s="79"/>
      <c r="DVE1268" s="57"/>
      <c r="DVF1268" s="80"/>
      <c r="DVG1268" s="80"/>
      <c r="DVH1268" s="80"/>
      <c r="DVI1268" s="80"/>
      <c r="DVJ1268" s="57"/>
      <c r="DVK1268" s="81"/>
      <c r="DVL1268" s="57"/>
      <c r="DVM1268" s="71"/>
      <c r="DVN1268" s="71"/>
      <c r="DVO1268" s="57"/>
      <c r="DVQ1268" s="79"/>
      <c r="DVR1268" s="57"/>
      <c r="DVS1268" s="80"/>
      <c r="DVT1268" s="80"/>
      <c r="DVU1268" s="80"/>
      <c r="DVV1268" s="80"/>
      <c r="DVW1268" s="57"/>
      <c r="DVX1268" s="81"/>
      <c r="DVY1268" s="57"/>
      <c r="DVZ1268" s="71"/>
      <c r="DWA1268" s="71"/>
      <c r="DWB1268" s="57"/>
      <c r="DWD1268" s="79"/>
      <c r="DWE1268" s="57"/>
      <c r="DWF1268" s="80"/>
      <c r="DWG1268" s="80"/>
      <c r="DWH1268" s="80"/>
      <c r="DWI1268" s="80"/>
      <c r="DWJ1268" s="57"/>
      <c r="DWK1268" s="81"/>
      <c r="DWL1268" s="57"/>
      <c r="DWM1268" s="71"/>
      <c r="DWN1268" s="71"/>
      <c r="DWO1268" s="57"/>
      <c r="DWQ1268" s="79"/>
      <c r="DWR1268" s="57"/>
      <c r="DWS1268" s="80"/>
      <c r="DWT1268" s="80"/>
      <c r="DWU1268" s="80"/>
      <c r="DWV1268" s="80"/>
      <c r="DWW1268" s="57"/>
      <c r="DWX1268" s="81"/>
      <c r="DWY1268" s="57"/>
      <c r="DWZ1268" s="71"/>
      <c r="DXA1268" s="71"/>
      <c r="DXB1268" s="57"/>
      <c r="DXD1268" s="79"/>
      <c r="DXE1268" s="57"/>
      <c r="DXF1268" s="80"/>
      <c r="DXG1268" s="80"/>
      <c r="DXH1268" s="80"/>
      <c r="DXI1268" s="80"/>
      <c r="DXJ1268" s="57"/>
      <c r="DXK1268" s="81"/>
      <c r="DXL1268" s="57"/>
      <c r="DXM1268" s="71"/>
      <c r="DXN1268" s="71"/>
      <c r="DXO1268" s="57"/>
      <c r="DXQ1268" s="79"/>
      <c r="DXR1268" s="57"/>
      <c r="DXS1268" s="80"/>
      <c r="DXT1268" s="80"/>
      <c r="DXU1268" s="80"/>
      <c r="DXV1268" s="80"/>
      <c r="DXW1268" s="57"/>
      <c r="DXX1268" s="81"/>
      <c r="DXY1268" s="57"/>
      <c r="DXZ1268" s="71"/>
      <c r="DYA1268" s="71"/>
      <c r="DYB1268" s="57"/>
      <c r="DYD1268" s="79"/>
      <c r="DYE1268" s="57"/>
      <c r="DYF1268" s="80"/>
      <c r="DYG1268" s="80"/>
      <c r="DYH1268" s="80"/>
      <c r="DYI1268" s="80"/>
      <c r="DYJ1268" s="57"/>
      <c r="DYK1268" s="81"/>
      <c r="DYL1268" s="57"/>
      <c r="DYM1268" s="71"/>
      <c r="DYN1268" s="71"/>
      <c r="DYO1268" s="57"/>
      <c r="DYQ1268" s="79"/>
      <c r="DYR1268" s="57"/>
      <c r="DYS1268" s="80"/>
      <c r="DYT1268" s="80"/>
      <c r="DYU1268" s="80"/>
      <c r="DYV1268" s="80"/>
      <c r="DYW1268" s="57"/>
      <c r="DYX1268" s="81"/>
      <c r="DYY1268" s="57"/>
      <c r="DYZ1268" s="71"/>
      <c r="DZA1268" s="71"/>
      <c r="DZB1268" s="57"/>
      <c r="DZD1268" s="79"/>
      <c r="DZE1268" s="57"/>
      <c r="DZF1268" s="80"/>
      <c r="DZG1268" s="80"/>
      <c r="DZH1268" s="80"/>
      <c r="DZI1268" s="80"/>
      <c r="DZJ1268" s="57"/>
      <c r="DZK1268" s="81"/>
      <c r="DZL1268" s="57"/>
      <c r="DZM1268" s="71"/>
      <c r="DZN1268" s="71"/>
      <c r="DZO1268" s="57"/>
      <c r="DZQ1268" s="79"/>
      <c r="DZR1268" s="57"/>
      <c r="DZS1268" s="80"/>
      <c r="DZT1268" s="80"/>
      <c r="DZU1268" s="80"/>
      <c r="DZV1268" s="80"/>
      <c r="DZW1268" s="57"/>
      <c r="DZX1268" s="81"/>
      <c r="DZY1268" s="57"/>
      <c r="DZZ1268" s="71"/>
      <c r="EAA1268" s="71"/>
      <c r="EAB1268" s="57"/>
      <c r="EAD1268" s="79"/>
      <c r="EAE1268" s="57"/>
      <c r="EAF1268" s="80"/>
      <c r="EAG1268" s="80"/>
      <c r="EAH1268" s="80"/>
      <c r="EAI1268" s="80"/>
      <c r="EAJ1268" s="57"/>
      <c r="EAK1268" s="81"/>
      <c r="EAL1268" s="57"/>
      <c r="EAM1268" s="71"/>
      <c r="EAN1268" s="71"/>
      <c r="EAO1268" s="57"/>
      <c r="EAQ1268" s="79"/>
      <c r="EAR1268" s="57"/>
      <c r="EAS1268" s="80"/>
      <c r="EAT1268" s="80"/>
      <c r="EAU1268" s="80"/>
      <c r="EAV1268" s="80"/>
      <c r="EAW1268" s="57"/>
      <c r="EAX1268" s="81"/>
      <c r="EAY1268" s="57"/>
      <c r="EAZ1268" s="71"/>
      <c r="EBA1268" s="71"/>
      <c r="EBB1268" s="57"/>
      <c r="EBD1268" s="79"/>
      <c r="EBE1268" s="57"/>
      <c r="EBF1268" s="80"/>
      <c r="EBG1268" s="80"/>
      <c r="EBH1268" s="80"/>
      <c r="EBI1268" s="80"/>
      <c r="EBJ1268" s="57"/>
      <c r="EBK1268" s="81"/>
      <c r="EBL1268" s="57"/>
      <c r="EBM1268" s="71"/>
      <c r="EBN1268" s="71"/>
      <c r="EBO1268" s="57"/>
      <c r="EBQ1268" s="79"/>
      <c r="EBR1268" s="57"/>
      <c r="EBS1268" s="80"/>
      <c r="EBT1268" s="80"/>
      <c r="EBU1268" s="80"/>
      <c r="EBV1268" s="80"/>
      <c r="EBW1268" s="57"/>
      <c r="EBX1268" s="81"/>
      <c r="EBY1268" s="57"/>
      <c r="EBZ1268" s="71"/>
      <c r="ECA1268" s="71"/>
      <c r="ECB1268" s="57"/>
      <c r="ECD1268" s="79"/>
      <c r="ECE1268" s="57"/>
      <c r="ECF1268" s="80"/>
      <c r="ECG1268" s="80"/>
      <c r="ECH1268" s="80"/>
      <c r="ECI1268" s="80"/>
      <c r="ECJ1268" s="57"/>
      <c r="ECK1268" s="81"/>
      <c r="ECL1268" s="57"/>
      <c r="ECM1268" s="71"/>
      <c r="ECN1268" s="71"/>
      <c r="ECO1268" s="57"/>
      <c r="ECQ1268" s="79"/>
      <c r="ECR1268" s="57"/>
      <c r="ECS1268" s="80"/>
      <c r="ECT1268" s="80"/>
      <c r="ECU1268" s="80"/>
      <c r="ECV1268" s="80"/>
      <c r="ECW1268" s="57"/>
      <c r="ECX1268" s="81"/>
      <c r="ECY1268" s="57"/>
      <c r="ECZ1268" s="71"/>
      <c r="EDA1268" s="71"/>
      <c r="EDB1268" s="57"/>
      <c r="EDD1268" s="79"/>
      <c r="EDE1268" s="57"/>
      <c r="EDF1268" s="80"/>
      <c r="EDG1268" s="80"/>
      <c r="EDH1268" s="80"/>
      <c r="EDI1268" s="80"/>
      <c r="EDJ1268" s="57"/>
      <c r="EDK1268" s="81"/>
      <c r="EDL1268" s="57"/>
      <c r="EDM1268" s="71"/>
      <c r="EDN1268" s="71"/>
      <c r="EDO1268" s="57"/>
      <c r="EDQ1268" s="79"/>
      <c r="EDR1268" s="57"/>
      <c r="EDS1268" s="80"/>
      <c r="EDT1268" s="80"/>
      <c r="EDU1268" s="80"/>
      <c r="EDV1268" s="80"/>
      <c r="EDW1268" s="57"/>
      <c r="EDX1268" s="81"/>
      <c r="EDY1268" s="57"/>
      <c r="EDZ1268" s="71"/>
      <c r="EEA1268" s="71"/>
      <c r="EEB1268" s="57"/>
      <c r="EED1268" s="79"/>
      <c r="EEE1268" s="57"/>
      <c r="EEF1268" s="80"/>
      <c r="EEG1268" s="80"/>
      <c r="EEH1268" s="80"/>
      <c r="EEI1268" s="80"/>
      <c r="EEJ1268" s="57"/>
      <c r="EEK1268" s="81"/>
      <c r="EEL1268" s="57"/>
      <c r="EEM1268" s="71"/>
      <c r="EEN1268" s="71"/>
      <c r="EEO1268" s="57"/>
      <c r="EEQ1268" s="79"/>
      <c r="EER1268" s="57"/>
      <c r="EES1268" s="80"/>
      <c r="EET1268" s="80"/>
      <c r="EEU1268" s="80"/>
      <c r="EEV1268" s="80"/>
      <c r="EEW1268" s="57"/>
      <c r="EEX1268" s="81"/>
      <c r="EEY1268" s="57"/>
      <c r="EEZ1268" s="71"/>
      <c r="EFA1268" s="71"/>
      <c r="EFB1268" s="57"/>
      <c r="EFD1268" s="79"/>
      <c r="EFE1268" s="57"/>
      <c r="EFF1268" s="80"/>
      <c r="EFG1268" s="80"/>
      <c r="EFH1268" s="80"/>
      <c r="EFI1268" s="80"/>
      <c r="EFJ1268" s="57"/>
      <c r="EFK1268" s="81"/>
      <c r="EFL1268" s="57"/>
      <c r="EFM1268" s="71"/>
      <c r="EFN1268" s="71"/>
      <c r="EFO1268" s="57"/>
      <c r="EFQ1268" s="79"/>
      <c r="EFR1268" s="57"/>
      <c r="EFS1268" s="80"/>
      <c r="EFT1268" s="80"/>
      <c r="EFU1268" s="80"/>
      <c r="EFV1268" s="80"/>
      <c r="EFW1268" s="57"/>
      <c r="EFX1268" s="81"/>
      <c r="EFY1268" s="57"/>
      <c r="EFZ1268" s="71"/>
      <c r="EGA1268" s="71"/>
      <c r="EGB1268" s="57"/>
      <c r="EGD1268" s="79"/>
      <c r="EGE1268" s="57"/>
      <c r="EGF1268" s="80"/>
      <c r="EGG1268" s="80"/>
      <c r="EGH1268" s="80"/>
      <c r="EGI1268" s="80"/>
      <c r="EGJ1268" s="57"/>
      <c r="EGK1268" s="81"/>
      <c r="EGL1268" s="57"/>
      <c r="EGM1268" s="71"/>
      <c r="EGN1268" s="71"/>
      <c r="EGO1268" s="57"/>
      <c r="EGQ1268" s="79"/>
      <c r="EGR1268" s="57"/>
      <c r="EGS1268" s="80"/>
      <c r="EGT1268" s="80"/>
      <c r="EGU1268" s="80"/>
      <c r="EGV1268" s="80"/>
      <c r="EGW1268" s="57"/>
      <c r="EGX1268" s="81"/>
      <c r="EGY1268" s="57"/>
      <c r="EGZ1268" s="71"/>
      <c r="EHA1268" s="71"/>
      <c r="EHB1268" s="57"/>
      <c r="EHD1268" s="79"/>
      <c r="EHE1268" s="57"/>
      <c r="EHF1268" s="80"/>
      <c r="EHG1268" s="80"/>
      <c r="EHH1268" s="80"/>
      <c r="EHI1268" s="80"/>
      <c r="EHJ1268" s="57"/>
      <c r="EHK1268" s="81"/>
      <c r="EHL1268" s="57"/>
      <c r="EHM1268" s="71"/>
      <c r="EHN1268" s="71"/>
      <c r="EHO1268" s="57"/>
      <c r="EHQ1268" s="79"/>
      <c r="EHR1268" s="57"/>
      <c r="EHS1268" s="80"/>
      <c r="EHT1268" s="80"/>
      <c r="EHU1268" s="80"/>
      <c r="EHV1268" s="80"/>
      <c r="EHW1268" s="57"/>
      <c r="EHX1268" s="81"/>
      <c r="EHY1268" s="57"/>
      <c r="EHZ1268" s="71"/>
      <c r="EIA1268" s="71"/>
      <c r="EIB1268" s="57"/>
      <c r="EID1268" s="79"/>
      <c r="EIE1268" s="57"/>
      <c r="EIF1268" s="80"/>
      <c r="EIG1268" s="80"/>
      <c r="EIH1268" s="80"/>
      <c r="EII1268" s="80"/>
      <c r="EIJ1268" s="57"/>
      <c r="EIK1268" s="81"/>
      <c r="EIL1268" s="57"/>
      <c r="EIM1268" s="71"/>
      <c r="EIN1268" s="71"/>
      <c r="EIO1268" s="57"/>
      <c r="EIQ1268" s="79"/>
      <c r="EIR1268" s="57"/>
      <c r="EIS1268" s="80"/>
      <c r="EIT1268" s="80"/>
      <c r="EIU1268" s="80"/>
      <c r="EIV1268" s="80"/>
      <c r="EIW1268" s="57"/>
      <c r="EIX1268" s="81"/>
      <c r="EIY1268" s="57"/>
      <c r="EIZ1268" s="71"/>
      <c r="EJA1268" s="71"/>
      <c r="EJB1268" s="57"/>
      <c r="EJD1268" s="79"/>
      <c r="EJE1268" s="57"/>
      <c r="EJF1268" s="80"/>
      <c r="EJG1268" s="80"/>
      <c r="EJH1268" s="80"/>
      <c r="EJI1268" s="80"/>
      <c r="EJJ1268" s="57"/>
      <c r="EJK1268" s="81"/>
      <c r="EJL1268" s="57"/>
      <c r="EJM1268" s="71"/>
      <c r="EJN1268" s="71"/>
      <c r="EJO1268" s="57"/>
      <c r="EJQ1268" s="79"/>
      <c r="EJR1268" s="57"/>
      <c r="EJS1268" s="80"/>
      <c r="EJT1268" s="80"/>
      <c r="EJU1268" s="80"/>
      <c r="EJV1268" s="80"/>
      <c r="EJW1268" s="57"/>
      <c r="EJX1268" s="81"/>
      <c r="EJY1268" s="57"/>
      <c r="EJZ1268" s="71"/>
      <c r="EKA1268" s="71"/>
      <c r="EKB1268" s="57"/>
      <c r="EKD1268" s="79"/>
      <c r="EKE1268" s="57"/>
      <c r="EKF1268" s="80"/>
      <c r="EKG1268" s="80"/>
      <c r="EKH1268" s="80"/>
      <c r="EKI1268" s="80"/>
      <c r="EKJ1268" s="57"/>
      <c r="EKK1268" s="81"/>
      <c r="EKL1268" s="57"/>
      <c r="EKM1268" s="71"/>
      <c r="EKN1268" s="71"/>
      <c r="EKO1268" s="57"/>
      <c r="EKQ1268" s="79"/>
      <c r="EKR1268" s="57"/>
      <c r="EKS1268" s="80"/>
      <c r="EKT1268" s="80"/>
      <c r="EKU1268" s="80"/>
      <c r="EKV1268" s="80"/>
      <c r="EKW1268" s="57"/>
      <c r="EKX1268" s="81"/>
      <c r="EKY1268" s="57"/>
      <c r="EKZ1268" s="71"/>
      <c r="ELA1268" s="71"/>
      <c r="ELB1268" s="57"/>
      <c r="ELD1268" s="79"/>
      <c r="ELE1268" s="57"/>
      <c r="ELF1268" s="80"/>
      <c r="ELG1268" s="80"/>
      <c r="ELH1268" s="80"/>
      <c r="ELI1268" s="80"/>
      <c r="ELJ1268" s="57"/>
      <c r="ELK1268" s="81"/>
      <c r="ELL1268" s="57"/>
      <c r="ELM1268" s="71"/>
      <c r="ELN1268" s="71"/>
      <c r="ELO1268" s="57"/>
      <c r="ELQ1268" s="79"/>
      <c r="ELR1268" s="57"/>
      <c r="ELS1268" s="80"/>
      <c r="ELT1268" s="80"/>
      <c r="ELU1268" s="80"/>
      <c r="ELV1268" s="80"/>
      <c r="ELW1268" s="57"/>
      <c r="ELX1268" s="81"/>
      <c r="ELY1268" s="57"/>
      <c r="ELZ1268" s="71"/>
      <c r="EMA1268" s="71"/>
      <c r="EMB1268" s="57"/>
      <c r="EMD1268" s="79"/>
      <c r="EME1268" s="57"/>
      <c r="EMF1268" s="80"/>
      <c r="EMG1268" s="80"/>
      <c r="EMH1268" s="80"/>
      <c r="EMI1268" s="80"/>
      <c r="EMJ1268" s="57"/>
      <c r="EMK1268" s="81"/>
      <c r="EML1268" s="57"/>
      <c r="EMM1268" s="71"/>
      <c r="EMN1268" s="71"/>
      <c r="EMO1268" s="57"/>
      <c r="EMQ1268" s="79"/>
      <c r="EMR1268" s="57"/>
      <c r="EMS1268" s="80"/>
      <c r="EMT1268" s="80"/>
      <c r="EMU1268" s="80"/>
      <c r="EMV1268" s="80"/>
      <c r="EMW1268" s="57"/>
      <c r="EMX1268" s="81"/>
      <c r="EMY1268" s="57"/>
      <c r="EMZ1268" s="71"/>
      <c r="ENA1268" s="71"/>
      <c r="ENB1268" s="57"/>
      <c r="END1268" s="79"/>
      <c r="ENE1268" s="57"/>
      <c r="ENF1268" s="80"/>
      <c r="ENG1268" s="80"/>
      <c r="ENH1268" s="80"/>
      <c r="ENI1268" s="80"/>
      <c r="ENJ1268" s="57"/>
      <c r="ENK1268" s="81"/>
      <c r="ENL1268" s="57"/>
      <c r="ENM1268" s="71"/>
      <c r="ENN1268" s="71"/>
      <c r="ENO1268" s="57"/>
      <c r="ENQ1268" s="79"/>
      <c r="ENR1268" s="57"/>
      <c r="ENS1268" s="80"/>
      <c r="ENT1268" s="80"/>
      <c r="ENU1268" s="80"/>
      <c r="ENV1268" s="80"/>
      <c r="ENW1268" s="57"/>
      <c r="ENX1268" s="81"/>
      <c r="ENY1268" s="57"/>
      <c r="ENZ1268" s="71"/>
      <c r="EOA1268" s="71"/>
      <c r="EOB1268" s="57"/>
      <c r="EOD1268" s="79"/>
      <c r="EOE1268" s="57"/>
      <c r="EOF1268" s="80"/>
      <c r="EOG1268" s="80"/>
      <c r="EOH1268" s="80"/>
      <c r="EOI1268" s="80"/>
      <c r="EOJ1268" s="57"/>
      <c r="EOK1268" s="81"/>
      <c r="EOL1268" s="57"/>
      <c r="EOM1268" s="71"/>
      <c r="EON1268" s="71"/>
      <c r="EOO1268" s="57"/>
      <c r="EOQ1268" s="79"/>
      <c r="EOR1268" s="57"/>
      <c r="EOS1268" s="80"/>
      <c r="EOT1268" s="80"/>
      <c r="EOU1268" s="80"/>
      <c r="EOV1268" s="80"/>
      <c r="EOW1268" s="57"/>
      <c r="EOX1268" s="81"/>
      <c r="EOY1268" s="57"/>
      <c r="EOZ1268" s="71"/>
      <c r="EPA1268" s="71"/>
      <c r="EPB1268" s="57"/>
      <c r="EPD1268" s="79"/>
      <c r="EPE1268" s="57"/>
      <c r="EPF1268" s="80"/>
      <c r="EPG1268" s="80"/>
      <c r="EPH1268" s="80"/>
      <c r="EPI1268" s="80"/>
      <c r="EPJ1268" s="57"/>
      <c r="EPK1268" s="81"/>
      <c r="EPL1268" s="57"/>
      <c r="EPM1268" s="71"/>
      <c r="EPN1268" s="71"/>
      <c r="EPO1268" s="57"/>
      <c r="EPQ1268" s="79"/>
      <c r="EPR1268" s="57"/>
      <c r="EPS1268" s="80"/>
      <c r="EPT1268" s="80"/>
      <c r="EPU1268" s="80"/>
      <c r="EPV1268" s="80"/>
      <c r="EPW1268" s="57"/>
      <c r="EPX1268" s="81"/>
      <c r="EPY1268" s="57"/>
      <c r="EPZ1268" s="71"/>
      <c r="EQA1268" s="71"/>
      <c r="EQB1268" s="57"/>
      <c r="EQD1268" s="79"/>
      <c r="EQE1268" s="57"/>
      <c r="EQF1268" s="80"/>
      <c r="EQG1268" s="80"/>
      <c r="EQH1268" s="80"/>
      <c r="EQI1268" s="80"/>
      <c r="EQJ1268" s="57"/>
      <c r="EQK1268" s="81"/>
      <c r="EQL1268" s="57"/>
      <c r="EQM1268" s="71"/>
      <c r="EQN1268" s="71"/>
      <c r="EQO1268" s="57"/>
      <c r="EQQ1268" s="79"/>
      <c r="EQR1268" s="57"/>
      <c r="EQS1268" s="80"/>
      <c r="EQT1268" s="80"/>
      <c r="EQU1268" s="80"/>
      <c r="EQV1268" s="80"/>
      <c r="EQW1268" s="57"/>
      <c r="EQX1268" s="81"/>
      <c r="EQY1268" s="57"/>
      <c r="EQZ1268" s="71"/>
      <c r="ERA1268" s="71"/>
      <c r="ERB1268" s="57"/>
      <c r="ERD1268" s="79"/>
      <c r="ERE1268" s="57"/>
      <c r="ERF1268" s="80"/>
      <c r="ERG1268" s="80"/>
      <c r="ERH1268" s="80"/>
      <c r="ERI1268" s="80"/>
      <c r="ERJ1268" s="57"/>
      <c r="ERK1268" s="81"/>
      <c r="ERL1268" s="57"/>
      <c r="ERM1268" s="71"/>
      <c r="ERN1268" s="71"/>
      <c r="ERO1268" s="57"/>
      <c r="ERQ1268" s="79"/>
      <c r="ERR1268" s="57"/>
      <c r="ERS1268" s="80"/>
      <c r="ERT1268" s="80"/>
      <c r="ERU1268" s="80"/>
      <c r="ERV1268" s="80"/>
      <c r="ERW1268" s="57"/>
      <c r="ERX1268" s="81"/>
      <c r="ERY1268" s="57"/>
      <c r="ERZ1268" s="71"/>
      <c r="ESA1268" s="71"/>
      <c r="ESB1268" s="57"/>
      <c r="ESD1268" s="79"/>
      <c r="ESE1268" s="57"/>
      <c r="ESF1268" s="80"/>
      <c r="ESG1268" s="80"/>
      <c r="ESH1268" s="80"/>
      <c r="ESI1268" s="80"/>
      <c r="ESJ1268" s="57"/>
      <c r="ESK1268" s="81"/>
      <c r="ESL1268" s="57"/>
      <c r="ESM1268" s="71"/>
      <c r="ESN1268" s="71"/>
      <c r="ESO1268" s="57"/>
      <c r="ESQ1268" s="79"/>
      <c r="ESR1268" s="57"/>
      <c r="ESS1268" s="80"/>
      <c r="EST1268" s="80"/>
      <c r="ESU1268" s="80"/>
      <c r="ESV1268" s="80"/>
      <c r="ESW1268" s="57"/>
      <c r="ESX1268" s="81"/>
      <c r="ESY1268" s="57"/>
      <c r="ESZ1268" s="71"/>
      <c r="ETA1268" s="71"/>
      <c r="ETB1268" s="57"/>
      <c r="ETD1268" s="79"/>
      <c r="ETE1268" s="57"/>
      <c r="ETF1268" s="80"/>
      <c r="ETG1268" s="80"/>
      <c r="ETH1268" s="80"/>
      <c r="ETI1268" s="80"/>
      <c r="ETJ1268" s="57"/>
      <c r="ETK1268" s="81"/>
      <c r="ETL1268" s="57"/>
      <c r="ETM1268" s="71"/>
      <c r="ETN1268" s="71"/>
      <c r="ETO1268" s="57"/>
      <c r="ETQ1268" s="79"/>
      <c r="ETR1268" s="57"/>
      <c r="ETS1268" s="80"/>
      <c r="ETT1268" s="80"/>
      <c r="ETU1268" s="80"/>
      <c r="ETV1268" s="80"/>
      <c r="ETW1268" s="57"/>
      <c r="ETX1268" s="81"/>
      <c r="ETY1268" s="57"/>
      <c r="ETZ1268" s="71"/>
      <c r="EUA1268" s="71"/>
      <c r="EUB1268" s="57"/>
      <c r="EUD1268" s="79"/>
      <c r="EUE1268" s="57"/>
      <c r="EUF1268" s="80"/>
      <c r="EUG1268" s="80"/>
      <c r="EUH1268" s="80"/>
      <c r="EUI1268" s="80"/>
      <c r="EUJ1268" s="57"/>
      <c r="EUK1268" s="81"/>
      <c r="EUL1268" s="57"/>
      <c r="EUM1268" s="71"/>
      <c r="EUN1268" s="71"/>
      <c r="EUO1268" s="57"/>
      <c r="EUQ1268" s="79"/>
      <c r="EUR1268" s="57"/>
      <c r="EUS1268" s="80"/>
      <c r="EUT1268" s="80"/>
      <c r="EUU1268" s="80"/>
      <c r="EUV1268" s="80"/>
      <c r="EUW1268" s="57"/>
      <c r="EUX1268" s="81"/>
      <c r="EUY1268" s="57"/>
      <c r="EUZ1268" s="71"/>
      <c r="EVA1268" s="71"/>
      <c r="EVB1268" s="57"/>
      <c r="EVD1268" s="79"/>
      <c r="EVE1268" s="57"/>
      <c r="EVF1268" s="80"/>
      <c r="EVG1268" s="80"/>
      <c r="EVH1268" s="80"/>
      <c r="EVI1268" s="80"/>
      <c r="EVJ1268" s="57"/>
      <c r="EVK1268" s="81"/>
      <c r="EVL1268" s="57"/>
      <c r="EVM1268" s="71"/>
      <c r="EVN1268" s="71"/>
      <c r="EVO1268" s="57"/>
      <c r="EVQ1268" s="79"/>
      <c r="EVR1268" s="57"/>
      <c r="EVS1268" s="80"/>
      <c r="EVT1268" s="80"/>
      <c r="EVU1268" s="80"/>
      <c r="EVV1268" s="80"/>
      <c r="EVW1268" s="57"/>
      <c r="EVX1268" s="81"/>
      <c r="EVY1268" s="57"/>
      <c r="EVZ1268" s="71"/>
      <c r="EWA1268" s="71"/>
      <c r="EWB1268" s="57"/>
      <c r="EWD1268" s="79"/>
      <c r="EWE1268" s="57"/>
      <c r="EWF1268" s="80"/>
      <c r="EWG1268" s="80"/>
      <c r="EWH1268" s="80"/>
      <c r="EWI1268" s="80"/>
      <c r="EWJ1268" s="57"/>
      <c r="EWK1268" s="81"/>
      <c r="EWL1268" s="57"/>
      <c r="EWM1268" s="71"/>
      <c r="EWN1268" s="71"/>
      <c r="EWO1268" s="57"/>
      <c r="EWQ1268" s="79"/>
      <c r="EWR1268" s="57"/>
      <c r="EWS1268" s="80"/>
      <c r="EWT1268" s="80"/>
      <c r="EWU1268" s="80"/>
      <c r="EWV1268" s="80"/>
      <c r="EWW1268" s="57"/>
      <c r="EWX1268" s="81"/>
      <c r="EWY1268" s="57"/>
      <c r="EWZ1268" s="71"/>
      <c r="EXA1268" s="71"/>
      <c r="EXB1268" s="57"/>
      <c r="EXD1268" s="79"/>
      <c r="EXE1268" s="57"/>
      <c r="EXF1268" s="80"/>
      <c r="EXG1268" s="80"/>
      <c r="EXH1268" s="80"/>
      <c r="EXI1268" s="80"/>
      <c r="EXJ1268" s="57"/>
      <c r="EXK1268" s="81"/>
      <c r="EXL1268" s="57"/>
      <c r="EXM1268" s="71"/>
      <c r="EXN1268" s="71"/>
      <c r="EXO1268" s="57"/>
      <c r="EXQ1268" s="79"/>
      <c r="EXR1268" s="57"/>
      <c r="EXS1268" s="80"/>
      <c r="EXT1268" s="80"/>
      <c r="EXU1268" s="80"/>
      <c r="EXV1268" s="80"/>
      <c r="EXW1268" s="57"/>
      <c r="EXX1268" s="81"/>
      <c r="EXY1268" s="57"/>
      <c r="EXZ1268" s="71"/>
      <c r="EYA1268" s="71"/>
      <c r="EYB1268" s="57"/>
      <c r="EYD1268" s="79"/>
      <c r="EYE1268" s="57"/>
      <c r="EYF1268" s="80"/>
      <c r="EYG1268" s="80"/>
      <c r="EYH1268" s="80"/>
      <c r="EYI1268" s="80"/>
      <c r="EYJ1268" s="57"/>
      <c r="EYK1268" s="81"/>
      <c r="EYL1268" s="57"/>
      <c r="EYM1268" s="71"/>
      <c r="EYN1268" s="71"/>
      <c r="EYO1268" s="57"/>
      <c r="EYQ1268" s="79"/>
      <c r="EYR1268" s="57"/>
      <c r="EYS1268" s="80"/>
      <c r="EYT1268" s="80"/>
      <c r="EYU1268" s="80"/>
      <c r="EYV1268" s="80"/>
      <c r="EYW1268" s="57"/>
      <c r="EYX1268" s="81"/>
      <c r="EYY1268" s="57"/>
      <c r="EYZ1268" s="71"/>
      <c r="EZA1268" s="71"/>
      <c r="EZB1268" s="57"/>
      <c r="EZD1268" s="79"/>
      <c r="EZE1268" s="57"/>
      <c r="EZF1268" s="80"/>
      <c r="EZG1268" s="80"/>
      <c r="EZH1268" s="80"/>
      <c r="EZI1268" s="80"/>
      <c r="EZJ1268" s="57"/>
      <c r="EZK1268" s="81"/>
      <c r="EZL1268" s="57"/>
      <c r="EZM1268" s="71"/>
      <c r="EZN1268" s="71"/>
      <c r="EZO1268" s="57"/>
      <c r="EZQ1268" s="79"/>
      <c r="EZR1268" s="57"/>
      <c r="EZS1268" s="80"/>
      <c r="EZT1268" s="80"/>
      <c r="EZU1268" s="80"/>
      <c r="EZV1268" s="80"/>
      <c r="EZW1268" s="57"/>
      <c r="EZX1268" s="81"/>
      <c r="EZY1268" s="57"/>
      <c r="EZZ1268" s="71"/>
      <c r="FAA1268" s="71"/>
      <c r="FAB1268" s="57"/>
      <c r="FAD1268" s="79"/>
      <c r="FAE1268" s="57"/>
      <c r="FAF1268" s="80"/>
      <c r="FAG1268" s="80"/>
      <c r="FAH1268" s="80"/>
      <c r="FAI1268" s="80"/>
      <c r="FAJ1268" s="57"/>
      <c r="FAK1268" s="81"/>
      <c r="FAL1268" s="57"/>
      <c r="FAM1268" s="71"/>
      <c r="FAN1268" s="71"/>
      <c r="FAO1268" s="57"/>
      <c r="FAQ1268" s="79"/>
      <c r="FAR1268" s="57"/>
      <c r="FAS1268" s="80"/>
      <c r="FAT1268" s="80"/>
      <c r="FAU1268" s="80"/>
      <c r="FAV1268" s="80"/>
      <c r="FAW1268" s="57"/>
      <c r="FAX1268" s="81"/>
      <c r="FAY1268" s="57"/>
      <c r="FAZ1268" s="71"/>
      <c r="FBA1268" s="71"/>
      <c r="FBB1268" s="57"/>
      <c r="FBD1268" s="79"/>
      <c r="FBE1268" s="57"/>
      <c r="FBF1268" s="80"/>
      <c r="FBG1268" s="80"/>
      <c r="FBH1268" s="80"/>
      <c r="FBI1268" s="80"/>
      <c r="FBJ1268" s="57"/>
      <c r="FBK1268" s="81"/>
      <c r="FBL1268" s="57"/>
      <c r="FBM1268" s="71"/>
      <c r="FBN1268" s="71"/>
      <c r="FBO1268" s="57"/>
      <c r="FBQ1268" s="79"/>
      <c r="FBR1268" s="57"/>
      <c r="FBS1268" s="80"/>
      <c r="FBT1268" s="80"/>
      <c r="FBU1268" s="80"/>
      <c r="FBV1268" s="80"/>
      <c r="FBW1268" s="57"/>
      <c r="FBX1268" s="81"/>
      <c r="FBY1268" s="57"/>
      <c r="FBZ1268" s="71"/>
      <c r="FCA1268" s="71"/>
      <c r="FCB1268" s="57"/>
      <c r="FCD1268" s="79"/>
      <c r="FCE1268" s="57"/>
      <c r="FCF1268" s="80"/>
      <c r="FCG1268" s="80"/>
      <c r="FCH1268" s="80"/>
      <c r="FCI1268" s="80"/>
      <c r="FCJ1268" s="57"/>
      <c r="FCK1268" s="81"/>
      <c r="FCL1268" s="57"/>
      <c r="FCM1268" s="71"/>
      <c r="FCN1268" s="71"/>
      <c r="FCO1268" s="57"/>
      <c r="FCQ1268" s="79"/>
      <c r="FCR1268" s="57"/>
      <c r="FCS1268" s="80"/>
      <c r="FCT1268" s="80"/>
      <c r="FCU1268" s="80"/>
      <c r="FCV1268" s="80"/>
      <c r="FCW1268" s="57"/>
      <c r="FCX1268" s="81"/>
      <c r="FCY1268" s="57"/>
      <c r="FCZ1268" s="71"/>
      <c r="FDA1268" s="71"/>
      <c r="FDB1268" s="57"/>
      <c r="FDD1268" s="79"/>
      <c r="FDE1268" s="57"/>
      <c r="FDF1268" s="80"/>
      <c r="FDG1268" s="80"/>
      <c r="FDH1268" s="80"/>
      <c r="FDI1268" s="80"/>
      <c r="FDJ1268" s="57"/>
      <c r="FDK1268" s="81"/>
      <c r="FDL1268" s="57"/>
      <c r="FDM1268" s="71"/>
      <c r="FDN1268" s="71"/>
      <c r="FDO1268" s="57"/>
      <c r="FDQ1268" s="79"/>
      <c r="FDR1268" s="57"/>
      <c r="FDS1268" s="80"/>
      <c r="FDT1268" s="80"/>
      <c r="FDU1268" s="80"/>
      <c r="FDV1268" s="80"/>
      <c r="FDW1268" s="57"/>
      <c r="FDX1268" s="81"/>
      <c r="FDY1268" s="57"/>
      <c r="FDZ1268" s="71"/>
      <c r="FEA1268" s="71"/>
      <c r="FEB1268" s="57"/>
      <c r="FED1268" s="79"/>
      <c r="FEE1268" s="57"/>
      <c r="FEF1268" s="80"/>
      <c r="FEG1268" s="80"/>
      <c r="FEH1268" s="80"/>
      <c r="FEI1268" s="80"/>
      <c r="FEJ1268" s="57"/>
      <c r="FEK1268" s="81"/>
      <c r="FEL1268" s="57"/>
      <c r="FEM1268" s="71"/>
      <c r="FEN1268" s="71"/>
      <c r="FEO1268" s="57"/>
      <c r="FEQ1268" s="79"/>
      <c r="FER1268" s="57"/>
      <c r="FES1268" s="80"/>
      <c r="FET1268" s="80"/>
      <c r="FEU1268" s="80"/>
      <c r="FEV1268" s="80"/>
      <c r="FEW1268" s="57"/>
      <c r="FEX1268" s="81"/>
      <c r="FEY1268" s="57"/>
      <c r="FEZ1268" s="71"/>
      <c r="FFA1268" s="71"/>
      <c r="FFB1268" s="57"/>
      <c r="FFD1268" s="79"/>
      <c r="FFE1268" s="57"/>
      <c r="FFF1268" s="80"/>
      <c r="FFG1268" s="80"/>
      <c r="FFH1268" s="80"/>
      <c r="FFI1268" s="80"/>
      <c r="FFJ1268" s="57"/>
      <c r="FFK1268" s="81"/>
      <c r="FFL1268" s="57"/>
      <c r="FFM1268" s="71"/>
      <c r="FFN1268" s="71"/>
      <c r="FFO1268" s="57"/>
      <c r="FFQ1268" s="79"/>
      <c r="FFR1268" s="57"/>
      <c r="FFS1268" s="80"/>
      <c r="FFT1268" s="80"/>
      <c r="FFU1268" s="80"/>
      <c r="FFV1268" s="80"/>
      <c r="FFW1268" s="57"/>
      <c r="FFX1268" s="81"/>
      <c r="FFY1268" s="57"/>
      <c r="FFZ1268" s="71"/>
      <c r="FGA1268" s="71"/>
      <c r="FGB1268" s="57"/>
      <c r="FGD1268" s="79"/>
      <c r="FGE1268" s="57"/>
      <c r="FGF1268" s="80"/>
      <c r="FGG1268" s="80"/>
      <c r="FGH1268" s="80"/>
      <c r="FGI1268" s="80"/>
      <c r="FGJ1268" s="57"/>
      <c r="FGK1268" s="81"/>
      <c r="FGL1268" s="57"/>
      <c r="FGM1268" s="71"/>
      <c r="FGN1268" s="71"/>
      <c r="FGO1268" s="57"/>
      <c r="FGQ1268" s="79"/>
      <c r="FGR1268" s="57"/>
      <c r="FGS1268" s="80"/>
      <c r="FGT1268" s="80"/>
      <c r="FGU1268" s="80"/>
      <c r="FGV1268" s="80"/>
      <c r="FGW1268" s="57"/>
      <c r="FGX1268" s="81"/>
      <c r="FGY1268" s="57"/>
      <c r="FGZ1268" s="71"/>
      <c r="FHA1268" s="71"/>
      <c r="FHB1268" s="57"/>
      <c r="FHD1268" s="79"/>
      <c r="FHE1268" s="57"/>
      <c r="FHF1268" s="80"/>
      <c r="FHG1268" s="80"/>
      <c r="FHH1268" s="80"/>
      <c r="FHI1268" s="80"/>
      <c r="FHJ1268" s="57"/>
      <c r="FHK1268" s="81"/>
      <c r="FHL1268" s="57"/>
      <c r="FHM1268" s="71"/>
      <c r="FHN1268" s="71"/>
      <c r="FHO1268" s="57"/>
      <c r="FHQ1268" s="79"/>
      <c r="FHR1268" s="57"/>
      <c r="FHS1268" s="80"/>
      <c r="FHT1268" s="80"/>
      <c r="FHU1268" s="80"/>
      <c r="FHV1268" s="80"/>
      <c r="FHW1268" s="57"/>
      <c r="FHX1268" s="81"/>
      <c r="FHY1268" s="57"/>
      <c r="FHZ1268" s="71"/>
      <c r="FIA1268" s="71"/>
      <c r="FIB1268" s="57"/>
      <c r="FID1268" s="79"/>
      <c r="FIE1268" s="57"/>
      <c r="FIF1268" s="80"/>
      <c r="FIG1268" s="80"/>
      <c r="FIH1268" s="80"/>
      <c r="FII1268" s="80"/>
      <c r="FIJ1268" s="57"/>
      <c r="FIK1268" s="81"/>
      <c r="FIL1268" s="57"/>
      <c r="FIM1268" s="71"/>
      <c r="FIN1268" s="71"/>
      <c r="FIO1268" s="57"/>
      <c r="FIQ1268" s="79"/>
      <c r="FIR1268" s="57"/>
      <c r="FIS1268" s="80"/>
      <c r="FIT1268" s="80"/>
      <c r="FIU1268" s="80"/>
      <c r="FIV1268" s="80"/>
      <c r="FIW1268" s="57"/>
      <c r="FIX1268" s="81"/>
      <c r="FIY1268" s="57"/>
      <c r="FIZ1268" s="71"/>
      <c r="FJA1268" s="71"/>
      <c r="FJB1268" s="57"/>
      <c r="FJD1268" s="79"/>
      <c r="FJE1268" s="57"/>
      <c r="FJF1268" s="80"/>
      <c r="FJG1268" s="80"/>
      <c r="FJH1268" s="80"/>
      <c r="FJI1268" s="80"/>
      <c r="FJJ1268" s="57"/>
      <c r="FJK1268" s="81"/>
      <c r="FJL1268" s="57"/>
      <c r="FJM1268" s="71"/>
      <c r="FJN1268" s="71"/>
      <c r="FJO1268" s="57"/>
      <c r="FJQ1268" s="79"/>
      <c r="FJR1268" s="57"/>
      <c r="FJS1268" s="80"/>
      <c r="FJT1268" s="80"/>
      <c r="FJU1268" s="80"/>
      <c r="FJV1268" s="80"/>
      <c r="FJW1268" s="57"/>
      <c r="FJX1268" s="81"/>
      <c r="FJY1268" s="57"/>
      <c r="FJZ1268" s="71"/>
      <c r="FKA1268" s="71"/>
      <c r="FKB1268" s="57"/>
      <c r="FKD1268" s="79"/>
      <c r="FKE1268" s="57"/>
      <c r="FKF1268" s="80"/>
      <c r="FKG1268" s="80"/>
      <c r="FKH1268" s="80"/>
      <c r="FKI1268" s="80"/>
      <c r="FKJ1268" s="57"/>
      <c r="FKK1268" s="81"/>
      <c r="FKL1268" s="57"/>
      <c r="FKM1268" s="71"/>
      <c r="FKN1268" s="71"/>
      <c r="FKO1268" s="57"/>
      <c r="FKQ1268" s="79"/>
      <c r="FKR1268" s="57"/>
      <c r="FKS1268" s="80"/>
      <c r="FKT1268" s="80"/>
      <c r="FKU1268" s="80"/>
      <c r="FKV1268" s="80"/>
      <c r="FKW1268" s="57"/>
      <c r="FKX1268" s="81"/>
      <c r="FKY1268" s="57"/>
      <c r="FKZ1268" s="71"/>
      <c r="FLA1268" s="71"/>
      <c r="FLB1268" s="57"/>
      <c r="FLD1268" s="79"/>
      <c r="FLE1268" s="57"/>
      <c r="FLF1268" s="80"/>
      <c r="FLG1268" s="80"/>
      <c r="FLH1268" s="80"/>
      <c r="FLI1268" s="80"/>
      <c r="FLJ1268" s="57"/>
      <c r="FLK1268" s="81"/>
      <c r="FLL1268" s="57"/>
      <c r="FLM1268" s="71"/>
      <c r="FLN1268" s="71"/>
      <c r="FLO1268" s="57"/>
      <c r="FLQ1268" s="79"/>
      <c r="FLR1268" s="57"/>
      <c r="FLS1268" s="80"/>
      <c r="FLT1268" s="80"/>
      <c r="FLU1268" s="80"/>
      <c r="FLV1268" s="80"/>
      <c r="FLW1268" s="57"/>
      <c r="FLX1268" s="81"/>
      <c r="FLY1268" s="57"/>
      <c r="FLZ1268" s="71"/>
      <c r="FMA1268" s="71"/>
      <c r="FMB1268" s="57"/>
      <c r="FMD1268" s="79"/>
      <c r="FME1268" s="57"/>
      <c r="FMF1268" s="80"/>
      <c r="FMG1268" s="80"/>
      <c r="FMH1268" s="80"/>
      <c r="FMI1268" s="80"/>
      <c r="FMJ1268" s="57"/>
      <c r="FMK1268" s="81"/>
      <c r="FML1268" s="57"/>
      <c r="FMM1268" s="71"/>
      <c r="FMN1268" s="71"/>
      <c r="FMO1268" s="57"/>
      <c r="FMQ1268" s="79"/>
      <c r="FMR1268" s="57"/>
      <c r="FMS1268" s="80"/>
      <c r="FMT1268" s="80"/>
      <c r="FMU1268" s="80"/>
      <c r="FMV1268" s="80"/>
      <c r="FMW1268" s="57"/>
      <c r="FMX1268" s="81"/>
      <c r="FMY1268" s="57"/>
      <c r="FMZ1268" s="71"/>
      <c r="FNA1268" s="71"/>
      <c r="FNB1268" s="57"/>
      <c r="FND1268" s="79"/>
      <c r="FNE1268" s="57"/>
      <c r="FNF1268" s="80"/>
      <c r="FNG1268" s="80"/>
      <c r="FNH1268" s="80"/>
      <c r="FNI1268" s="80"/>
      <c r="FNJ1268" s="57"/>
      <c r="FNK1268" s="81"/>
      <c r="FNL1268" s="57"/>
      <c r="FNM1268" s="71"/>
      <c r="FNN1268" s="71"/>
      <c r="FNO1268" s="57"/>
      <c r="FNQ1268" s="79"/>
      <c r="FNR1268" s="57"/>
      <c r="FNS1268" s="80"/>
      <c r="FNT1268" s="80"/>
      <c r="FNU1268" s="80"/>
      <c r="FNV1268" s="80"/>
      <c r="FNW1268" s="57"/>
      <c r="FNX1268" s="81"/>
      <c r="FNY1268" s="57"/>
      <c r="FNZ1268" s="71"/>
      <c r="FOA1268" s="71"/>
      <c r="FOB1268" s="57"/>
      <c r="FOD1268" s="79"/>
      <c r="FOE1268" s="57"/>
      <c r="FOF1268" s="80"/>
      <c r="FOG1268" s="80"/>
      <c r="FOH1268" s="80"/>
      <c r="FOI1268" s="80"/>
      <c r="FOJ1268" s="57"/>
      <c r="FOK1268" s="81"/>
      <c r="FOL1268" s="57"/>
      <c r="FOM1268" s="71"/>
      <c r="FON1268" s="71"/>
      <c r="FOO1268" s="57"/>
      <c r="FOQ1268" s="79"/>
      <c r="FOR1268" s="57"/>
      <c r="FOS1268" s="80"/>
      <c r="FOT1268" s="80"/>
      <c r="FOU1268" s="80"/>
      <c r="FOV1268" s="80"/>
      <c r="FOW1268" s="57"/>
      <c r="FOX1268" s="81"/>
      <c r="FOY1268" s="57"/>
      <c r="FOZ1268" s="71"/>
      <c r="FPA1268" s="71"/>
      <c r="FPB1268" s="57"/>
      <c r="FPD1268" s="79"/>
      <c r="FPE1268" s="57"/>
      <c r="FPF1268" s="80"/>
      <c r="FPG1268" s="80"/>
      <c r="FPH1268" s="80"/>
      <c r="FPI1268" s="80"/>
      <c r="FPJ1268" s="57"/>
      <c r="FPK1268" s="81"/>
      <c r="FPL1268" s="57"/>
      <c r="FPM1268" s="71"/>
      <c r="FPN1268" s="71"/>
      <c r="FPO1268" s="57"/>
      <c r="FPQ1268" s="79"/>
      <c r="FPR1268" s="57"/>
      <c r="FPS1268" s="80"/>
      <c r="FPT1268" s="80"/>
      <c r="FPU1268" s="80"/>
      <c r="FPV1268" s="80"/>
      <c r="FPW1268" s="57"/>
      <c r="FPX1268" s="81"/>
      <c r="FPY1268" s="57"/>
      <c r="FPZ1268" s="71"/>
      <c r="FQA1268" s="71"/>
      <c r="FQB1268" s="57"/>
      <c r="FQD1268" s="79"/>
      <c r="FQE1268" s="57"/>
      <c r="FQF1268" s="80"/>
      <c r="FQG1268" s="80"/>
      <c r="FQH1268" s="80"/>
      <c r="FQI1268" s="80"/>
      <c r="FQJ1268" s="57"/>
      <c r="FQK1268" s="81"/>
      <c r="FQL1268" s="57"/>
      <c r="FQM1268" s="71"/>
      <c r="FQN1268" s="71"/>
      <c r="FQO1268" s="57"/>
      <c r="FQQ1268" s="79"/>
      <c r="FQR1268" s="57"/>
      <c r="FQS1268" s="80"/>
      <c r="FQT1268" s="80"/>
      <c r="FQU1268" s="80"/>
      <c r="FQV1268" s="80"/>
      <c r="FQW1268" s="57"/>
      <c r="FQX1268" s="81"/>
      <c r="FQY1268" s="57"/>
      <c r="FQZ1268" s="71"/>
      <c r="FRA1268" s="71"/>
      <c r="FRB1268" s="57"/>
      <c r="FRD1268" s="79"/>
      <c r="FRE1268" s="57"/>
      <c r="FRF1268" s="80"/>
      <c r="FRG1268" s="80"/>
      <c r="FRH1268" s="80"/>
      <c r="FRI1268" s="80"/>
      <c r="FRJ1268" s="57"/>
      <c r="FRK1268" s="81"/>
      <c r="FRL1268" s="57"/>
      <c r="FRM1268" s="71"/>
      <c r="FRN1268" s="71"/>
      <c r="FRO1268" s="57"/>
      <c r="FRQ1268" s="79"/>
      <c r="FRR1268" s="57"/>
      <c r="FRS1268" s="80"/>
      <c r="FRT1268" s="80"/>
      <c r="FRU1268" s="80"/>
      <c r="FRV1268" s="80"/>
      <c r="FRW1268" s="57"/>
      <c r="FRX1268" s="81"/>
      <c r="FRY1268" s="57"/>
      <c r="FRZ1268" s="71"/>
      <c r="FSA1268" s="71"/>
      <c r="FSB1268" s="57"/>
      <c r="FSD1268" s="79"/>
      <c r="FSE1268" s="57"/>
      <c r="FSF1268" s="80"/>
      <c r="FSG1268" s="80"/>
      <c r="FSH1268" s="80"/>
      <c r="FSI1268" s="80"/>
      <c r="FSJ1268" s="57"/>
      <c r="FSK1268" s="81"/>
      <c r="FSL1268" s="57"/>
      <c r="FSM1268" s="71"/>
      <c r="FSN1268" s="71"/>
      <c r="FSO1268" s="57"/>
      <c r="FSQ1268" s="79"/>
      <c r="FSR1268" s="57"/>
      <c r="FSS1268" s="80"/>
      <c r="FST1268" s="80"/>
      <c r="FSU1268" s="80"/>
      <c r="FSV1268" s="80"/>
      <c r="FSW1268" s="57"/>
      <c r="FSX1268" s="81"/>
      <c r="FSY1268" s="57"/>
      <c r="FSZ1268" s="71"/>
      <c r="FTA1268" s="71"/>
      <c r="FTB1268" s="57"/>
      <c r="FTD1268" s="79"/>
      <c r="FTE1268" s="57"/>
      <c r="FTF1268" s="80"/>
      <c r="FTG1268" s="80"/>
      <c r="FTH1268" s="80"/>
      <c r="FTI1268" s="80"/>
      <c r="FTJ1268" s="57"/>
      <c r="FTK1268" s="81"/>
      <c r="FTL1268" s="57"/>
      <c r="FTM1268" s="71"/>
      <c r="FTN1268" s="71"/>
      <c r="FTO1268" s="57"/>
      <c r="FTQ1268" s="79"/>
      <c r="FTR1268" s="57"/>
      <c r="FTS1268" s="80"/>
      <c r="FTT1268" s="80"/>
      <c r="FTU1268" s="80"/>
      <c r="FTV1268" s="80"/>
      <c r="FTW1268" s="57"/>
      <c r="FTX1268" s="81"/>
      <c r="FTY1268" s="57"/>
      <c r="FTZ1268" s="71"/>
      <c r="FUA1268" s="71"/>
      <c r="FUB1268" s="57"/>
      <c r="FUD1268" s="79"/>
      <c r="FUE1268" s="57"/>
      <c r="FUF1268" s="80"/>
      <c r="FUG1268" s="80"/>
      <c r="FUH1268" s="80"/>
      <c r="FUI1268" s="80"/>
      <c r="FUJ1268" s="57"/>
      <c r="FUK1268" s="81"/>
      <c r="FUL1268" s="57"/>
      <c r="FUM1268" s="71"/>
      <c r="FUN1268" s="71"/>
      <c r="FUO1268" s="57"/>
      <c r="FUQ1268" s="79"/>
      <c r="FUR1268" s="57"/>
      <c r="FUS1268" s="80"/>
      <c r="FUT1268" s="80"/>
      <c r="FUU1268" s="80"/>
      <c r="FUV1268" s="80"/>
      <c r="FUW1268" s="57"/>
      <c r="FUX1268" s="81"/>
      <c r="FUY1268" s="57"/>
      <c r="FUZ1268" s="71"/>
      <c r="FVA1268" s="71"/>
      <c r="FVB1268" s="57"/>
      <c r="FVD1268" s="79"/>
      <c r="FVE1268" s="57"/>
      <c r="FVF1268" s="80"/>
      <c r="FVG1268" s="80"/>
      <c r="FVH1268" s="80"/>
      <c r="FVI1268" s="80"/>
      <c r="FVJ1268" s="57"/>
      <c r="FVK1268" s="81"/>
      <c r="FVL1268" s="57"/>
      <c r="FVM1268" s="71"/>
      <c r="FVN1268" s="71"/>
      <c r="FVO1268" s="57"/>
      <c r="FVQ1268" s="79"/>
      <c r="FVR1268" s="57"/>
      <c r="FVS1268" s="80"/>
      <c r="FVT1268" s="80"/>
      <c r="FVU1268" s="80"/>
      <c r="FVV1268" s="80"/>
      <c r="FVW1268" s="57"/>
      <c r="FVX1268" s="81"/>
      <c r="FVY1268" s="57"/>
      <c r="FVZ1268" s="71"/>
      <c r="FWA1268" s="71"/>
      <c r="FWB1268" s="57"/>
      <c r="FWD1268" s="79"/>
      <c r="FWE1268" s="57"/>
      <c r="FWF1268" s="80"/>
      <c r="FWG1268" s="80"/>
      <c r="FWH1268" s="80"/>
      <c r="FWI1268" s="80"/>
      <c r="FWJ1268" s="57"/>
      <c r="FWK1268" s="81"/>
      <c r="FWL1268" s="57"/>
      <c r="FWM1268" s="71"/>
      <c r="FWN1268" s="71"/>
      <c r="FWO1268" s="57"/>
      <c r="FWQ1268" s="79"/>
      <c r="FWR1268" s="57"/>
      <c r="FWS1268" s="80"/>
      <c r="FWT1268" s="80"/>
      <c r="FWU1268" s="80"/>
      <c r="FWV1268" s="80"/>
      <c r="FWW1268" s="57"/>
      <c r="FWX1268" s="81"/>
      <c r="FWY1268" s="57"/>
      <c r="FWZ1268" s="71"/>
      <c r="FXA1268" s="71"/>
      <c r="FXB1268" s="57"/>
      <c r="FXD1268" s="79"/>
      <c r="FXE1268" s="57"/>
      <c r="FXF1268" s="80"/>
      <c r="FXG1268" s="80"/>
      <c r="FXH1268" s="80"/>
      <c r="FXI1268" s="80"/>
      <c r="FXJ1268" s="57"/>
      <c r="FXK1268" s="81"/>
      <c r="FXL1268" s="57"/>
      <c r="FXM1268" s="71"/>
      <c r="FXN1268" s="71"/>
      <c r="FXO1268" s="57"/>
      <c r="FXQ1268" s="79"/>
      <c r="FXR1268" s="57"/>
      <c r="FXS1268" s="80"/>
      <c r="FXT1268" s="80"/>
      <c r="FXU1268" s="80"/>
      <c r="FXV1268" s="80"/>
      <c r="FXW1268" s="57"/>
      <c r="FXX1268" s="81"/>
      <c r="FXY1268" s="57"/>
      <c r="FXZ1268" s="71"/>
      <c r="FYA1268" s="71"/>
      <c r="FYB1268" s="57"/>
      <c r="FYD1268" s="79"/>
      <c r="FYE1268" s="57"/>
      <c r="FYF1268" s="80"/>
      <c r="FYG1268" s="80"/>
      <c r="FYH1268" s="80"/>
      <c r="FYI1268" s="80"/>
      <c r="FYJ1268" s="57"/>
      <c r="FYK1268" s="81"/>
      <c r="FYL1268" s="57"/>
      <c r="FYM1268" s="71"/>
      <c r="FYN1268" s="71"/>
      <c r="FYO1268" s="57"/>
      <c r="FYQ1268" s="79"/>
      <c r="FYR1268" s="57"/>
      <c r="FYS1268" s="80"/>
      <c r="FYT1268" s="80"/>
      <c r="FYU1268" s="80"/>
      <c r="FYV1268" s="80"/>
      <c r="FYW1268" s="57"/>
      <c r="FYX1268" s="81"/>
      <c r="FYY1268" s="57"/>
      <c r="FYZ1268" s="71"/>
      <c r="FZA1268" s="71"/>
      <c r="FZB1268" s="57"/>
      <c r="FZD1268" s="79"/>
      <c r="FZE1268" s="57"/>
      <c r="FZF1268" s="80"/>
      <c r="FZG1268" s="80"/>
      <c r="FZH1268" s="80"/>
      <c r="FZI1268" s="80"/>
      <c r="FZJ1268" s="57"/>
      <c r="FZK1268" s="81"/>
      <c r="FZL1268" s="57"/>
      <c r="FZM1268" s="71"/>
      <c r="FZN1268" s="71"/>
      <c r="FZO1268" s="57"/>
      <c r="FZQ1268" s="79"/>
      <c r="FZR1268" s="57"/>
      <c r="FZS1268" s="80"/>
      <c r="FZT1268" s="80"/>
      <c r="FZU1268" s="80"/>
      <c r="FZV1268" s="80"/>
      <c r="FZW1268" s="57"/>
      <c r="FZX1268" s="81"/>
      <c r="FZY1268" s="57"/>
      <c r="FZZ1268" s="71"/>
      <c r="GAA1268" s="71"/>
      <c r="GAB1268" s="57"/>
      <c r="GAD1268" s="79"/>
      <c r="GAE1268" s="57"/>
      <c r="GAF1268" s="80"/>
      <c r="GAG1268" s="80"/>
      <c r="GAH1268" s="80"/>
      <c r="GAI1268" s="80"/>
      <c r="GAJ1268" s="57"/>
      <c r="GAK1268" s="81"/>
      <c r="GAL1268" s="57"/>
      <c r="GAM1268" s="71"/>
      <c r="GAN1268" s="71"/>
      <c r="GAO1268" s="57"/>
      <c r="GAQ1268" s="79"/>
      <c r="GAR1268" s="57"/>
      <c r="GAS1268" s="80"/>
      <c r="GAT1268" s="80"/>
      <c r="GAU1268" s="80"/>
      <c r="GAV1268" s="80"/>
      <c r="GAW1268" s="57"/>
      <c r="GAX1268" s="81"/>
      <c r="GAY1268" s="57"/>
      <c r="GAZ1268" s="71"/>
      <c r="GBA1268" s="71"/>
      <c r="GBB1268" s="57"/>
      <c r="GBD1268" s="79"/>
      <c r="GBE1268" s="57"/>
      <c r="GBF1268" s="80"/>
      <c r="GBG1268" s="80"/>
      <c r="GBH1268" s="80"/>
      <c r="GBI1268" s="80"/>
      <c r="GBJ1268" s="57"/>
      <c r="GBK1268" s="81"/>
      <c r="GBL1268" s="57"/>
      <c r="GBM1268" s="71"/>
      <c r="GBN1268" s="71"/>
      <c r="GBO1268" s="57"/>
      <c r="GBQ1268" s="79"/>
      <c r="GBR1268" s="57"/>
      <c r="GBS1268" s="80"/>
      <c r="GBT1268" s="80"/>
      <c r="GBU1268" s="80"/>
      <c r="GBV1268" s="80"/>
      <c r="GBW1268" s="57"/>
      <c r="GBX1268" s="81"/>
      <c r="GBY1268" s="57"/>
      <c r="GBZ1268" s="71"/>
      <c r="GCA1268" s="71"/>
      <c r="GCB1268" s="57"/>
      <c r="GCD1268" s="79"/>
      <c r="GCE1268" s="57"/>
      <c r="GCF1268" s="80"/>
      <c r="GCG1268" s="80"/>
      <c r="GCH1268" s="80"/>
      <c r="GCI1268" s="80"/>
      <c r="GCJ1268" s="57"/>
      <c r="GCK1268" s="81"/>
      <c r="GCL1268" s="57"/>
      <c r="GCM1268" s="71"/>
      <c r="GCN1268" s="71"/>
      <c r="GCO1268" s="57"/>
      <c r="GCQ1268" s="79"/>
      <c r="GCR1268" s="57"/>
      <c r="GCS1268" s="80"/>
      <c r="GCT1268" s="80"/>
      <c r="GCU1268" s="80"/>
      <c r="GCV1268" s="80"/>
      <c r="GCW1268" s="57"/>
      <c r="GCX1268" s="81"/>
      <c r="GCY1268" s="57"/>
      <c r="GCZ1268" s="71"/>
      <c r="GDA1268" s="71"/>
      <c r="GDB1268" s="57"/>
      <c r="GDD1268" s="79"/>
      <c r="GDE1268" s="57"/>
      <c r="GDF1268" s="80"/>
      <c r="GDG1268" s="80"/>
      <c r="GDH1268" s="80"/>
      <c r="GDI1268" s="80"/>
      <c r="GDJ1268" s="57"/>
      <c r="GDK1268" s="81"/>
      <c r="GDL1268" s="57"/>
      <c r="GDM1268" s="71"/>
      <c r="GDN1268" s="71"/>
      <c r="GDO1268" s="57"/>
      <c r="GDQ1268" s="79"/>
      <c r="GDR1268" s="57"/>
      <c r="GDS1268" s="80"/>
      <c r="GDT1268" s="80"/>
      <c r="GDU1268" s="80"/>
      <c r="GDV1268" s="80"/>
      <c r="GDW1268" s="57"/>
      <c r="GDX1268" s="81"/>
      <c r="GDY1268" s="57"/>
      <c r="GDZ1268" s="71"/>
      <c r="GEA1268" s="71"/>
      <c r="GEB1268" s="57"/>
      <c r="GED1268" s="79"/>
      <c r="GEE1268" s="57"/>
      <c r="GEF1268" s="80"/>
      <c r="GEG1268" s="80"/>
      <c r="GEH1268" s="80"/>
      <c r="GEI1268" s="80"/>
      <c r="GEJ1268" s="57"/>
      <c r="GEK1268" s="81"/>
      <c r="GEL1268" s="57"/>
      <c r="GEM1268" s="71"/>
      <c r="GEN1268" s="71"/>
      <c r="GEO1268" s="57"/>
      <c r="GEQ1268" s="79"/>
      <c r="GER1268" s="57"/>
      <c r="GES1268" s="80"/>
      <c r="GET1268" s="80"/>
      <c r="GEU1268" s="80"/>
      <c r="GEV1268" s="80"/>
      <c r="GEW1268" s="57"/>
      <c r="GEX1268" s="81"/>
      <c r="GEY1268" s="57"/>
      <c r="GEZ1268" s="71"/>
      <c r="GFA1268" s="71"/>
      <c r="GFB1268" s="57"/>
      <c r="GFD1268" s="79"/>
      <c r="GFE1268" s="57"/>
      <c r="GFF1268" s="80"/>
      <c r="GFG1268" s="80"/>
      <c r="GFH1268" s="80"/>
      <c r="GFI1268" s="80"/>
      <c r="GFJ1268" s="57"/>
      <c r="GFK1268" s="81"/>
      <c r="GFL1268" s="57"/>
      <c r="GFM1268" s="71"/>
      <c r="GFN1268" s="71"/>
      <c r="GFO1268" s="57"/>
      <c r="GFQ1268" s="79"/>
      <c r="GFR1268" s="57"/>
      <c r="GFS1268" s="80"/>
      <c r="GFT1268" s="80"/>
      <c r="GFU1268" s="80"/>
      <c r="GFV1268" s="80"/>
      <c r="GFW1268" s="57"/>
      <c r="GFX1268" s="81"/>
      <c r="GFY1268" s="57"/>
      <c r="GFZ1268" s="71"/>
      <c r="GGA1268" s="71"/>
      <c r="GGB1268" s="57"/>
      <c r="GGD1268" s="79"/>
      <c r="GGE1268" s="57"/>
      <c r="GGF1268" s="80"/>
      <c r="GGG1268" s="80"/>
      <c r="GGH1268" s="80"/>
      <c r="GGI1268" s="80"/>
      <c r="GGJ1268" s="57"/>
      <c r="GGK1268" s="81"/>
      <c r="GGL1268" s="57"/>
      <c r="GGM1268" s="71"/>
      <c r="GGN1268" s="71"/>
      <c r="GGO1268" s="57"/>
      <c r="GGQ1268" s="79"/>
      <c r="GGR1268" s="57"/>
      <c r="GGS1268" s="80"/>
      <c r="GGT1268" s="80"/>
      <c r="GGU1268" s="80"/>
      <c r="GGV1268" s="80"/>
      <c r="GGW1268" s="57"/>
      <c r="GGX1268" s="81"/>
      <c r="GGY1268" s="57"/>
      <c r="GGZ1268" s="71"/>
      <c r="GHA1268" s="71"/>
      <c r="GHB1268" s="57"/>
      <c r="GHD1268" s="79"/>
      <c r="GHE1268" s="57"/>
      <c r="GHF1268" s="80"/>
      <c r="GHG1268" s="80"/>
      <c r="GHH1268" s="80"/>
      <c r="GHI1268" s="80"/>
      <c r="GHJ1268" s="57"/>
      <c r="GHK1268" s="81"/>
      <c r="GHL1268" s="57"/>
      <c r="GHM1268" s="71"/>
      <c r="GHN1268" s="71"/>
      <c r="GHO1268" s="57"/>
      <c r="GHQ1268" s="79"/>
      <c r="GHR1268" s="57"/>
      <c r="GHS1268" s="80"/>
      <c r="GHT1268" s="80"/>
      <c r="GHU1268" s="80"/>
      <c r="GHV1268" s="80"/>
      <c r="GHW1268" s="57"/>
      <c r="GHX1268" s="81"/>
      <c r="GHY1268" s="57"/>
      <c r="GHZ1268" s="71"/>
      <c r="GIA1268" s="71"/>
      <c r="GIB1268" s="57"/>
      <c r="GID1268" s="79"/>
      <c r="GIE1268" s="57"/>
      <c r="GIF1268" s="80"/>
      <c r="GIG1268" s="80"/>
      <c r="GIH1268" s="80"/>
      <c r="GII1268" s="80"/>
      <c r="GIJ1268" s="57"/>
      <c r="GIK1268" s="81"/>
      <c r="GIL1268" s="57"/>
      <c r="GIM1268" s="71"/>
      <c r="GIN1268" s="71"/>
      <c r="GIO1268" s="57"/>
      <c r="GIQ1268" s="79"/>
      <c r="GIR1268" s="57"/>
      <c r="GIS1268" s="80"/>
      <c r="GIT1268" s="80"/>
      <c r="GIU1268" s="80"/>
      <c r="GIV1268" s="80"/>
      <c r="GIW1268" s="57"/>
      <c r="GIX1268" s="81"/>
      <c r="GIY1268" s="57"/>
      <c r="GIZ1268" s="71"/>
      <c r="GJA1268" s="71"/>
      <c r="GJB1268" s="57"/>
      <c r="GJD1268" s="79"/>
      <c r="GJE1268" s="57"/>
      <c r="GJF1268" s="80"/>
      <c r="GJG1268" s="80"/>
      <c r="GJH1268" s="80"/>
      <c r="GJI1268" s="80"/>
      <c r="GJJ1268" s="57"/>
      <c r="GJK1268" s="81"/>
      <c r="GJL1268" s="57"/>
      <c r="GJM1268" s="71"/>
      <c r="GJN1268" s="71"/>
      <c r="GJO1268" s="57"/>
      <c r="GJQ1268" s="79"/>
      <c r="GJR1268" s="57"/>
      <c r="GJS1268" s="80"/>
      <c r="GJT1268" s="80"/>
      <c r="GJU1268" s="80"/>
      <c r="GJV1268" s="80"/>
      <c r="GJW1268" s="57"/>
      <c r="GJX1268" s="81"/>
      <c r="GJY1268" s="57"/>
      <c r="GJZ1268" s="71"/>
      <c r="GKA1268" s="71"/>
      <c r="GKB1268" s="57"/>
      <c r="GKD1268" s="79"/>
      <c r="GKE1268" s="57"/>
      <c r="GKF1268" s="80"/>
      <c r="GKG1268" s="80"/>
      <c r="GKH1268" s="80"/>
      <c r="GKI1268" s="80"/>
      <c r="GKJ1268" s="57"/>
      <c r="GKK1268" s="81"/>
      <c r="GKL1268" s="57"/>
      <c r="GKM1268" s="71"/>
      <c r="GKN1268" s="71"/>
      <c r="GKO1268" s="57"/>
      <c r="GKQ1268" s="79"/>
      <c r="GKR1268" s="57"/>
      <c r="GKS1268" s="80"/>
      <c r="GKT1268" s="80"/>
      <c r="GKU1268" s="80"/>
      <c r="GKV1268" s="80"/>
      <c r="GKW1268" s="57"/>
      <c r="GKX1268" s="81"/>
      <c r="GKY1268" s="57"/>
      <c r="GKZ1268" s="71"/>
      <c r="GLA1268" s="71"/>
      <c r="GLB1268" s="57"/>
      <c r="GLD1268" s="79"/>
      <c r="GLE1268" s="57"/>
      <c r="GLF1268" s="80"/>
      <c r="GLG1268" s="80"/>
      <c r="GLH1268" s="80"/>
      <c r="GLI1268" s="80"/>
      <c r="GLJ1268" s="57"/>
      <c r="GLK1268" s="81"/>
      <c r="GLL1268" s="57"/>
      <c r="GLM1268" s="71"/>
      <c r="GLN1268" s="71"/>
      <c r="GLO1268" s="57"/>
      <c r="GLQ1268" s="79"/>
      <c r="GLR1268" s="57"/>
      <c r="GLS1268" s="80"/>
      <c r="GLT1268" s="80"/>
      <c r="GLU1268" s="80"/>
      <c r="GLV1268" s="80"/>
      <c r="GLW1268" s="57"/>
      <c r="GLX1268" s="81"/>
      <c r="GLY1268" s="57"/>
      <c r="GLZ1268" s="71"/>
      <c r="GMA1268" s="71"/>
      <c r="GMB1268" s="57"/>
      <c r="GMD1268" s="79"/>
      <c r="GME1268" s="57"/>
      <c r="GMF1268" s="80"/>
      <c r="GMG1268" s="80"/>
      <c r="GMH1268" s="80"/>
      <c r="GMI1268" s="80"/>
      <c r="GMJ1268" s="57"/>
      <c r="GMK1268" s="81"/>
      <c r="GML1268" s="57"/>
      <c r="GMM1268" s="71"/>
      <c r="GMN1268" s="71"/>
      <c r="GMO1268" s="57"/>
      <c r="GMQ1268" s="79"/>
      <c r="GMR1268" s="57"/>
      <c r="GMS1268" s="80"/>
      <c r="GMT1268" s="80"/>
      <c r="GMU1268" s="80"/>
      <c r="GMV1268" s="80"/>
      <c r="GMW1268" s="57"/>
      <c r="GMX1268" s="81"/>
      <c r="GMY1268" s="57"/>
      <c r="GMZ1268" s="71"/>
      <c r="GNA1268" s="71"/>
      <c r="GNB1268" s="57"/>
      <c r="GND1268" s="79"/>
      <c r="GNE1268" s="57"/>
      <c r="GNF1268" s="80"/>
      <c r="GNG1268" s="80"/>
      <c r="GNH1268" s="80"/>
      <c r="GNI1268" s="80"/>
      <c r="GNJ1268" s="57"/>
      <c r="GNK1268" s="81"/>
      <c r="GNL1268" s="57"/>
      <c r="GNM1268" s="71"/>
      <c r="GNN1268" s="71"/>
      <c r="GNO1268" s="57"/>
      <c r="GNQ1268" s="79"/>
      <c r="GNR1268" s="57"/>
      <c r="GNS1268" s="80"/>
      <c r="GNT1268" s="80"/>
      <c r="GNU1268" s="80"/>
      <c r="GNV1268" s="80"/>
      <c r="GNW1268" s="57"/>
      <c r="GNX1268" s="81"/>
      <c r="GNY1268" s="57"/>
      <c r="GNZ1268" s="71"/>
      <c r="GOA1268" s="71"/>
      <c r="GOB1268" s="57"/>
      <c r="GOD1268" s="79"/>
      <c r="GOE1268" s="57"/>
      <c r="GOF1268" s="80"/>
      <c r="GOG1268" s="80"/>
      <c r="GOH1268" s="80"/>
      <c r="GOI1268" s="80"/>
      <c r="GOJ1268" s="57"/>
      <c r="GOK1268" s="81"/>
      <c r="GOL1268" s="57"/>
      <c r="GOM1268" s="71"/>
      <c r="GON1268" s="71"/>
      <c r="GOO1268" s="57"/>
      <c r="GOQ1268" s="79"/>
      <c r="GOR1268" s="57"/>
      <c r="GOS1268" s="80"/>
      <c r="GOT1268" s="80"/>
      <c r="GOU1268" s="80"/>
      <c r="GOV1268" s="80"/>
      <c r="GOW1268" s="57"/>
      <c r="GOX1268" s="81"/>
      <c r="GOY1268" s="57"/>
      <c r="GOZ1268" s="71"/>
      <c r="GPA1268" s="71"/>
      <c r="GPB1268" s="57"/>
      <c r="GPD1268" s="79"/>
      <c r="GPE1268" s="57"/>
      <c r="GPF1268" s="80"/>
      <c r="GPG1268" s="80"/>
      <c r="GPH1268" s="80"/>
      <c r="GPI1268" s="80"/>
      <c r="GPJ1268" s="57"/>
      <c r="GPK1268" s="81"/>
      <c r="GPL1268" s="57"/>
      <c r="GPM1268" s="71"/>
      <c r="GPN1268" s="71"/>
      <c r="GPO1268" s="57"/>
      <c r="GPQ1268" s="79"/>
      <c r="GPR1268" s="57"/>
      <c r="GPS1268" s="80"/>
      <c r="GPT1268" s="80"/>
      <c r="GPU1268" s="80"/>
      <c r="GPV1268" s="80"/>
      <c r="GPW1268" s="57"/>
      <c r="GPX1268" s="81"/>
      <c r="GPY1268" s="57"/>
      <c r="GPZ1268" s="71"/>
      <c r="GQA1268" s="71"/>
      <c r="GQB1268" s="57"/>
      <c r="GQD1268" s="79"/>
      <c r="GQE1268" s="57"/>
      <c r="GQF1268" s="80"/>
      <c r="GQG1268" s="80"/>
      <c r="GQH1268" s="80"/>
      <c r="GQI1268" s="80"/>
      <c r="GQJ1268" s="57"/>
      <c r="GQK1268" s="81"/>
      <c r="GQL1268" s="57"/>
      <c r="GQM1268" s="71"/>
      <c r="GQN1268" s="71"/>
      <c r="GQO1268" s="57"/>
      <c r="GQQ1268" s="79"/>
      <c r="GQR1268" s="57"/>
      <c r="GQS1268" s="80"/>
      <c r="GQT1268" s="80"/>
      <c r="GQU1268" s="80"/>
      <c r="GQV1268" s="80"/>
      <c r="GQW1268" s="57"/>
      <c r="GQX1268" s="81"/>
      <c r="GQY1268" s="57"/>
      <c r="GQZ1268" s="71"/>
      <c r="GRA1268" s="71"/>
      <c r="GRB1268" s="57"/>
      <c r="GRD1268" s="79"/>
      <c r="GRE1268" s="57"/>
      <c r="GRF1268" s="80"/>
      <c r="GRG1268" s="80"/>
      <c r="GRH1268" s="80"/>
      <c r="GRI1268" s="80"/>
      <c r="GRJ1268" s="57"/>
      <c r="GRK1268" s="81"/>
      <c r="GRL1268" s="57"/>
      <c r="GRM1268" s="71"/>
      <c r="GRN1268" s="71"/>
      <c r="GRO1268" s="57"/>
      <c r="GRQ1268" s="79"/>
      <c r="GRR1268" s="57"/>
      <c r="GRS1268" s="80"/>
      <c r="GRT1268" s="80"/>
      <c r="GRU1268" s="80"/>
      <c r="GRV1268" s="80"/>
      <c r="GRW1268" s="57"/>
      <c r="GRX1268" s="81"/>
      <c r="GRY1268" s="57"/>
      <c r="GRZ1268" s="71"/>
      <c r="GSA1268" s="71"/>
      <c r="GSB1268" s="57"/>
      <c r="GSD1268" s="79"/>
      <c r="GSE1268" s="57"/>
      <c r="GSF1268" s="80"/>
      <c r="GSG1268" s="80"/>
      <c r="GSH1268" s="80"/>
      <c r="GSI1268" s="80"/>
      <c r="GSJ1268" s="57"/>
      <c r="GSK1268" s="81"/>
      <c r="GSL1268" s="57"/>
      <c r="GSM1268" s="71"/>
      <c r="GSN1268" s="71"/>
      <c r="GSO1268" s="57"/>
      <c r="GSQ1268" s="79"/>
      <c r="GSR1268" s="57"/>
      <c r="GSS1268" s="80"/>
      <c r="GST1268" s="80"/>
      <c r="GSU1268" s="80"/>
      <c r="GSV1268" s="80"/>
      <c r="GSW1268" s="57"/>
      <c r="GSX1268" s="81"/>
      <c r="GSY1268" s="57"/>
      <c r="GSZ1268" s="71"/>
      <c r="GTA1268" s="71"/>
      <c r="GTB1268" s="57"/>
      <c r="GTD1268" s="79"/>
      <c r="GTE1268" s="57"/>
      <c r="GTF1268" s="80"/>
      <c r="GTG1268" s="80"/>
      <c r="GTH1268" s="80"/>
      <c r="GTI1268" s="80"/>
      <c r="GTJ1268" s="57"/>
      <c r="GTK1268" s="81"/>
      <c r="GTL1268" s="57"/>
      <c r="GTM1268" s="71"/>
      <c r="GTN1268" s="71"/>
      <c r="GTO1268" s="57"/>
      <c r="GTQ1268" s="79"/>
      <c r="GTR1268" s="57"/>
      <c r="GTS1268" s="80"/>
      <c r="GTT1268" s="80"/>
      <c r="GTU1268" s="80"/>
      <c r="GTV1268" s="80"/>
      <c r="GTW1268" s="57"/>
      <c r="GTX1268" s="81"/>
      <c r="GTY1268" s="57"/>
      <c r="GTZ1268" s="71"/>
      <c r="GUA1268" s="71"/>
      <c r="GUB1268" s="57"/>
      <c r="GUD1268" s="79"/>
      <c r="GUE1268" s="57"/>
      <c r="GUF1268" s="80"/>
      <c r="GUG1268" s="80"/>
      <c r="GUH1268" s="80"/>
      <c r="GUI1268" s="80"/>
      <c r="GUJ1268" s="57"/>
      <c r="GUK1268" s="81"/>
      <c r="GUL1268" s="57"/>
      <c r="GUM1268" s="71"/>
      <c r="GUN1268" s="71"/>
      <c r="GUO1268" s="57"/>
      <c r="GUQ1268" s="79"/>
      <c r="GUR1268" s="57"/>
      <c r="GUS1268" s="80"/>
      <c r="GUT1268" s="80"/>
      <c r="GUU1268" s="80"/>
      <c r="GUV1268" s="80"/>
      <c r="GUW1268" s="57"/>
      <c r="GUX1268" s="81"/>
      <c r="GUY1268" s="57"/>
      <c r="GUZ1268" s="71"/>
      <c r="GVA1268" s="71"/>
      <c r="GVB1268" s="57"/>
      <c r="GVD1268" s="79"/>
      <c r="GVE1268" s="57"/>
      <c r="GVF1268" s="80"/>
      <c r="GVG1268" s="80"/>
      <c r="GVH1268" s="80"/>
      <c r="GVI1268" s="80"/>
      <c r="GVJ1268" s="57"/>
      <c r="GVK1268" s="81"/>
      <c r="GVL1268" s="57"/>
      <c r="GVM1268" s="71"/>
      <c r="GVN1268" s="71"/>
      <c r="GVO1268" s="57"/>
      <c r="GVQ1268" s="79"/>
      <c r="GVR1268" s="57"/>
      <c r="GVS1268" s="80"/>
      <c r="GVT1268" s="80"/>
      <c r="GVU1268" s="80"/>
      <c r="GVV1268" s="80"/>
      <c r="GVW1268" s="57"/>
      <c r="GVX1268" s="81"/>
      <c r="GVY1268" s="57"/>
      <c r="GVZ1268" s="71"/>
      <c r="GWA1268" s="71"/>
      <c r="GWB1268" s="57"/>
      <c r="GWD1268" s="79"/>
      <c r="GWE1268" s="57"/>
      <c r="GWF1268" s="80"/>
      <c r="GWG1268" s="80"/>
      <c r="GWH1268" s="80"/>
      <c r="GWI1268" s="80"/>
      <c r="GWJ1268" s="57"/>
      <c r="GWK1268" s="81"/>
      <c r="GWL1268" s="57"/>
      <c r="GWM1268" s="71"/>
      <c r="GWN1268" s="71"/>
      <c r="GWO1268" s="57"/>
      <c r="GWQ1268" s="79"/>
      <c r="GWR1268" s="57"/>
      <c r="GWS1268" s="80"/>
      <c r="GWT1268" s="80"/>
      <c r="GWU1268" s="80"/>
      <c r="GWV1268" s="80"/>
      <c r="GWW1268" s="57"/>
      <c r="GWX1268" s="81"/>
      <c r="GWY1268" s="57"/>
      <c r="GWZ1268" s="71"/>
      <c r="GXA1268" s="71"/>
      <c r="GXB1268" s="57"/>
      <c r="GXD1268" s="79"/>
      <c r="GXE1268" s="57"/>
      <c r="GXF1268" s="80"/>
      <c r="GXG1268" s="80"/>
      <c r="GXH1268" s="80"/>
      <c r="GXI1268" s="80"/>
      <c r="GXJ1268" s="57"/>
      <c r="GXK1268" s="81"/>
      <c r="GXL1268" s="57"/>
      <c r="GXM1268" s="71"/>
      <c r="GXN1268" s="71"/>
      <c r="GXO1268" s="57"/>
      <c r="GXQ1268" s="79"/>
      <c r="GXR1268" s="57"/>
      <c r="GXS1268" s="80"/>
      <c r="GXT1268" s="80"/>
      <c r="GXU1268" s="80"/>
      <c r="GXV1268" s="80"/>
      <c r="GXW1268" s="57"/>
      <c r="GXX1268" s="81"/>
      <c r="GXY1268" s="57"/>
      <c r="GXZ1268" s="71"/>
      <c r="GYA1268" s="71"/>
      <c r="GYB1268" s="57"/>
      <c r="GYD1268" s="79"/>
      <c r="GYE1268" s="57"/>
      <c r="GYF1268" s="80"/>
      <c r="GYG1268" s="80"/>
      <c r="GYH1268" s="80"/>
      <c r="GYI1268" s="80"/>
      <c r="GYJ1268" s="57"/>
      <c r="GYK1268" s="81"/>
      <c r="GYL1268" s="57"/>
      <c r="GYM1268" s="71"/>
      <c r="GYN1268" s="71"/>
      <c r="GYO1268" s="57"/>
      <c r="GYQ1268" s="79"/>
      <c r="GYR1268" s="57"/>
      <c r="GYS1268" s="80"/>
      <c r="GYT1268" s="80"/>
      <c r="GYU1268" s="80"/>
      <c r="GYV1268" s="80"/>
      <c r="GYW1268" s="57"/>
      <c r="GYX1268" s="81"/>
      <c r="GYY1268" s="57"/>
      <c r="GYZ1268" s="71"/>
      <c r="GZA1268" s="71"/>
      <c r="GZB1268" s="57"/>
      <c r="GZD1268" s="79"/>
      <c r="GZE1268" s="57"/>
      <c r="GZF1268" s="80"/>
      <c r="GZG1268" s="80"/>
      <c r="GZH1268" s="80"/>
      <c r="GZI1268" s="80"/>
      <c r="GZJ1268" s="57"/>
      <c r="GZK1268" s="81"/>
      <c r="GZL1268" s="57"/>
      <c r="GZM1268" s="71"/>
      <c r="GZN1268" s="71"/>
      <c r="GZO1268" s="57"/>
      <c r="GZQ1268" s="79"/>
      <c r="GZR1268" s="57"/>
      <c r="GZS1268" s="80"/>
      <c r="GZT1268" s="80"/>
      <c r="GZU1268" s="80"/>
      <c r="GZV1268" s="80"/>
      <c r="GZW1268" s="57"/>
      <c r="GZX1268" s="81"/>
      <c r="GZY1268" s="57"/>
      <c r="GZZ1268" s="71"/>
      <c r="HAA1268" s="71"/>
      <c r="HAB1268" s="57"/>
      <c r="HAD1268" s="79"/>
      <c r="HAE1268" s="57"/>
      <c r="HAF1268" s="80"/>
      <c r="HAG1268" s="80"/>
      <c r="HAH1268" s="80"/>
      <c r="HAI1268" s="80"/>
      <c r="HAJ1268" s="57"/>
      <c r="HAK1268" s="81"/>
      <c r="HAL1268" s="57"/>
      <c r="HAM1268" s="71"/>
      <c r="HAN1268" s="71"/>
      <c r="HAO1268" s="57"/>
      <c r="HAQ1268" s="79"/>
      <c r="HAR1268" s="57"/>
      <c r="HAS1268" s="80"/>
      <c r="HAT1268" s="80"/>
      <c r="HAU1268" s="80"/>
      <c r="HAV1268" s="80"/>
      <c r="HAW1268" s="57"/>
      <c r="HAX1268" s="81"/>
      <c r="HAY1268" s="57"/>
      <c r="HAZ1268" s="71"/>
      <c r="HBA1268" s="71"/>
      <c r="HBB1268" s="57"/>
      <c r="HBD1268" s="79"/>
      <c r="HBE1268" s="57"/>
      <c r="HBF1268" s="80"/>
      <c r="HBG1268" s="80"/>
      <c r="HBH1268" s="80"/>
      <c r="HBI1268" s="80"/>
      <c r="HBJ1268" s="57"/>
      <c r="HBK1268" s="81"/>
      <c r="HBL1268" s="57"/>
      <c r="HBM1268" s="71"/>
      <c r="HBN1268" s="71"/>
      <c r="HBO1268" s="57"/>
      <c r="HBQ1268" s="79"/>
      <c r="HBR1268" s="57"/>
      <c r="HBS1268" s="80"/>
      <c r="HBT1268" s="80"/>
      <c r="HBU1268" s="80"/>
      <c r="HBV1268" s="80"/>
      <c r="HBW1268" s="57"/>
      <c r="HBX1268" s="81"/>
      <c r="HBY1268" s="57"/>
      <c r="HBZ1268" s="71"/>
      <c r="HCA1268" s="71"/>
      <c r="HCB1268" s="57"/>
      <c r="HCD1268" s="79"/>
      <c r="HCE1268" s="57"/>
      <c r="HCF1268" s="80"/>
      <c r="HCG1268" s="80"/>
      <c r="HCH1268" s="80"/>
      <c r="HCI1268" s="80"/>
      <c r="HCJ1268" s="57"/>
      <c r="HCK1268" s="81"/>
      <c r="HCL1268" s="57"/>
      <c r="HCM1268" s="71"/>
      <c r="HCN1268" s="71"/>
      <c r="HCO1268" s="57"/>
      <c r="HCQ1268" s="79"/>
      <c r="HCR1268" s="57"/>
      <c r="HCS1268" s="80"/>
      <c r="HCT1268" s="80"/>
      <c r="HCU1268" s="80"/>
      <c r="HCV1268" s="80"/>
      <c r="HCW1268" s="57"/>
      <c r="HCX1268" s="81"/>
      <c r="HCY1268" s="57"/>
      <c r="HCZ1268" s="71"/>
      <c r="HDA1268" s="71"/>
      <c r="HDB1268" s="57"/>
      <c r="HDD1268" s="79"/>
      <c r="HDE1268" s="57"/>
      <c r="HDF1268" s="80"/>
      <c r="HDG1268" s="80"/>
      <c r="HDH1268" s="80"/>
      <c r="HDI1268" s="80"/>
      <c r="HDJ1268" s="57"/>
      <c r="HDK1268" s="81"/>
      <c r="HDL1268" s="57"/>
      <c r="HDM1268" s="71"/>
      <c r="HDN1268" s="71"/>
      <c r="HDO1268" s="57"/>
      <c r="HDQ1268" s="79"/>
      <c r="HDR1268" s="57"/>
      <c r="HDS1268" s="80"/>
      <c r="HDT1268" s="80"/>
      <c r="HDU1268" s="80"/>
      <c r="HDV1268" s="80"/>
      <c r="HDW1268" s="57"/>
      <c r="HDX1268" s="81"/>
      <c r="HDY1268" s="57"/>
      <c r="HDZ1268" s="71"/>
      <c r="HEA1268" s="71"/>
      <c r="HEB1268" s="57"/>
      <c r="HED1268" s="79"/>
      <c r="HEE1268" s="57"/>
      <c r="HEF1268" s="80"/>
      <c r="HEG1268" s="80"/>
      <c r="HEH1268" s="80"/>
      <c r="HEI1268" s="80"/>
      <c r="HEJ1268" s="57"/>
      <c r="HEK1268" s="81"/>
      <c r="HEL1268" s="57"/>
      <c r="HEM1268" s="71"/>
      <c r="HEN1268" s="71"/>
      <c r="HEO1268" s="57"/>
      <c r="HEQ1268" s="79"/>
      <c r="HER1268" s="57"/>
      <c r="HES1268" s="80"/>
      <c r="HET1268" s="80"/>
      <c r="HEU1268" s="80"/>
      <c r="HEV1268" s="80"/>
      <c r="HEW1268" s="57"/>
      <c r="HEX1268" s="81"/>
      <c r="HEY1268" s="57"/>
      <c r="HEZ1268" s="71"/>
      <c r="HFA1268" s="71"/>
      <c r="HFB1268" s="57"/>
      <c r="HFD1268" s="79"/>
      <c r="HFE1268" s="57"/>
      <c r="HFF1268" s="80"/>
      <c r="HFG1268" s="80"/>
      <c r="HFH1268" s="80"/>
      <c r="HFI1268" s="80"/>
      <c r="HFJ1268" s="57"/>
      <c r="HFK1268" s="81"/>
      <c r="HFL1268" s="57"/>
      <c r="HFM1268" s="71"/>
      <c r="HFN1268" s="71"/>
      <c r="HFO1268" s="57"/>
      <c r="HFQ1268" s="79"/>
      <c r="HFR1268" s="57"/>
      <c r="HFS1268" s="80"/>
      <c r="HFT1268" s="80"/>
      <c r="HFU1268" s="80"/>
      <c r="HFV1268" s="80"/>
      <c r="HFW1268" s="57"/>
      <c r="HFX1268" s="81"/>
      <c r="HFY1268" s="57"/>
      <c r="HFZ1268" s="71"/>
      <c r="HGA1268" s="71"/>
      <c r="HGB1268" s="57"/>
      <c r="HGD1268" s="79"/>
      <c r="HGE1268" s="57"/>
      <c r="HGF1268" s="80"/>
      <c r="HGG1268" s="80"/>
      <c r="HGH1268" s="80"/>
      <c r="HGI1268" s="80"/>
      <c r="HGJ1268" s="57"/>
      <c r="HGK1268" s="81"/>
      <c r="HGL1268" s="57"/>
      <c r="HGM1268" s="71"/>
      <c r="HGN1268" s="71"/>
      <c r="HGO1268" s="57"/>
      <c r="HGQ1268" s="79"/>
      <c r="HGR1268" s="57"/>
      <c r="HGS1268" s="80"/>
      <c r="HGT1268" s="80"/>
      <c r="HGU1268" s="80"/>
      <c r="HGV1268" s="80"/>
      <c r="HGW1268" s="57"/>
      <c r="HGX1268" s="81"/>
      <c r="HGY1268" s="57"/>
      <c r="HGZ1268" s="71"/>
      <c r="HHA1268" s="71"/>
      <c r="HHB1268" s="57"/>
      <c r="HHD1268" s="79"/>
      <c r="HHE1268" s="57"/>
      <c r="HHF1268" s="80"/>
      <c r="HHG1268" s="80"/>
      <c r="HHH1268" s="80"/>
      <c r="HHI1268" s="80"/>
      <c r="HHJ1268" s="57"/>
      <c r="HHK1268" s="81"/>
      <c r="HHL1268" s="57"/>
      <c r="HHM1268" s="71"/>
      <c r="HHN1268" s="71"/>
      <c r="HHO1268" s="57"/>
      <c r="HHQ1268" s="79"/>
      <c r="HHR1268" s="57"/>
      <c r="HHS1268" s="80"/>
      <c r="HHT1268" s="80"/>
      <c r="HHU1268" s="80"/>
      <c r="HHV1268" s="80"/>
      <c r="HHW1268" s="57"/>
      <c r="HHX1268" s="81"/>
      <c r="HHY1268" s="57"/>
      <c r="HHZ1268" s="71"/>
      <c r="HIA1268" s="71"/>
      <c r="HIB1268" s="57"/>
      <c r="HID1268" s="79"/>
      <c r="HIE1268" s="57"/>
      <c r="HIF1268" s="80"/>
      <c r="HIG1268" s="80"/>
      <c r="HIH1268" s="80"/>
      <c r="HII1268" s="80"/>
      <c r="HIJ1268" s="57"/>
      <c r="HIK1268" s="81"/>
      <c r="HIL1268" s="57"/>
      <c r="HIM1268" s="71"/>
      <c r="HIN1268" s="71"/>
      <c r="HIO1268" s="57"/>
      <c r="HIQ1268" s="79"/>
      <c r="HIR1268" s="57"/>
      <c r="HIS1268" s="80"/>
      <c r="HIT1268" s="80"/>
      <c r="HIU1268" s="80"/>
      <c r="HIV1268" s="80"/>
      <c r="HIW1268" s="57"/>
      <c r="HIX1268" s="81"/>
      <c r="HIY1268" s="57"/>
      <c r="HIZ1268" s="71"/>
      <c r="HJA1268" s="71"/>
      <c r="HJB1268" s="57"/>
      <c r="HJD1268" s="79"/>
      <c r="HJE1268" s="57"/>
      <c r="HJF1268" s="80"/>
      <c r="HJG1268" s="80"/>
      <c r="HJH1268" s="80"/>
      <c r="HJI1268" s="80"/>
      <c r="HJJ1268" s="57"/>
      <c r="HJK1268" s="81"/>
      <c r="HJL1268" s="57"/>
      <c r="HJM1268" s="71"/>
      <c r="HJN1268" s="71"/>
      <c r="HJO1268" s="57"/>
      <c r="HJQ1268" s="79"/>
      <c r="HJR1268" s="57"/>
      <c r="HJS1268" s="80"/>
      <c r="HJT1268" s="80"/>
      <c r="HJU1268" s="80"/>
      <c r="HJV1268" s="80"/>
      <c r="HJW1268" s="57"/>
      <c r="HJX1268" s="81"/>
      <c r="HJY1268" s="57"/>
      <c r="HJZ1268" s="71"/>
      <c r="HKA1268" s="71"/>
      <c r="HKB1268" s="57"/>
      <c r="HKD1268" s="79"/>
      <c r="HKE1268" s="57"/>
      <c r="HKF1268" s="80"/>
      <c r="HKG1268" s="80"/>
      <c r="HKH1268" s="80"/>
      <c r="HKI1268" s="80"/>
      <c r="HKJ1268" s="57"/>
      <c r="HKK1268" s="81"/>
      <c r="HKL1268" s="57"/>
      <c r="HKM1268" s="71"/>
      <c r="HKN1268" s="71"/>
      <c r="HKO1268" s="57"/>
      <c r="HKQ1268" s="79"/>
      <c r="HKR1268" s="57"/>
      <c r="HKS1268" s="80"/>
      <c r="HKT1268" s="80"/>
      <c r="HKU1268" s="80"/>
      <c r="HKV1268" s="80"/>
      <c r="HKW1268" s="57"/>
      <c r="HKX1268" s="81"/>
      <c r="HKY1268" s="57"/>
      <c r="HKZ1268" s="71"/>
      <c r="HLA1268" s="71"/>
      <c r="HLB1268" s="57"/>
      <c r="HLD1268" s="79"/>
      <c r="HLE1268" s="57"/>
      <c r="HLF1268" s="80"/>
      <c r="HLG1268" s="80"/>
      <c r="HLH1268" s="80"/>
      <c r="HLI1268" s="80"/>
      <c r="HLJ1268" s="57"/>
      <c r="HLK1268" s="81"/>
      <c r="HLL1268" s="57"/>
      <c r="HLM1268" s="71"/>
      <c r="HLN1268" s="71"/>
      <c r="HLO1268" s="57"/>
      <c r="HLQ1268" s="79"/>
      <c r="HLR1268" s="57"/>
      <c r="HLS1268" s="80"/>
      <c r="HLT1268" s="80"/>
      <c r="HLU1268" s="80"/>
      <c r="HLV1268" s="80"/>
      <c r="HLW1268" s="57"/>
      <c r="HLX1268" s="81"/>
      <c r="HLY1268" s="57"/>
      <c r="HLZ1268" s="71"/>
      <c r="HMA1268" s="71"/>
      <c r="HMB1268" s="57"/>
      <c r="HMD1268" s="79"/>
      <c r="HME1268" s="57"/>
      <c r="HMF1268" s="80"/>
      <c r="HMG1268" s="80"/>
      <c r="HMH1268" s="80"/>
      <c r="HMI1268" s="80"/>
      <c r="HMJ1268" s="57"/>
      <c r="HMK1268" s="81"/>
      <c r="HML1268" s="57"/>
      <c r="HMM1268" s="71"/>
      <c r="HMN1268" s="71"/>
      <c r="HMO1268" s="57"/>
      <c r="HMQ1268" s="79"/>
      <c r="HMR1268" s="57"/>
      <c r="HMS1268" s="80"/>
      <c r="HMT1268" s="80"/>
      <c r="HMU1268" s="80"/>
      <c r="HMV1268" s="80"/>
      <c r="HMW1268" s="57"/>
      <c r="HMX1268" s="81"/>
      <c r="HMY1268" s="57"/>
      <c r="HMZ1268" s="71"/>
      <c r="HNA1268" s="71"/>
      <c r="HNB1268" s="57"/>
      <c r="HND1268" s="79"/>
      <c r="HNE1268" s="57"/>
      <c r="HNF1268" s="80"/>
      <c r="HNG1268" s="80"/>
      <c r="HNH1268" s="80"/>
      <c r="HNI1268" s="80"/>
      <c r="HNJ1268" s="57"/>
      <c r="HNK1268" s="81"/>
      <c r="HNL1268" s="57"/>
      <c r="HNM1268" s="71"/>
      <c r="HNN1268" s="71"/>
      <c r="HNO1268" s="57"/>
      <c r="HNQ1268" s="79"/>
      <c r="HNR1268" s="57"/>
      <c r="HNS1268" s="80"/>
      <c r="HNT1268" s="80"/>
      <c r="HNU1268" s="80"/>
      <c r="HNV1268" s="80"/>
      <c r="HNW1268" s="57"/>
      <c r="HNX1268" s="81"/>
      <c r="HNY1268" s="57"/>
      <c r="HNZ1268" s="71"/>
      <c r="HOA1268" s="71"/>
      <c r="HOB1268" s="57"/>
      <c r="HOD1268" s="79"/>
      <c r="HOE1268" s="57"/>
      <c r="HOF1268" s="80"/>
      <c r="HOG1268" s="80"/>
      <c r="HOH1268" s="80"/>
      <c r="HOI1268" s="80"/>
      <c r="HOJ1268" s="57"/>
      <c r="HOK1268" s="81"/>
      <c r="HOL1268" s="57"/>
      <c r="HOM1268" s="71"/>
      <c r="HON1268" s="71"/>
      <c r="HOO1268" s="57"/>
      <c r="HOQ1268" s="79"/>
      <c r="HOR1268" s="57"/>
      <c r="HOS1268" s="80"/>
      <c r="HOT1268" s="80"/>
      <c r="HOU1268" s="80"/>
      <c r="HOV1268" s="80"/>
      <c r="HOW1268" s="57"/>
      <c r="HOX1268" s="81"/>
      <c r="HOY1268" s="57"/>
      <c r="HOZ1268" s="71"/>
      <c r="HPA1268" s="71"/>
      <c r="HPB1268" s="57"/>
      <c r="HPD1268" s="79"/>
      <c r="HPE1268" s="57"/>
      <c r="HPF1268" s="80"/>
      <c r="HPG1268" s="80"/>
      <c r="HPH1268" s="80"/>
      <c r="HPI1268" s="80"/>
      <c r="HPJ1268" s="57"/>
      <c r="HPK1268" s="81"/>
      <c r="HPL1268" s="57"/>
      <c r="HPM1268" s="71"/>
      <c r="HPN1268" s="71"/>
      <c r="HPO1268" s="57"/>
      <c r="HPQ1268" s="79"/>
      <c r="HPR1268" s="57"/>
      <c r="HPS1268" s="80"/>
      <c r="HPT1268" s="80"/>
      <c r="HPU1268" s="80"/>
      <c r="HPV1268" s="80"/>
      <c r="HPW1268" s="57"/>
      <c r="HPX1268" s="81"/>
      <c r="HPY1268" s="57"/>
      <c r="HPZ1268" s="71"/>
      <c r="HQA1268" s="71"/>
      <c r="HQB1268" s="57"/>
      <c r="HQD1268" s="79"/>
      <c r="HQE1268" s="57"/>
      <c r="HQF1268" s="80"/>
      <c r="HQG1268" s="80"/>
      <c r="HQH1268" s="80"/>
      <c r="HQI1268" s="80"/>
      <c r="HQJ1268" s="57"/>
      <c r="HQK1268" s="81"/>
      <c r="HQL1268" s="57"/>
      <c r="HQM1268" s="71"/>
      <c r="HQN1268" s="71"/>
      <c r="HQO1268" s="57"/>
      <c r="HQQ1268" s="79"/>
      <c r="HQR1268" s="57"/>
      <c r="HQS1268" s="80"/>
      <c r="HQT1268" s="80"/>
      <c r="HQU1268" s="80"/>
      <c r="HQV1268" s="80"/>
      <c r="HQW1268" s="57"/>
      <c r="HQX1268" s="81"/>
      <c r="HQY1268" s="57"/>
      <c r="HQZ1268" s="71"/>
      <c r="HRA1268" s="71"/>
      <c r="HRB1268" s="57"/>
      <c r="HRD1268" s="79"/>
      <c r="HRE1268" s="57"/>
      <c r="HRF1268" s="80"/>
      <c r="HRG1268" s="80"/>
      <c r="HRH1268" s="80"/>
      <c r="HRI1268" s="80"/>
      <c r="HRJ1268" s="57"/>
      <c r="HRK1268" s="81"/>
      <c r="HRL1268" s="57"/>
      <c r="HRM1268" s="71"/>
      <c r="HRN1268" s="71"/>
      <c r="HRO1268" s="57"/>
      <c r="HRQ1268" s="79"/>
      <c r="HRR1268" s="57"/>
      <c r="HRS1268" s="80"/>
      <c r="HRT1268" s="80"/>
      <c r="HRU1268" s="80"/>
      <c r="HRV1268" s="80"/>
      <c r="HRW1268" s="57"/>
      <c r="HRX1268" s="81"/>
      <c r="HRY1268" s="57"/>
      <c r="HRZ1268" s="71"/>
      <c r="HSA1268" s="71"/>
      <c r="HSB1268" s="57"/>
      <c r="HSD1268" s="79"/>
      <c r="HSE1268" s="57"/>
      <c r="HSF1268" s="80"/>
      <c r="HSG1268" s="80"/>
      <c r="HSH1268" s="80"/>
      <c r="HSI1268" s="80"/>
      <c r="HSJ1268" s="57"/>
      <c r="HSK1268" s="81"/>
      <c r="HSL1268" s="57"/>
      <c r="HSM1268" s="71"/>
      <c r="HSN1268" s="71"/>
      <c r="HSO1268" s="57"/>
      <c r="HSQ1268" s="79"/>
      <c r="HSR1268" s="57"/>
      <c r="HSS1268" s="80"/>
      <c r="HST1268" s="80"/>
      <c r="HSU1268" s="80"/>
      <c r="HSV1268" s="80"/>
      <c r="HSW1268" s="57"/>
      <c r="HSX1268" s="81"/>
      <c r="HSY1268" s="57"/>
      <c r="HSZ1268" s="71"/>
      <c r="HTA1268" s="71"/>
      <c r="HTB1268" s="57"/>
      <c r="HTD1268" s="79"/>
      <c r="HTE1268" s="57"/>
      <c r="HTF1268" s="80"/>
      <c r="HTG1268" s="80"/>
      <c r="HTH1268" s="80"/>
      <c r="HTI1268" s="80"/>
      <c r="HTJ1268" s="57"/>
      <c r="HTK1268" s="81"/>
      <c r="HTL1268" s="57"/>
      <c r="HTM1268" s="71"/>
      <c r="HTN1268" s="71"/>
      <c r="HTO1268" s="57"/>
      <c r="HTQ1268" s="79"/>
      <c r="HTR1268" s="57"/>
      <c r="HTS1268" s="80"/>
      <c r="HTT1268" s="80"/>
      <c r="HTU1268" s="80"/>
      <c r="HTV1268" s="80"/>
      <c r="HTW1268" s="57"/>
      <c r="HTX1268" s="81"/>
      <c r="HTY1268" s="57"/>
      <c r="HTZ1268" s="71"/>
      <c r="HUA1268" s="71"/>
      <c r="HUB1268" s="57"/>
      <c r="HUD1268" s="79"/>
      <c r="HUE1268" s="57"/>
      <c r="HUF1268" s="80"/>
      <c r="HUG1268" s="80"/>
      <c r="HUH1268" s="80"/>
      <c r="HUI1268" s="80"/>
      <c r="HUJ1268" s="57"/>
      <c r="HUK1268" s="81"/>
      <c r="HUL1268" s="57"/>
      <c r="HUM1268" s="71"/>
      <c r="HUN1268" s="71"/>
      <c r="HUO1268" s="57"/>
      <c r="HUQ1268" s="79"/>
      <c r="HUR1268" s="57"/>
      <c r="HUS1268" s="80"/>
      <c r="HUT1268" s="80"/>
      <c r="HUU1268" s="80"/>
      <c r="HUV1268" s="80"/>
      <c r="HUW1268" s="57"/>
      <c r="HUX1268" s="81"/>
      <c r="HUY1268" s="57"/>
      <c r="HUZ1268" s="71"/>
      <c r="HVA1268" s="71"/>
      <c r="HVB1268" s="57"/>
      <c r="HVD1268" s="79"/>
      <c r="HVE1268" s="57"/>
      <c r="HVF1268" s="80"/>
      <c r="HVG1268" s="80"/>
      <c r="HVH1268" s="80"/>
      <c r="HVI1268" s="80"/>
      <c r="HVJ1268" s="57"/>
      <c r="HVK1268" s="81"/>
      <c r="HVL1268" s="57"/>
      <c r="HVM1268" s="71"/>
      <c r="HVN1268" s="71"/>
      <c r="HVO1268" s="57"/>
      <c r="HVQ1268" s="79"/>
      <c r="HVR1268" s="57"/>
      <c r="HVS1268" s="80"/>
      <c r="HVT1268" s="80"/>
      <c r="HVU1268" s="80"/>
      <c r="HVV1268" s="80"/>
      <c r="HVW1268" s="57"/>
      <c r="HVX1268" s="81"/>
      <c r="HVY1268" s="57"/>
      <c r="HVZ1268" s="71"/>
      <c r="HWA1268" s="71"/>
      <c r="HWB1268" s="57"/>
      <c r="HWD1268" s="79"/>
      <c r="HWE1268" s="57"/>
      <c r="HWF1268" s="80"/>
      <c r="HWG1268" s="80"/>
      <c r="HWH1268" s="80"/>
      <c r="HWI1268" s="80"/>
      <c r="HWJ1268" s="57"/>
      <c r="HWK1268" s="81"/>
      <c r="HWL1268" s="57"/>
      <c r="HWM1268" s="71"/>
      <c r="HWN1268" s="71"/>
      <c r="HWO1268" s="57"/>
      <c r="HWQ1268" s="79"/>
      <c r="HWR1268" s="57"/>
      <c r="HWS1268" s="80"/>
      <c r="HWT1268" s="80"/>
      <c r="HWU1268" s="80"/>
      <c r="HWV1268" s="80"/>
      <c r="HWW1268" s="57"/>
      <c r="HWX1268" s="81"/>
      <c r="HWY1268" s="57"/>
      <c r="HWZ1268" s="71"/>
      <c r="HXA1268" s="71"/>
      <c r="HXB1268" s="57"/>
      <c r="HXD1268" s="79"/>
      <c r="HXE1268" s="57"/>
      <c r="HXF1268" s="80"/>
      <c r="HXG1268" s="80"/>
      <c r="HXH1268" s="80"/>
      <c r="HXI1268" s="80"/>
      <c r="HXJ1268" s="57"/>
      <c r="HXK1268" s="81"/>
      <c r="HXL1268" s="57"/>
      <c r="HXM1268" s="71"/>
      <c r="HXN1268" s="71"/>
      <c r="HXO1268" s="57"/>
      <c r="HXQ1268" s="79"/>
      <c r="HXR1268" s="57"/>
      <c r="HXS1268" s="80"/>
      <c r="HXT1268" s="80"/>
      <c r="HXU1268" s="80"/>
      <c r="HXV1268" s="80"/>
      <c r="HXW1268" s="57"/>
      <c r="HXX1268" s="81"/>
      <c r="HXY1268" s="57"/>
      <c r="HXZ1268" s="71"/>
      <c r="HYA1268" s="71"/>
      <c r="HYB1268" s="57"/>
      <c r="HYD1268" s="79"/>
      <c r="HYE1268" s="57"/>
      <c r="HYF1268" s="80"/>
      <c r="HYG1268" s="80"/>
      <c r="HYH1268" s="80"/>
      <c r="HYI1268" s="80"/>
      <c r="HYJ1268" s="57"/>
      <c r="HYK1268" s="81"/>
      <c r="HYL1268" s="57"/>
      <c r="HYM1268" s="71"/>
      <c r="HYN1268" s="71"/>
      <c r="HYO1268" s="57"/>
      <c r="HYQ1268" s="79"/>
      <c r="HYR1268" s="57"/>
      <c r="HYS1268" s="80"/>
      <c r="HYT1268" s="80"/>
      <c r="HYU1268" s="80"/>
      <c r="HYV1268" s="80"/>
      <c r="HYW1268" s="57"/>
      <c r="HYX1268" s="81"/>
      <c r="HYY1268" s="57"/>
      <c r="HYZ1268" s="71"/>
      <c r="HZA1268" s="71"/>
      <c r="HZB1268" s="57"/>
      <c r="HZD1268" s="79"/>
      <c r="HZE1268" s="57"/>
      <c r="HZF1268" s="80"/>
      <c r="HZG1268" s="80"/>
      <c r="HZH1268" s="80"/>
      <c r="HZI1268" s="80"/>
      <c r="HZJ1268" s="57"/>
      <c r="HZK1268" s="81"/>
      <c r="HZL1268" s="57"/>
      <c r="HZM1268" s="71"/>
      <c r="HZN1268" s="71"/>
      <c r="HZO1268" s="57"/>
      <c r="HZQ1268" s="79"/>
      <c r="HZR1268" s="57"/>
      <c r="HZS1268" s="80"/>
      <c r="HZT1268" s="80"/>
      <c r="HZU1268" s="80"/>
      <c r="HZV1268" s="80"/>
      <c r="HZW1268" s="57"/>
      <c r="HZX1268" s="81"/>
      <c r="HZY1268" s="57"/>
      <c r="HZZ1268" s="71"/>
      <c r="IAA1268" s="71"/>
      <c r="IAB1268" s="57"/>
      <c r="IAD1268" s="79"/>
      <c r="IAE1268" s="57"/>
      <c r="IAF1268" s="80"/>
      <c r="IAG1268" s="80"/>
      <c r="IAH1268" s="80"/>
      <c r="IAI1268" s="80"/>
      <c r="IAJ1268" s="57"/>
      <c r="IAK1268" s="81"/>
      <c r="IAL1268" s="57"/>
      <c r="IAM1268" s="71"/>
      <c r="IAN1268" s="71"/>
      <c r="IAO1268" s="57"/>
      <c r="IAQ1268" s="79"/>
      <c r="IAR1268" s="57"/>
      <c r="IAS1268" s="80"/>
      <c r="IAT1268" s="80"/>
      <c r="IAU1268" s="80"/>
      <c r="IAV1268" s="80"/>
      <c r="IAW1268" s="57"/>
      <c r="IAX1268" s="81"/>
      <c r="IAY1268" s="57"/>
      <c r="IAZ1268" s="71"/>
      <c r="IBA1268" s="71"/>
      <c r="IBB1268" s="57"/>
      <c r="IBD1268" s="79"/>
      <c r="IBE1268" s="57"/>
      <c r="IBF1268" s="80"/>
      <c r="IBG1268" s="80"/>
      <c r="IBH1268" s="80"/>
      <c r="IBI1268" s="80"/>
      <c r="IBJ1268" s="57"/>
      <c r="IBK1268" s="81"/>
      <c r="IBL1268" s="57"/>
      <c r="IBM1268" s="71"/>
      <c r="IBN1268" s="71"/>
      <c r="IBO1268" s="57"/>
      <c r="IBQ1268" s="79"/>
      <c r="IBR1268" s="57"/>
      <c r="IBS1268" s="80"/>
      <c r="IBT1268" s="80"/>
      <c r="IBU1268" s="80"/>
      <c r="IBV1268" s="80"/>
      <c r="IBW1268" s="57"/>
      <c r="IBX1268" s="81"/>
      <c r="IBY1268" s="57"/>
      <c r="IBZ1268" s="71"/>
      <c r="ICA1268" s="71"/>
      <c r="ICB1268" s="57"/>
      <c r="ICD1268" s="79"/>
      <c r="ICE1268" s="57"/>
      <c r="ICF1268" s="80"/>
      <c r="ICG1268" s="80"/>
      <c r="ICH1268" s="80"/>
      <c r="ICI1268" s="80"/>
      <c r="ICJ1268" s="57"/>
      <c r="ICK1268" s="81"/>
      <c r="ICL1268" s="57"/>
      <c r="ICM1268" s="71"/>
      <c r="ICN1268" s="71"/>
      <c r="ICO1268" s="57"/>
      <c r="ICQ1268" s="79"/>
      <c r="ICR1268" s="57"/>
      <c r="ICS1268" s="80"/>
      <c r="ICT1268" s="80"/>
      <c r="ICU1268" s="80"/>
      <c r="ICV1268" s="80"/>
      <c r="ICW1268" s="57"/>
      <c r="ICX1268" s="81"/>
      <c r="ICY1268" s="57"/>
      <c r="ICZ1268" s="71"/>
      <c r="IDA1268" s="71"/>
      <c r="IDB1268" s="57"/>
      <c r="IDD1268" s="79"/>
      <c r="IDE1268" s="57"/>
      <c r="IDF1268" s="80"/>
      <c r="IDG1268" s="80"/>
      <c r="IDH1268" s="80"/>
      <c r="IDI1268" s="80"/>
      <c r="IDJ1268" s="57"/>
      <c r="IDK1268" s="81"/>
      <c r="IDL1268" s="57"/>
      <c r="IDM1268" s="71"/>
      <c r="IDN1268" s="71"/>
      <c r="IDO1268" s="57"/>
      <c r="IDQ1268" s="79"/>
      <c r="IDR1268" s="57"/>
      <c r="IDS1268" s="80"/>
      <c r="IDT1268" s="80"/>
      <c r="IDU1268" s="80"/>
      <c r="IDV1268" s="80"/>
      <c r="IDW1268" s="57"/>
      <c r="IDX1268" s="81"/>
      <c r="IDY1268" s="57"/>
      <c r="IDZ1268" s="71"/>
      <c r="IEA1268" s="71"/>
      <c r="IEB1268" s="57"/>
      <c r="IED1268" s="79"/>
      <c r="IEE1268" s="57"/>
      <c r="IEF1268" s="80"/>
      <c r="IEG1268" s="80"/>
      <c r="IEH1268" s="80"/>
      <c r="IEI1268" s="80"/>
      <c r="IEJ1268" s="57"/>
      <c r="IEK1268" s="81"/>
      <c r="IEL1268" s="57"/>
      <c r="IEM1268" s="71"/>
      <c r="IEN1268" s="71"/>
      <c r="IEO1268" s="57"/>
      <c r="IEQ1268" s="79"/>
      <c r="IER1268" s="57"/>
      <c r="IES1268" s="80"/>
      <c r="IET1268" s="80"/>
      <c r="IEU1268" s="80"/>
      <c r="IEV1268" s="80"/>
      <c r="IEW1268" s="57"/>
      <c r="IEX1268" s="81"/>
      <c r="IEY1268" s="57"/>
      <c r="IEZ1268" s="71"/>
      <c r="IFA1268" s="71"/>
      <c r="IFB1268" s="57"/>
      <c r="IFD1268" s="79"/>
      <c r="IFE1268" s="57"/>
      <c r="IFF1268" s="80"/>
      <c r="IFG1268" s="80"/>
      <c r="IFH1268" s="80"/>
      <c r="IFI1268" s="80"/>
      <c r="IFJ1268" s="57"/>
      <c r="IFK1268" s="81"/>
      <c r="IFL1268" s="57"/>
      <c r="IFM1268" s="71"/>
      <c r="IFN1268" s="71"/>
      <c r="IFO1268" s="57"/>
      <c r="IFQ1268" s="79"/>
      <c r="IFR1268" s="57"/>
      <c r="IFS1268" s="80"/>
      <c r="IFT1268" s="80"/>
      <c r="IFU1268" s="80"/>
      <c r="IFV1268" s="80"/>
      <c r="IFW1268" s="57"/>
      <c r="IFX1268" s="81"/>
      <c r="IFY1268" s="57"/>
      <c r="IFZ1268" s="71"/>
      <c r="IGA1268" s="71"/>
      <c r="IGB1268" s="57"/>
      <c r="IGD1268" s="79"/>
      <c r="IGE1268" s="57"/>
      <c r="IGF1268" s="80"/>
      <c r="IGG1268" s="80"/>
      <c r="IGH1268" s="80"/>
      <c r="IGI1268" s="80"/>
      <c r="IGJ1268" s="57"/>
      <c r="IGK1268" s="81"/>
      <c r="IGL1268" s="57"/>
      <c r="IGM1268" s="71"/>
      <c r="IGN1268" s="71"/>
      <c r="IGO1268" s="57"/>
      <c r="IGQ1268" s="79"/>
      <c r="IGR1268" s="57"/>
      <c r="IGS1268" s="80"/>
      <c r="IGT1268" s="80"/>
      <c r="IGU1268" s="80"/>
      <c r="IGV1268" s="80"/>
      <c r="IGW1268" s="57"/>
      <c r="IGX1268" s="81"/>
      <c r="IGY1268" s="57"/>
      <c r="IGZ1268" s="71"/>
      <c r="IHA1268" s="71"/>
      <c r="IHB1268" s="57"/>
      <c r="IHD1268" s="79"/>
      <c r="IHE1268" s="57"/>
      <c r="IHF1268" s="80"/>
      <c r="IHG1268" s="80"/>
      <c r="IHH1268" s="80"/>
      <c r="IHI1268" s="80"/>
      <c r="IHJ1268" s="57"/>
      <c r="IHK1268" s="81"/>
      <c r="IHL1268" s="57"/>
      <c r="IHM1268" s="71"/>
      <c r="IHN1268" s="71"/>
      <c r="IHO1268" s="57"/>
      <c r="IHQ1268" s="79"/>
      <c r="IHR1268" s="57"/>
      <c r="IHS1268" s="80"/>
      <c r="IHT1268" s="80"/>
      <c r="IHU1268" s="80"/>
      <c r="IHV1268" s="80"/>
      <c r="IHW1268" s="57"/>
      <c r="IHX1268" s="81"/>
      <c r="IHY1268" s="57"/>
      <c r="IHZ1268" s="71"/>
      <c r="IIA1268" s="71"/>
      <c r="IIB1268" s="57"/>
      <c r="IID1268" s="79"/>
      <c r="IIE1268" s="57"/>
      <c r="IIF1268" s="80"/>
      <c r="IIG1268" s="80"/>
      <c r="IIH1268" s="80"/>
      <c r="III1268" s="80"/>
      <c r="IIJ1268" s="57"/>
      <c r="IIK1268" s="81"/>
      <c r="IIL1268" s="57"/>
      <c r="IIM1268" s="71"/>
      <c r="IIN1268" s="71"/>
      <c r="IIO1268" s="57"/>
      <c r="IIQ1268" s="79"/>
      <c r="IIR1268" s="57"/>
      <c r="IIS1268" s="80"/>
      <c r="IIT1268" s="80"/>
      <c r="IIU1268" s="80"/>
      <c r="IIV1268" s="80"/>
      <c r="IIW1268" s="57"/>
      <c r="IIX1268" s="81"/>
      <c r="IIY1268" s="57"/>
      <c r="IIZ1268" s="71"/>
      <c r="IJA1268" s="71"/>
      <c r="IJB1268" s="57"/>
      <c r="IJD1268" s="79"/>
      <c r="IJE1268" s="57"/>
      <c r="IJF1268" s="80"/>
      <c r="IJG1268" s="80"/>
      <c r="IJH1268" s="80"/>
      <c r="IJI1268" s="80"/>
      <c r="IJJ1268" s="57"/>
      <c r="IJK1268" s="81"/>
      <c r="IJL1268" s="57"/>
      <c r="IJM1268" s="71"/>
      <c r="IJN1268" s="71"/>
      <c r="IJO1268" s="57"/>
      <c r="IJQ1268" s="79"/>
      <c r="IJR1268" s="57"/>
      <c r="IJS1268" s="80"/>
      <c r="IJT1268" s="80"/>
      <c r="IJU1268" s="80"/>
      <c r="IJV1268" s="80"/>
      <c r="IJW1268" s="57"/>
      <c r="IJX1268" s="81"/>
      <c r="IJY1268" s="57"/>
      <c r="IJZ1268" s="71"/>
      <c r="IKA1268" s="71"/>
      <c r="IKB1268" s="57"/>
      <c r="IKD1268" s="79"/>
      <c r="IKE1268" s="57"/>
      <c r="IKF1268" s="80"/>
      <c r="IKG1268" s="80"/>
      <c r="IKH1268" s="80"/>
      <c r="IKI1268" s="80"/>
      <c r="IKJ1268" s="57"/>
      <c r="IKK1268" s="81"/>
      <c r="IKL1268" s="57"/>
      <c r="IKM1268" s="71"/>
      <c r="IKN1268" s="71"/>
      <c r="IKO1268" s="57"/>
      <c r="IKQ1268" s="79"/>
      <c r="IKR1268" s="57"/>
      <c r="IKS1268" s="80"/>
      <c r="IKT1268" s="80"/>
      <c r="IKU1268" s="80"/>
      <c r="IKV1268" s="80"/>
      <c r="IKW1268" s="57"/>
      <c r="IKX1268" s="81"/>
      <c r="IKY1268" s="57"/>
      <c r="IKZ1268" s="71"/>
      <c r="ILA1268" s="71"/>
      <c r="ILB1268" s="57"/>
      <c r="ILD1268" s="79"/>
      <c r="ILE1268" s="57"/>
      <c r="ILF1268" s="80"/>
      <c r="ILG1268" s="80"/>
      <c r="ILH1268" s="80"/>
      <c r="ILI1268" s="80"/>
      <c r="ILJ1268" s="57"/>
      <c r="ILK1268" s="81"/>
      <c r="ILL1268" s="57"/>
      <c r="ILM1268" s="71"/>
      <c r="ILN1268" s="71"/>
      <c r="ILO1268" s="57"/>
      <c r="ILQ1268" s="79"/>
      <c r="ILR1268" s="57"/>
      <c r="ILS1268" s="80"/>
      <c r="ILT1268" s="80"/>
      <c r="ILU1268" s="80"/>
      <c r="ILV1268" s="80"/>
      <c r="ILW1268" s="57"/>
      <c r="ILX1268" s="81"/>
      <c r="ILY1268" s="57"/>
      <c r="ILZ1268" s="71"/>
      <c r="IMA1268" s="71"/>
      <c r="IMB1268" s="57"/>
      <c r="IMD1268" s="79"/>
      <c r="IME1268" s="57"/>
      <c r="IMF1268" s="80"/>
      <c r="IMG1268" s="80"/>
      <c r="IMH1268" s="80"/>
      <c r="IMI1268" s="80"/>
      <c r="IMJ1268" s="57"/>
      <c r="IMK1268" s="81"/>
      <c r="IML1268" s="57"/>
      <c r="IMM1268" s="71"/>
      <c r="IMN1268" s="71"/>
      <c r="IMO1268" s="57"/>
      <c r="IMQ1268" s="79"/>
      <c r="IMR1268" s="57"/>
      <c r="IMS1268" s="80"/>
      <c r="IMT1268" s="80"/>
      <c r="IMU1268" s="80"/>
      <c r="IMV1268" s="80"/>
      <c r="IMW1268" s="57"/>
      <c r="IMX1268" s="81"/>
      <c r="IMY1268" s="57"/>
      <c r="IMZ1268" s="71"/>
      <c r="INA1268" s="71"/>
      <c r="INB1268" s="57"/>
      <c r="IND1268" s="79"/>
      <c r="INE1268" s="57"/>
      <c r="INF1268" s="80"/>
      <c r="ING1268" s="80"/>
      <c r="INH1268" s="80"/>
      <c r="INI1268" s="80"/>
      <c r="INJ1268" s="57"/>
      <c r="INK1268" s="81"/>
      <c r="INL1268" s="57"/>
      <c r="INM1268" s="71"/>
      <c r="INN1268" s="71"/>
      <c r="INO1268" s="57"/>
      <c r="INQ1268" s="79"/>
      <c r="INR1268" s="57"/>
      <c r="INS1268" s="80"/>
      <c r="INT1268" s="80"/>
      <c r="INU1268" s="80"/>
      <c r="INV1268" s="80"/>
      <c r="INW1268" s="57"/>
      <c r="INX1268" s="81"/>
      <c r="INY1268" s="57"/>
      <c r="INZ1268" s="71"/>
      <c r="IOA1268" s="71"/>
      <c r="IOB1268" s="57"/>
      <c r="IOD1268" s="79"/>
      <c r="IOE1268" s="57"/>
      <c r="IOF1268" s="80"/>
      <c r="IOG1268" s="80"/>
      <c r="IOH1268" s="80"/>
      <c r="IOI1268" s="80"/>
      <c r="IOJ1268" s="57"/>
      <c r="IOK1268" s="81"/>
      <c r="IOL1268" s="57"/>
      <c r="IOM1268" s="71"/>
      <c r="ION1268" s="71"/>
      <c r="IOO1268" s="57"/>
      <c r="IOQ1268" s="79"/>
      <c r="IOR1268" s="57"/>
      <c r="IOS1268" s="80"/>
      <c r="IOT1268" s="80"/>
      <c r="IOU1268" s="80"/>
      <c r="IOV1268" s="80"/>
      <c r="IOW1268" s="57"/>
      <c r="IOX1268" s="81"/>
      <c r="IOY1268" s="57"/>
      <c r="IOZ1268" s="71"/>
      <c r="IPA1268" s="71"/>
      <c r="IPB1268" s="57"/>
      <c r="IPD1268" s="79"/>
      <c r="IPE1268" s="57"/>
      <c r="IPF1268" s="80"/>
      <c r="IPG1268" s="80"/>
      <c r="IPH1268" s="80"/>
      <c r="IPI1268" s="80"/>
      <c r="IPJ1268" s="57"/>
      <c r="IPK1268" s="81"/>
      <c r="IPL1268" s="57"/>
      <c r="IPM1268" s="71"/>
      <c r="IPN1268" s="71"/>
      <c r="IPO1268" s="57"/>
      <c r="IPQ1268" s="79"/>
      <c r="IPR1268" s="57"/>
      <c r="IPS1268" s="80"/>
      <c r="IPT1268" s="80"/>
      <c r="IPU1268" s="80"/>
      <c r="IPV1268" s="80"/>
      <c r="IPW1268" s="57"/>
      <c r="IPX1268" s="81"/>
      <c r="IPY1268" s="57"/>
      <c r="IPZ1268" s="71"/>
      <c r="IQA1268" s="71"/>
      <c r="IQB1268" s="57"/>
      <c r="IQD1268" s="79"/>
      <c r="IQE1268" s="57"/>
      <c r="IQF1268" s="80"/>
      <c r="IQG1268" s="80"/>
      <c r="IQH1268" s="80"/>
      <c r="IQI1268" s="80"/>
      <c r="IQJ1268" s="57"/>
      <c r="IQK1268" s="81"/>
      <c r="IQL1268" s="57"/>
      <c r="IQM1268" s="71"/>
      <c r="IQN1268" s="71"/>
      <c r="IQO1268" s="57"/>
      <c r="IQQ1268" s="79"/>
      <c r="IQR1268" s="57"/>
      <c r="IQS1268" s="80"/>
      <c r="IQT1268" s="80"/>
      <c r="IQU1268" s="80"/>
      <c r="IQV1268" s="80"/>
      <c r="IQW1268" s="57"/>
      <c r="IQX1268" s="81"/>
      <c r="IQY1268" s="57"/>
      <c r="IQZ1268" s="71"/>
      <c r="IRA1268" s="71"/>
      <c r="IRB1268" s="57"/>
      <c r="IRD1268" s="79"/>
      <c r="IRE1268" s="57"/>
      <c r="IRF1268" s="80"/>
      <c r="IRG1268" s="80"/>
      <c r="IRH1268" s="80"/>
      <c r="IRI1268" s="80"/>
      <c r="IRJ1268" s="57"/>
      <c r="IRK1268" s="81"/>
      <c r="IRL1268" s="57"/>
      <c r="IRM1268" s="71"/>
      <c r="IRN1268" s="71"/>
      <c r="IRO1268" s="57"/>
      <c r="IRQ1268" s="79"/>
      <c r="IRR1268" s="57"/>
      <c r="IRS1268" s="80"/>
      <c r="IRT1268" s="80"/>
      <c r="IRU1268" s="80"/>
      <c r="IRV1268" s="80"/>
      <c r="IRW1268" s="57"/>
      <c r="IRX1268" s="81"/>
      <c r="IRY1268" s="57"/>
      <c r="IRZ1268" s="71"/>
      <c r="ISA1268" s="71"/>
      <c r="ISB1268" s="57"/>
      <c r="ISD1268" s="79"/>
      <c r="ISE1268" s="57"/>
      <c r="ISF1268" s="80"/>
      <c r="ISG1268" s="80"/>
      <c r="ISH1268" s="80"/>
      <c r="ISI1268" s="80"/>
      <c r="ISJ1268" s="57"/>
      <c r="ISK1268" s="81"/>
      <c r="ISL1268" s="57"/>
      <c r="ISM1268" s="71"/>
      <c r="ISN1268" s="71"/>
      <c r="ISO1268" s="57"/>
      <c r="ISQ1268" s="79"/>
      <c r="ISR1268" s="57"/>
      <c r="ISS1268" s="80"/>
      <c r="IST1268" s="80"/>
      <c r="ISU1268" s="80"/>
      <c r="ISV1268" s="80"/>
      <c r="ISW1268" s="57"/>
      <c r="ISX1268" s="81"/>
      <c r="ISY1268" s="57"/>
      <c r="ISZ1268" s="71"/>
      <c r="ITA1268" s="71"/>
      <c r="ITB1268" s="57"/>
      <c r="ITD1268" s="79"/>
      <c r="ITE1268" s="57"/>
      <c r="ITF1268" s="80"/>
      <c r="ITG1268" s="80"/>
      <c r="ITH1268" s="80"/>
      <c r="ITI1268" s="80"/>
      <c r="ITJ1268" s="57"/>
      <c r="ITK1268" s="81"/>
      <c r="ITL1268" s="57"/>
      <c r="ITM1268" s="71"/>
      <c r="ITN1268" s="71"/>
      <c r="ITO1268" s="57"/>
      <c r="ITQ1268" s="79"/>
      <c r="ITR1268" s="57"/>
      <c r="ITS1268" s="80"/>
      <c r="ITT1268" s="80"/>
      <c r="ITU1268" s="80"/>
      <c r="ITV1268" s="80"/>
      <c r="ITW1268" s="57"/>
      <c r="ITX1268" s="81"/>
      <c r="ITY1268" s="57"/>
      <c r="ITZ1268" s="71"/>
      <c r="IUA1268" s="71"/>
      <c r="IUB1268" s="57"/>
      <c r="IUD1268" s="79"/>
      <c r="IUE1268" s="57"/>
      <c r="IUF1268" s="80"/>
      <c r="IUG1268" s="80"/>
      <c r="IUH1268" s="80"/>
      <c r="IUI1268" s="80"/>
      <c r="IUJ1268" s="57"/>
      <c r="IUK1268" s="81"/>
      <c r="IUL1268" s="57"/>
      <c r="IUM1268" s="71"/>
      <c r="IUN1268" s="71"/>
      <c r="IUO1268" s="57"/>
      <c r="IUQ1268" s="79"/>
      <c r="IUR1268" s="57"/>
      <c r="IUS1268" s="80"/>
      <c r="IUT1268" s="80"/>
      <c r="IUU1268" s="80"/>
      <c r="IUV1268" s="80"/>
      <c r="IUW1268" s="57"/>
      <c r="IUX1268" s="81"/>
      <c r="IUY1268" s="57"/>
      <c r="IUZ1268" s="71"/>
      <c r="IVA1268" s="71"/>
      <c r="IVB1268" s="57"/>
      <c r="IVD1268" s="79"/>
      <c r="IVE1268" s="57"/>
      <c r="IVF1268" s="80"/>
      <c r="IVG1268" s="80"/>
      <c r="IVH1268" s="80"/>
      <c r="IVI1268" s="80"/>
      <c r="IVJ1268" s="57"/>
      <c r="IVK1268" s="81"/>
      <c r="IVL1268" s="57"/>
      <c r="IVM1268" s="71"/>
      <c r="IVN1268" s="71"/>
      <c r="IVO1268" s="57"/>
      <c r="IVQ1268" s="79"/>
      <c r="IVR1268" s="57"/>
      <c r="IVS1268" s="80"/>
      <c r="IVT1268" s="80"/>
      <c r="IVU1268" s="80"/>
      <c r="IVV1268" s="80"/>
      <c r="IVW1268" s="57"/>
      <c r="IVX1268" s="81"/>
      <c r="IVY1268" s="57"/>
      <c r="IVZ1268" s="71"/>
      <c r="IWA1268" s="71"/>
      <c r="IWB1268" s="57"/>
      <c r="IWD1268" s="79"/>
      <c r="IWE1268" s="57"/>
      <c r="IWF1268" s="80"/>
      <c r="IWG1268" s="80"/>
      <c r="IWH1268" s="80"/>
      <c r="IWI1268" s="80"/>
      <c r="IWJ1268" s="57"/>
      <c r="IWK1268" s="81"/>
      <c r="IWL1268" s="57"/>
      <c r="IWM1268" s="71"/>
      <c r="IWN1268" s="71"/>
      <c r="IWO1268" s="57"/>
      <c r="IWQ1268" s="79"/>
      <c r="IWR1268" s="57"/>
      <c r="IWS1268" s="80"/>
      <c r="IWT1268" s="80"/>
      <c r="IWU1268" s="80"/>
      <c r="IWV1268" s="80"/>
      <c r="IWW1268" s="57"/>
      <c r="IWX1268" s="81"/>
      <c r="IWY1268" s="57"/>
      <c r="IWZ1268" s="71"/>
      <c r="IXA1268" s="71"/>
      <c r="IXB1268" s="57"/>
      <c r="IXD1268" s="79"/>
      <c r="IXE1268" s="57"/>
      <c r="IXF1268" s="80"/>
      <c r="IXG1268" s="80"/>
      <c r="IXH1268" s="80"/>
      <c r="IXI1268" s="80"/>
      <c r="IXJ1268" s="57"/>
      <c r="IXK1268" s="81"/>
      <c r="IXL1268" s="57"/>
      <c r="IXM1268" s="71"/>
      <c r="IXN1268" s="71"/>
      <c r="IXO1268" s="57"/>
      <c r="IXQ1268" s="79"/>
      <c r="IXR1268" s="57"/>
      <c r="IXS1268" s="80"/>
      <c r="IXT1268" s="80"/>
      <c r="IXU1268" s="80"/>
      <c r="IXV1268" s="80"/>
      <c r="IXW1268" s="57"/>
      <c r="IXX1268" s="81"/>
      <c r="IXY1268" s="57"/>
      <c r="IXZ1268" s="71"/>
      <c r="IYA1268" s="71"/>
      <c r="IYB1268" s="57"/>
      <c r="IYD1268" s="79"/>
      <c r="IYE1268" s="57"/>
      <c r="IYF1268" s="80"/>
      <c r="IYG1268" s="80"/>
      <c r="IYH1268" s="80"/>
      <c r="IYI1268" s="80"/>
      <c r="IYJ1268" s="57"/>
      <c r="IYK1268" s="81"/>
      <c r="IYL1268" s="57"/>
      <c r="IYM1268" s="71"/>
      <c r="IYN1268" s="71"/>
      <c r="IYO1268" s="57"/>
      <c r="IYQ1268" s="79"/>
      <c r="IYR1268" s="57"/>
      <c r="IYS1268" s="80"/>
      <c r="IYT1268" s="80"/>
      <c r="IYU1268" s="80"/>
      <c r="IYV1268" s="80"/>
      <c r="IYW1268" s="57"/>
      <c r="IYX1268" s="81"/>
      <c r="IYY1268" s="57"/>
      <c r="IYZ1268" s="71"/>
      <c r="IZA1268" s="71"/>
      <c r="IZB1268" s="57"/>
      <c r="IZD1268" s="79"/>
      <c r="IZE1268" s="57"/>
      <c r="IZF1268" s="80"/>
      <c r="IZG1268" s="80"/>
      <c r="IZH1268" s="80"/>
      <c r="IZI1268" s="80"/>
      <c r="IZJ1268" s="57"/>
      <c r="IZK1268" s="81"/>
      <c r="IZL1268" s="57"/>
      <c r="IZM1268" s="71"/>
      <c r="IZN1268" s="71"/>
      <c r="IZO1268" s="57"/>
      <c r="IZQ1268" s="79"/>
      <c r="IZR1268" s="57"/>
      <c r="IZS1268" s="80"/>
      <c r="IZT1268" s="80"/>
      <c r="IZU1268" s="80"/>
      <c r="IZV1268" s="80"/>
      <c r="IZW1268" s="57"/>
      <c r="IZX1268" s="81"/>
      <c r="IZY1268" s="57"/>
      <c r="IZZ1268" s="71"/>
      <c r="JAA1268" s="71"/>
      <c r="JAB1268" s="57"/>
      <c r="JAD1268" s="79"/>
      <c r="JAE1268" s="57"/>
      <c r="JAF1268" s="80"/>
      <c r="JAG1268" s="80"/>
      <c r="JAH1268" s="80"/>
      <c r="JAI1268" s="80"/>
      <c r="JAJ1268" s="57"/>
      <c r="JAK1268" s="81"/>
      <c r="JAL1268" s="57"/>
      <c r="JAM1268" s="71"/>
      <c r="JAN1268" s="71"/>
      <c r="JAO1268" s="57"/>
      <c r="JAQ1268" s="79"/>
      <c r="JAR1268" s="57"/>
      <c r="JAS1268" s="80"/>
      <c r="JAT1268" s="80"/>
      <c r="JAU1268" s="80"/>
      <c r="JAV1268" s="80"/>
      <c r="JAW1268" s="57"/>
      <c r="JAX1268" s="81"/>
      <c r="JAY1268" s="57"/>
      <c r="JAZ1268" s="71"/>
      <c r="JBA1268" s="71"/>
      <c r="JBB1268" s="57"/>
      <c r="JBD1268" s="79"/>
      <c r="JBE1268" s="57"/>
      <c r="JBF1268" s="80"/>
      <c r="JBG1268" s="80"/>
      <c r="JBH1268" s="80"/>
      <c r="JBI1268" s="80"/>
      <c r="JBJ1268" s="57"/>
      <c r="JBK1268" s="81"/>
      <c r="JBL1268" s="57"/>
      <c r="JBM1268" s="71"/>
      <c r="JBN1268" s="71"/>
      <c r="JBO1268" s="57"/>
      <c r="JBQ1268" s="79"/>
      <c r="JBR1268" s="57"/>
      <c r="JBS1268" s="80"/>
      <c r="JBT1268" s="80"/>
      <c r="JBU1268" s="80"/>
      <c r="JBV1268" s="80"/>
      <c r="JBW1268" s="57"/>
      <c r="JBX1268" s="81"/>
      <c r="JBY1268" s="57"/>
      <c r="JBZ1268" s="71"/>
      <c r="JCA1268" s="71"/>
      <c r="JCB1268" s="57"/>
      <c r="JCD1268" s="79"/>
      <c r="JCE1268" s="57"/>
      <c r="JCF1268" s="80"/>
      <c r="JCG1268" s="80"/>
      <c r="JCH1268" s="80"/>
      <c r="JCI1268" s="80"/>
      <c r="JCJ1268" s="57"/>
      <c r="JCK1268" s="81"/>
      <c r="JCL1268" s="57"/>
      <c r="JCM1268" s="71"/>
      <c r="JCN1268" s="71"/>
      <c r="JCO1268" s="57"/>
      <c r="JCQ1268" s="79"/>
      <c r="JCR1268" s="57"/>
      <c r="JCS1268" s="80"/>
      <c r="JCT1268" s="80"/>
      <c r="JCU1268" s="80"/>
      <c r="JCV1268" s="80"/>
      <c r="JCW1268" s="57"/>
      <c r="JCX1268" s="81"/>
      <c r="JCY1268" s="57"/>
      <c r="JCZ1268" s="71"/>
      <c r="JDA1268" s="71"/>
      <c r="JDB1268" s="57"/>
      <c r="JDD1268" s="79"/>
      <c r="JDE1268" s="57"/>
      <c r="JDF1268" s="80"/>
      <c r="JDG1268" s="80"/>
      <c r="JDH1268" s="80"/>
      <c r="JDI1268" s="80"/>
      <c r="JDJ1268" s="57"/>
      <c r="JDK1268" s="81"/>
      <c r="JDL1268" s="57"/>
      <c r="JDM1268" s="71"/>
      <c r="JDN1268" s="71"/>
      <c r="JDO1268" s="57"/>
      <c r="JDQ1268" s="79"/>
      <c r="JDR1268" s="57"/>
      <c r="JDS1268" s="80"/>
      <c r="JDT1268" s="80"/>
      <c r="JDU1268" s="80"/>
      <c r="JDV1268" s="80"/>
      <c r="JDW1268" s="57"/>
      <c r="JDX1268" s="81"/>
      <c r="JDY1268" s="57"/>
      <c r="JDZ1268" s="71"/>
      <c r="JEA1268" s="71"/>
      <c r="JEB1268" s="57"/>
      <c r="JED1268" s="79"/>
      <c r="JEE1268" s="57"/>
      <c r="JEF1268" s="80"/>
      <c r="JEG1268" s="80"/>
      <c r="JEH1268" s="80"/>
      <c r="JEI1268" s="80"/>
      <c r="JEJ1268" s="57"/>
      <c r="JEK1268" s="81"/>
      <c r="JEL1268" s="57"/>
      <c r="JEM1268" s="71"/>
      <c r="JEN1268" s="71"/>
      <c r="JEO1268" s="57"/>
      <c r="JEQ1268" s="79"/>
      <c r="JER1268" s="57"/>
      <c r="JES1268" s="80"/>
      <c r="JET1268" s="80"/>
      <c r="JEU1268" s="80"/>
      <c r="JEV1268" s="80"/>
      <c r="JEW1268" s="57"/>
      <c r="JEX1268" s="81"/>
      <c r="JEY1268" s="57"/>
      <c r="JEZ1268" s="71"/>
      <c r="JFA1268" s="71"/>
      <c r="JFB1268" s="57"/>
      <c r="JFD1268" s="79"/>
      <c r="JFE1268" s="57"/>
      <c r="JFF1268" s="80"/>
      <c r="JFG1268" s="80"/>
      <c r="JFH1268" s="80"/>
      <c r="JFI1268" s="80"/>
      <c r="JFJ1268" s="57"/>
      <c r="JFK1268" s="81"/>
      <c r="JFL1268" s="57"/>
      <c r="JFM1268" s="71"/>
      <c r="JFN1268" s="71"/>
      <c r="JFO1268" s="57"/>
      <c r="JFQ1268" s="79"/>
      <c r="JFR1268" s="57"/>
      <c r="JFS1268" s="80"/>
      <c r="JFT1268" s="80"/>
      <c r="JFU1268" s="80"/>
      <c r="JFV1268" s="80"/>
      <c r="JFW1268" s="57"/>
      <c r="JFX1268" s="81"/>
      <c r="JFY1268" s="57"/>
      <c r="JFZ1268" s="71"/>
      <c r="JGA1268" s="71"/>
      <c r="JGB1268" s="57"/>
      <c r="JGD1268" s="79"/>
      <c r="JGE1268" s="57"/>
      <c r="JGF1268" s="80"/>
      <c r="JGG1268" s="80"/>
      <c r="JGH1268" s="80"/>
      <c r="JGI1268" s="80"/>
      <c r="JGJ1268" s="57"/>
      <c r="JGK1268" s="81"/>
      <c r="JGL1268" s="57"/>
      <c r="JGM1268" s="71"/>
      <c r="JGN1268" s="71"/>
      <c r="JGO1268" s="57"/>
      <c r="JGQ1268" s="79"/>
      <c r="JGR1268" s="57"/>
      <c r="JGS1268" s="80"/>
      <c r="JGT1268" s="80"/>
      <c r="JGU1268" s="80"/>
      <c r="JGV1268" s="80"/>
      <c r="JGW1268" s="57"/>
      <c r="JGX1268" s="81"/>
      <c r="JGY1268" s="57"/>
      <c r="JGZ1268" s="71"/>
      <c r="JHA1268" s="71"/>
      <c r="JHB1268" s="57"/>
      <c r="JHD1268" s="79"/>
      <c r="JHE1268" s="57"/>
      <c r="JHF1268" s="80"/>
      <c r="JHG1268" s="80"/>
      <c r="JHH1268" s="80"/>
      <c r="JHI1268" s="80"/>
      <c r="JHJ1268" s="57"/>
      <c r="JHK1268" s="81"/>
      <c r="JHL1268" s="57"/>
      <c r="JHM1268" s="71"/>
      <c r="JHN1268" s="71"/>
      <c r="JHO1268" s="57"/>
      <c r="JHQ1268" s="79"/>
      <c r="JHR1268" s="57"/>
      <c r="JHS1268" s="80"/>
      <c r="JHT1268" s="80"/>
      <c r="JHU1268" s="80"/>
      <c r="JHV1268" s="80"/>
      <c r="JHW1268" s="57"/>
      <c r="JHX1268" s="81"/>
      <c r="JHY1268" s="57"/>
      <c r="JHZ1268" s="71"/>
      <c r="JIA1268" s="71"/>
      <c r="JIB1268" s="57"/>
      <c r="JID1268" s="79"/>
      <c r="JIE1268" s="57"/>
      <c r="JIF1268" s="80"/>
      <c r="JIG1268" s="80"/>
      <c r="JIH1268" s="80"/>
      <c r="JII1268" s="80"/>
      <c r="JIJ1268" s="57"/>
      <c r="JIK1268" s="81"/>
      <c r="JIL1268" s="57"/>
      <c r="JIM1268" s="71"/>
      <c r="JIN1268" s="71"/>
      <c r="JIO1268" s="57"/>
      <c r="JIQ1268" s="79"/>
      <c r="JIR1268" s="57"/>
      <c r="JIS1268" s="80"/>
      <c r="JIT1268" s="80"/>
      <c r="JIU1268" s="80"/>
      <c r="JIV1268" s="80"/>
      <c r="JIW1268" s="57"/>
      <c r="JIX1268" s="81"/>
      <c r="JIY1268" s="57"/>
      <c r="JIZ1268" s="71"/>
      <c r="JJA1268" s="71"/>
      <c r="JJB1268" s="57"/>
      <c r="JJD1268" s="79"/>
      <c r="JJE1268" s="57"/>
      <c r="JJF1268" s="80"/>
      <c r="JJG1268" s="80"/>
      <c r="JJH1268" s="80"/>
      <c r="JJI1268" s="80"/>
      <c r="JJJ1268" s="57"/>
      <c r="JJK1268" s="81"/>
      <c r="JJL1268" s="57"/>
      <c r="JJM1268" s="71"/>
      <c r="JJN1268" s="71"/>
      <c r="JJO1268" s="57"/>
      <c r="JJQ1268" s="79"/>
      <c r="JJR1268" s="57"/>
      <c r="JJS1268" s="80"/>
      <c r="JJT1268" s="80"/>
      <c r="JJU1268" s="80"/>
      <c r="JJV1268" s="80"/>
      <c r="JJW1268" s="57"/>
      <c r="JJX1268" s="81"/>
      <c r="JJY1268" s="57"/>
      <c r="JJZ1268" s="71"/>
      <c r="JKA1268" s="71"/>
      <c r="JKB1268" s="57"/>
      <c r="JKD1268" s="79"/>
      <c r="JKE1268" s="57"/>
      <c r="JKF1268" s="80"/>
      <c r="JKG1268" s="80"/>
      <c r="JKH1268" s="80"/>
      <c r="JKI1268" s="80"/>
      <c r="JKJ1268" s="57"/>
      <c r="JKK1268" s="81"/>
      <c r="JKL1268" s="57"/>
      <c r="JKM1268" s="71"/>
      <c r="JKN1268" s="71"/>
      <c r="JKO1268" s="57"/>
      <c r="JKQ1268" s="79"/>
      <c r="JKR1268" s="57"/>
      <c r="JKS1268" s="80"/>
      <c r="JKT1268" s="80"/>
      <c r="JKU1268" s="80"/>
      <c r="JKV1268" s="80"/>
      <c r="JKW1268" s="57"/>
      <c r="JKX1268" s="81"/>
      <c r="JKY1268" s="57"/>
      <c r="JKZ1268" s="71"/>
      <c r="JLA1268" s="71"/>
      <c r="JLB1268" s="57"/>
      <c r="JLD1268" s="79"/>
      <c r="JLE1268" s="57"/>
      <c r="JLF1268" s="80"/>
      <c r="JLG1268" s="80"/>
      <c r="JLH1268" s="80"/>
      <c r="JLI1268" s="80"/>
      <c r="JLJ1268" s="57"/>
      <c r="JLK1268" s="81"/>
      <c r="JLL1268" s="57"/>
      <c r="JLM1268" s="71"/>
      <c r="JLN1268" s="71"/>
      <c r="JLO1268" s="57"/>
      <c r="JLQ1268" s="79"/>
      <c r="JLR1268" s="57"/>
      <c r="JLS1268" s="80"/>
      <c r="JLT1268" s="80"/>
      <c r="JLU1268" s="80"/>
      <c r="JLV1268" s="80"/>
      <c r="JLW1268" s="57"/>
      <c r="JLX1268" s="81"/>
      <c r="JLY1268" s="57"/>
      <c r="JLZ1268" s="71"/>
      <c r="JMA1268" s="71"/>
      <c r="JMB1268" s="57"/>
      <c r="JMD1268" s="79"/>
      <c r="JME1268" s="57"/>
      <c r="JMF1268" s="80"/>
      <c r="JMG1268" s="80"/>
      <c r="JMH1268" s="80"/>
      <c r="JMI1268" s="80"/>
      <c r="JMJ1268" s="57"/>
      <c r="JMK1268" s="81"/>
      <c r="JML1268" s="57"/>
      <c r="JMM1268" s="71"/>
      <c r="JMN1268" s="71"/>
      <c r="JMO1268" s="57"/>
      <c r="JMQ1268" s="79"/>
      <c r="JMR1268" s="57"/>
      <c r="JMS1268" s="80"/>
      <c r="JMT1268" s="80"/>
      <c r="JMU1268" s="80"/>
      <c r="JMV1268" s="80"/>
      <c r="JMW1268" s="57"/>
      <c r="JMX1268" s="81"/>
      <c r="JMY1268" s="57"/>
      <c r="JMZ1268" s="71"/>
      <c r="JNA1268" s="71"/>
      <c r="JNB1268" s="57"/>
      <c r="JND1268" s="79"/>
      <c r="JNE1268" s="57"/>
      <c r="JNF1268" s="80"/>
      <c r="JNG1268" s="80"/>
      <c r="JNH1268" s="80"/>
      <c r="JNI1268" s="80"/>
      <c r="JNJ1268" s="57"/>
      <c r="JNK1268" s="81"/>
      <c r="JNL1268" s="57"/>
      <c r="JNM1268" s="71"/>
      <c r="JNN1268" s="71"/>
      <c r="JNO1268" s="57"/>
      <c r="JNQ1268" s="79"/>
      <c r="JNR1268" s="57"/>
      <c r="JNS1268" s="80"/>
      <c r="JNT1268" s="80"/>
      <c r="JNU1268" s="80"/>
      <c r="JNV1268" s="80"/>
      <c r="JNW1268" s="57"/>
      <c r="JNX1268" s="81"/>
      <c r="JNY1268" s="57"/>
      <c r="JNZ1268" s="71"/>
      <c r="JOA1268" s="71"/>
      <c r="JOB1268" s="57"/>
      <c r="JOD1268" s="79"/>
      <c r="JOE1268" s="57"/>
      <c r="JOF1268" s="80"/>
      <c r="JOG1268" s="80"/>
      <c r="JOH1268" s="80"/>
      <c r="JOI1268" s="80"/>
      <c r="JOJ1268" s="57"/>
      <c r="JOK1268" s="81"/>
      <c r="JOL1268" s="57"/>
      <c r="JOM1268" s="71"/>
      <c r="JON1268" s="71"/>
      <c r="JOO1268" s="57"/>
      <c r="JOQ1268" s="79"/>
      <c r="JOR1268" s="57"/>
      <c r="JOS1268" s="80"/>
      <c r="JOT1268" s="80"/>
      <c r="JOU1268" s="80"/>
      <c r="JOV1268" s="80"/>
      <c r="JOW1268" s="57"/>
      <c r="JOX1268" s="81"/>
      <c r="JOY1268" s="57"/>
      <c r="JOZ1268" s="71"/>
      <c r="JPA1268" s="71"/>
      <c r="JPB1268" s="57"/>
      <c r="JPD1268" s="79"/>
      <c r="JPE1268" s="57"/>
      <c r="JPF1268" s="80"/>
      <c r="JPG1268" s="80"/>
      <c r="JPH1268" s="80"/>
      <c r="JPI1268" s="80"/>
      <c r="JPJ1268" s="57"/>
      <c r="JPK1268" s="81"/>
      <c r="JPL1268" s="57"/>
      <c r="JPM1268" s="71"/>
      <c r="JPN1268" s="71"/>
      <c r="JPO1268" s="57"/>
      <c r="JPQ1268" s="79"/>
      <c r="JPR1268" s="57"/>
      <c r="JPS1268" s="80"/>
      <c r="JPT1268" s="80"/>
      <c r="JPU1268" s="80"/>
      <c r="JPV1268" s="80"/>
      <c r="JPW1268" s="57"/>
      <c r="JPX1268" s="81"/>
      <c r="JPY1268" s="57"/>
      <c r="JPZ1268" s="71"/>
      <c r="JQA1268" s="71"/>
      <c r="JQB1268" s="57"/>
      <c r="JQD1268" s="79"/>
      <c r="JQE1268" s="57"/>
      <c r="JQF1268" s="80"/>
      <c r="JQG1268" s="80"/>
      <c r="JQH1268" s="80"/>
      <c r="JQI1268" s="80"/>
      <c r="JQJ1268" s="57"/>
      <c r="JQK1268" s="81"/>
      <c r="JQL1268" s="57"/>
      <c r="JQM1268" s="71"/>
      <c r="JQN1268" s="71"/>
      <c r="JQO1268" s="57"/>
      <c r="JQQ1268" s="79"/>
      <c r="JQR1268" s="57"/>
      <c r="JQS1268" s="80"/>
      <c r="JQT1268" s="80"/>
      <c r="JQU1268" s="80"/>
      <c r="JQV1268" s="80"/>
      <c r="JQW1268" s="57"/>
      <c r="JQX1268" s="81"/>
      <c r="JQY1268" s="57"/>
      <c r="JQZ1268" s="71"/>
      <c r="JRA1268" s="71"/>
      <c r="JRB1268" s="57"/>
      <c r="JRD1268" s="79"/>
      <c r="JRE1268" s="57"/>
      <c r="JRF1268" s="80"/>
      <c r="JRG1268" s="80"/>
      <c r="JRH1268" s="80"/>
      <c r="JRI1268" s="80"/>
      <c r="JRJ1268" s="57"/>
      <c r="JRK1268" s="81"/>
      <c r="JRL1268" s="57"/>
      <c r="JRM1268" s="71"/>
      <c r="JRN1268" s="71"/>
      <c r="JRO1268" s="57"/>
      <c r="JRQ1268" s="79"/>
      <c r="JRR1268" s="57"/>
      <c r="JRS1268" s="80"/>
      <c r="JRT1268" s="80"/>
      <c r="JRU1268" s="80"/>
      <c r="JRV1268" s="80"/>
      <c r="JRW1268" s="57"/>
      <c r="JRX1268" s="81"/>
      <c r="JRY1268" s="57"/>
      <c r="JRZ1268" s="71"/>
      <c r="JSA1268" s="71"/>
      <c r="JSB1268" s="57"/>
      <c r="JSD1268" s="79"/>
      <c r="JSE1268" s="57"/>
      <c r="JSF1268" s="80"/>
      <c r="JSG1268" s="80"/>
      <c r="JSH1268" s="80"/>
      <c r="JSI1268" s="80"/>
      <c r="JSJ1268" s="57"/>
      <c r="JSK1268" s="81"/>
      <c r="JSL1268" s="57"/>
      <c r="JSM1268" s="71"/>
      <c r="JSN1268" s="71"/>
      <c r="JSO1268" s="57"/>
      <c r="JSQ1268" s="79"/>
      <c r="JSR1268" s="57"/>
      <c r="JSS1268" s="80"/>
      <c r="JST1268" s="80"/>
      <c r="JSU1268" s="80"/>
      <c r="JSV1268" s="80"/>
      <c r="JSW1268" s="57"/>
      <c r="JSX1268" s="81"/>
      <c r="JSY1268" s="57"/>
      <c r="JSZ1268" s="71"/>
      <c r="JTA1268" s="71"/>
      <c r="JTB1268" s="57"/>
      <c r="JTD1268" s="79"/>
      <c r="JTE1268" s="57"/>
      <c r="JTF1268" s="80"/>
      <c r="JTG1268" s="80"/>
      <c r="JTH1268" s="80"/>
      <c r="JTI1268" s="80"/>
      <c r="JTJ1268" s="57"/>
      <c r="JTK1268" s="81"/>
      <c r="JTL1268" s="57"/>
      <c r="JTM1268" s="71"/>
      <c r="JTN1268" s="71"/>
      <c r="JTO1268" s="57"/>
      <c r="JTQ1268" s="79"/>
      <c r="JTR1268" s="57"/>
      <c r="JTS1268" s="80"/>
      <c r="JTT1268" s="80"/>
      <c r="JTU1268" s="80"/>
      <c r="JTV1268" s="80"/>
      <c r="JTW1268" s="57"/>
      <c r="JTX1268" s="81"/>
      <c r="JTY1268" s="57"/>
      <c r="JTZ1268" s="71"/>
      <c r="JUA1268" s="71"/>
      <c r="JUB1268" s="57"/>
      <c r="JUD1268" s="79"/>
      <c r="JUE1268" s="57"/>
      <c r="JUF1268" s="80"/>
      <c r="JUG1268" s="80"/>
      <c r="JUH1268" s="80"/>
      <c r="JUI1268" s="80"/>
      <c r="JUJ1268" s="57"/>
      <c r="JUK1268" s="81"/>
      <c r="JUL1268" s="57"/>
      <c r="JUM1268" s="71"/>
      <c r="JUN1268" s="71"/>
      <c r="JUO1268" s="57"/>
      <c r="JUQ1268" s="79"/>
      <c r="JUR1268" s="57"/>
      <c r="JUS1268" s="80"/>
      <c r="JUT1268" s="80"/>
      <c r="JUU1268" s="80"/>
      <c r="JUV1268" s="80"/>
      <c r="JUW1268" s="57"/>
      <c r="JUX1268" s="81"/>
      <c r="JUY1268" s="57"/>
      <c r="JUZ1268" s="71"/>
      <c r="JVA1268" s="71"/>
      <c r="JVB1268" s="57"/>
      <c r="JVD1268" s="79"/>
      <c r="JVE1268" s="57"/>
      <c r="JVF1268" s="80"/>
      <c r="JVG1268" s="80"/>
      <c r="JVH1268" s="80"/>
      <c r="JVI1268" s="80"/>
      <c r="JVJ1268" s="57"/>
      <c r="JVK1268" s="81"/>
      <c r="JVL1268" s="57"/>
      <c r="JVM1268" s="71"/>
      <c r="JVN1268" s="71"/>
      <c r="JVO1268" s="57"/>
      <c r="JVQ1268" s="79"/>
      <c r="JVR1268" s="57"/>
      <c r="JVS1268" s="80"/>
      <c r="JVT1268" s="80"/>
      <c r="JVU1268" s="80"/>
      <c r="JVV1268" s="80"/>
      <c r="JVW1268" s="57"/>
      <c r="JVX1268" s="81"/>
      <c r="JVY1268" s="57"/>
      <c r="JVZ1268" s="71"/>
      <c r="JWA1268" s="71"/>
      <c r="JWB1268" s="57"/>
      <c r="JWD1268" s="79"/>
      <c r="JWE1268" s="57"/>
      <c r="JWF1268" s="80"/>
      <c r="JWG1268" s="80"/>
      <c r="JWH1268" s="80"/>
      <c r="JWI1268" s="80"/>
      <c r="JWJ1268" s="57"/>
      <c r="JWK1268" s="81"/>
      <c r="JWL1268" s="57"/>
      <c r="JWM1268" s="71"/>
      <c r="JWN1268" s="71"/>
      <c r="JWO1268" s="57"/>
      <c r="JWQ1268" s="79"/>
      <c r="JWR1268" s="57"/>
      <c r="JWS1268" s="80"/>
      <c r="JWT1268" s="80"/>
      <c r="JWU1268" s="80"/>
      <c r="JWV1268" s="80"/>
      <c r="JWW1268" s="57"/>
      <c r="JWX1268" s="81"/>
      <c r="JWY1268" s="57"/>
      <c r="JWZ1268" s="71"/>
      <c r="JXA1268" s="71"/>
      <c r="JXB1268" s="57"/>
      <c r="JXD1268" s="79"/>
      <c r="JXE1268" s="57"/>
      <c r="JXF1268" s="80"/>
      <c r="JXG1268" s="80"/>
      <c r="JXH1268" s="80"/>
      <c r="JXI1268" s="80"/>
      <c r="JXJ1268" s="57"/>
      <c r="JXK1268" s="81"/>
      <c r="JXL1268" s="57"/>
      <c r="JXM1268" s="71"/>
      <c r="JXN1268" s="71"/>
      <c r="JXO1268" s="57"/>
      <c r="JXQ1268" s="79"/>
      <c r="JXR1268" s="57"/>
      <c r="JXS1268" s="80"/>
      <c r="JXT1268" s="80"/>
      <c r="JXU1268" s="80"/>
      <c r="JXV1268" s="80"/>
      <c r="JXW1268" s="57"/>
      <c r="JXX1268" s="81"/>
      <c r="JXY1268" s="57"/>
      <c r="JXZ1268" s="71"/>
      <c r="JYA1268" s="71"/>
      <c r="JYB1268" s="57"/>
      <c r="JYD1268" s="79"/>
      <c r="JYE1268" s="57"/>
      <c r="JYF1268" s="80"/>
      <c r="JYG1268" s="80"/>
      <c r="JYH1268" s="80"/>
      <c r="JYI1268" s="80"/>
      <c r="JYJ1268" s="57"/>
      <c r="JYK1268" s="81"/>
      <c r="JYL1268" s="57"/>
      <c r="JYM1268" s="71"/>
      <c r="JYN1268" s="71"/>
      <c r="JYO1268" s="57"/>
      <c r="JYQ1268" s="79"/>
      <c r="JYR1268" s="57"/>
      <c r="JYS1268" s="80"/>
      <c r="JYT1268" s="80"/>
      <c r="JYU1268" s="80"/>
      <c r="JYV1268" s="80"/>
      <c r="JYW1268" s="57"/>
      <c r="JYX1268" s="81"/>
      <c r="JYY1268" s="57"/>
      <c r="JYZ1268" s="71"/>
      <c r="JZA1268" s="71"/>
      <c r="JZB1268" s="57"/>
      <c r="JZD1268" s="79"/>
      <c r="JZE1268" s="57"/>
      <c r="JZF1268" s="80"/>
      <c r="JZG1268" s="80"/>
      <c r="JZH1268" s="80"/>
      <c r="JZI1268" s="80"/>
      <c r="JZJ1268" s="57"/>
      <c r="JZK1268" s="81"/>
      <c r="JZL1268" s="57"/>
      <c r="JZM1268" s="71"/>
      <c r="JZN1268" s="71"/>
      <c r="JZO1268" s="57"/>
      <c r="JZQ1268" s="79"/>
      <c r="JZR1268" s="57"/>
      <c r="JZS1268" s="80"/>
      <c r="JZT1268" s="80"/>
      <c r="JZU1268" s="80"/>
      <c r="JZV1268" s="80"/>
      <c r="JZW1268" s="57"/>
      <c r="JZX1268" s="81"/>
      <c r="JZY1268" s="57"/>
      <c r="JZZ1268" s="71"/>
      <c r="KAA1268" s="71"/>
      <c r="KAB1268" s="57"/>
      <c r="KAD1268" s="79"/>
      <c r="KAE1268" s="57"/>
      <c r="KAF1268" s="80"/>
      <c r="KAG1268" s="80"/>
      <c r="KAH1268" s="80"/>
      <c r="KAI1268" s="80"/>
      <c r="KAJ1268" s="57"/>
      <c r="KAK1268" s="81"/>
      <c r="KAL1268" s="57"/>
      <c r="KAM1268" s="71"/>
      <c r="KAN1268" s="71"/>
      <c r="KAO1268" s="57"/>
      <c r="KAQ1268" s="79"/>
      <c r="KAR1268" s="57"/>
      <c r="KAS1268" s="80"/>
      <c r="KAT1268" s="80"/>
      <c r="KAU1268" s="80"/>
      <c r="KAV1268" s="80"/>
      <c r="KAW1268" s="57"/>
      <c r="KAX1268" s="81"/>
      <c r="KAY1268" s="57"/>
      <c r="KAZ1268" s="71"/>
      <c r="KBA1268" s="71"/>
      <c r="KBB1268" s="57"/>
      <c r="KBD1268" s="79"/>
      <c r="KBE1268" s="57"/>
      <c r="KBF1268" s="80"/>
      <c r="KBG1268" s="80"/>
      <c r="KBH1268" s="80"/>
      <c r="KBI1268" s="80"/>
      <c r="KBJ1268" s="57"/>
      <c r="KBK1268" s="81"/>
      <c r="KBL1268" s="57"/>
      <c r="KBM1268" s="71"/>
      <c r="KBN1268" s="71"/>
      <c r="KBO1268" s="57"/>
      <c r="KBQ1268" s="79"/>
      <c r="KBR1268" s="57"/>
      <c r="KBS1268" s="80"/>
      <c r="KBT1268" s="80"/>
      <c r="KBU1268" s="80"/>
      <c r="KBV1268" s="80"/>
      <c r="KBW1268" s="57"/>
      <c r="KBX1268" s="81"/>
      <c r="KBY1268" s="57"/>
      <c r="KBZ1268" s="71"/>
      <c r="KCA1268" s="71"/>
      <c r="KCB1268" s="57"/>
      <c r="KCD1268" s="79"/>
      <c r="KCE1268" s="57"/>
      <c r="KCF1268" s="80"/>
      <c r="KCG1268" s="80"/>
      <c r="KCH1268" s="80"/>
      <c r="KCI1268" s="80"/>
      <c r="KCJ1268" s="57"/>
      <c r="KCK1268" s="81"/>
      <c r="KCL1268" s="57"/>
      <c r="KCM1268" s="71"/>
      <c r="KCN1268" s="71"/>
      <c r="KCO1268" s="57"/>
      <c r="KCQ1268" s="79"/>
      <c r="KCR1268" s="57"/>
      <c r="KCS1268" s="80"/>
      <c r="KCT1268" s="80"/>
      <c r="KCU1268" s="80"/>
      <c r="KCV1268" s="80"/>
      <c r="KCW1268" s="57"/>
      <c r="KCX1268" s="81"/>
      <c r="KCY1268" s="57"/>
      <c r="KCZ1268" s="71"/>
      <c r="KDA1268" s="71"/>
      <c r="KDB1268" s="57"/>
      <c r="KDD1268" s="79"/>
      <c r="KDE1268" s="57"/>
      <c r="KDF1268" s="80"/>
      <c r="KDG1268" s="80"/>
      <c r="KDH1268" s="80"/>
      <c r="KDI1268" s="80"/>
      <c r="KDJ1268" s="57"/>
      <c r="KDK1268" s="81"/>
      <c r="KDL1268" s="57"/>
      <c r="KDM1268" s="71"/>
      <c r="KDN1268" s="71"/>
      <c r="KDO1268" s="57"/>
      <c r="KDQ1268" s="79"/>
      <c r="KDR1268" s="57"/>
      <c r="KDS1268" s="80"/>
      <c r="KDT1268" s="80"/>
      <c r="KDU1268" s="80"/>
      <c r="KDV1268" s="80"/>
      <c r="KDW1268" s="57"/>
      <c r="KDX1268" s="81"/>
      <c r="KDY1268" s="57"/>
      <c r="KDZ1268" s="71"/>
      <c r="KEA1268" s="71"/>
      <c r="KEB1268" s="57"/>
      <c r="KED1268" s="79"/>
      <c r="KEE1268" s="57"/>
      <c r="KEF1268" s="80"/>
      <c r="KEG1268" s="80"/>
      <c r="KEH1268" s="80"/>
      <c r="KEI1268" s="80"/>
      <c r="KEJ1268" s="57"/>
      <c r="KEK1268" s="81"/>
      <c r="KEL1268" s="57"/>
      <c r="KEM1268" s="71"/>
      <c r="KEN1268" s="71"/>
      <c r="KEO1268" s="57"/>
      <c r="KEQ1268" s="79"/>
      <c r="KER1268" s="57"/>
      <c r="KES1268" s="80"/>
      <c r="KET1268" s="80"/>
      <c r="KEU1268" s="80"/>
      <c r="KEV1268" s="80"/>
      <c r="KEW1268" s="57"/>
      <c r="KEX1268" s="81"/>
      <c r="KEY1268" s="57"/>
      <c r="KEZ1268" s="71"/>
      <c r="KFA1268" s="71"/>
      <c r="KFB1268" s="57"/>
      <c r="KFD1268" s="79"/>
      <c r="KFE1268" s="57"/>
      <c r="KFF1268" s="80"/>
      <c r="KFG1268" s="80"/>
      <c r="KFH1268" s="80"/>
      <c r="KFI1268" s="80"/>
      <c r="KFJ1268" s="57"/>
      <c r="KFK1268" s="81"/>
      <c r="KFL1268" s="57"/>
      <c r="KFM1268" s="71"/>
      <c r="KFN1268" s="71"/>
      <c r="KFO1268" s="57"/>
      <c r="KFQ1268" s="79"/>
      <c r="KFR1268" s="57"/>
      <c r="KFS1268" s="80"/>
      <c r="KFT1268" s="80"/>
      <c r="KFU1268" s="80"/>
      <c r="KFV1268" s="80"/>
      <c r="KFW1268" s="57"/>
      <c r="KFX1268" s="81"/>
      <c r="KFY1268" s="57"/>
      <c r="KFZ1268" s="71"/>
      <c r="KGA1268" s="71"/>
      <c r="KGB1268" s="57"/>
      <c r="KGD1268" s="79"/>
      <c r="KGE1268" s="57"/>
      <c r="KGF1268" s="80"/>
      <c r="KGG1268" s="80"/>
      <c r="KGH1268" s="80"/>
      <c r="KGI1268" s="80"/>
      <c r="KGJ1268" s="57"/>
      <c r="KGK1268" s="81"/>
      <c r="KGL1268" s="57"/>
      <c r="KGM1268" s="71"/>
      <c r="KGN1268" s="71"/>
      <c r="KGO1268" s="57"/>
      <c r="KGQ1268" s="79"/>
      <c r="KGR1268" s="57"/>
      <c r="KGS1268" s="80"/>
      <c r="KGT1268" s="80"/>
      <c r="KGU1268" s="80"/>
      <c r="KGV1268" s="80"/>
      <c r="KGW1268" s="57"/>
      <c r="KGX1268" s="81"/>
      <c r="KGY1268" s="57"/>
      <c r="KGZ1268" s="71"/>
      <c r="KHA1268" s="71"/>
      <c r="KHB1268" s="57"/>
      <c r="KHD1268" s="79"/>
      <c r="KHE1268" s="57"/>
      <c r="KHF1268" s="80"/>
      <c r="KHG1268" s="80"/>
      <c r="KHH1268" s="80"/>
      <c r="KHI1268" s="80"/>
      <c r="KHJ1268" s="57"/>
      <c r="KHK1268" s="81"/>
      <c r="KHL1268" s="57"/>
      <c r="KHM1268" s="71"/>
      <c r="KHN1268" s="71"/>
      <c r="KHO1268" s="57"/>
      <c r="KHQ1268" s="79"/>
      <c r="KHR1268" s="57"/>
      <c r="KHS1268" s="80"/>
      <c r="KHT1268" s="80"/>
      <c r="KHU1268" s="80"/>
      <c r="KHV1268" s="80"/>
      <c r="KHW1268" s="57"/>
      <c r="KHX1268" s="81"/>
      <c r="KHY1268" s="57"/>
      <c r="KHZ1268" s="71"/>
      <c r="KIA1268" s="71"/>
      <c r="KIB1268" s="57"/>
      <c r="KID1268" s="79"/>
      <c r="KIE1268" s="57"/>
      <c r="KIF1268" s="80"/>
      <c r="KIG1268" s="80"/>
      <c r="KIH1268" s="80"/>
      <c r="KII1268" s="80"/>
      <c r="KIJ1268" s="57"/>
      <c r="KIK1268" s="81"/>
      <c r="KIL1268" s="57"/>
      <c r="KIM1268" s="71"/>
      <c r="KIN1268" s="71"/>
      <c r="KIO1268" s="57"/>
      <c r="KIQ1268" s="79"/>
      <c r="KIR1268" s="57"/>
      <c r="KIS1268" s="80"/>
      <c r="KIT1268" s="80"/>
      <c r="KIU1268" s="80"/>
      <c r="KIV1268" s="80"/>
      <c r="KIW1268" s="57"/>
      <c r="KIX1268" s="81"/>
      <c r="KIY1268" s="57"/>
      <c r="KIZ1268" s="71"/>
      <c r="KJA1268" s="71"/>
      <c r="KJB1268" s="57"/>
      <c r="KJD1268" s="79"/>
      <c r="KJE1268" s="57"/>
      <c r="KJF1268" s="80"/>
      <c r="KJG1268" s="80"/>
      <c r="KJH1268" s="80"/>
      <c r="KJI1268" s="80"/>
      <c r="KJJ1268" s="57"/>
      <c r="KJK1268" s="81"/>
      <c r="KJL1268" s="57"/>
      <c r="KJM1268" s="71"/>
      <c r="KJN1268" s="71"/>
      <c r="KJO1268" s="57"/>
      <c r="KJQ1268" s="79"/>
      <c r="KJR1268" s="57"/>
      <c r="KJS1268" s="80"/>
      <c r="KJT1268" s="80"/>
      <c r="KJU1268" s="80"/>
      <c r="KJV1268" s="80"/>
      <c r="KJW1268" s="57"/>
      <c r="KJX1268" s="81"/>
      <c r="KJY1268" s="57"/>
      <c r="KJZ1268" s="71"/>
      <c r="KKA1268" s="71"/>
      <c r="KKB1268" s="57"/>
      <c r="KKD1268" s="79"/>
      <c r="KKE1268" s="57"/>
      <c r="KKF1268" s="80"/>
      <c r="KKG1268" s="80"/>
      <c r="KKH1268" s="80"/>
      <c r="KKI1268" s="80"/>
      <c r="KKJ1268" s="57"/>
      <c r="KKK1268" s="81"/>
      <c r="KKL1268" s="57"/>
      <c r="KKM1268" s="71"/>
      <c r="KKN1268" s="71"/>
      <c r="KKO1268" s="57"/>
      <c r="KKQ1268" s="79"/>
      <c r="KKR1268" s="57"/>
      <c r="KKS1268" s="80"/>
      <c r="KKT1268" s="80"/>
      <c r="KKU1268" s="80"/>
      <c r="KKV1268" s="80"/>
      <c r="KKW1268" s="57"/>
      <c r="KKX1268" s="81"/>
      <c r="KKY1268" s="57"/>
      <c r="KKZ1268" s="71"/>
      <c r="KLA1268" s="71"/>
      <c r="KLB1268" s="57"/>
      <c r="KLD1268" s="79"/>
      <c r="KLE1268" s="57"/>
      <c r="KLF1268" s="80"/>
      <c r="KLG1268" s="80"/>
      <c r="KLH1268" s="80"/>
      <c r="KLI1268" s="80"/>
      <c r="KLJ1268" s="57"/>
      <c r="KLK1268" s="81"/>
      <c r="KLL1268" s="57"/>
      <c r="KLM1268" s="71"/>
      <c r="KLN1268" s="71"/>
      <c r="KLO1268" s="57"/>
      <c r="KLQ1268" s="79"/>
      <c r="KLR1268" s="57"/>
      <c r="KLS1268" s="80"/>
      <c r="KLT1268" s="80"/>
      <c r="KLU1268" s="80"/>
      <c r="KLV1268" s="80"/>
      <c r="KLW1268" s="57"/>
      <c r="KLX1268" s="81"/>
      <c r="KLY1268" s="57"/>
      <c r="KLZ1268" s="71"/>
      <c r="KMA1268" s="71"/>
      <c r="KMB1268" s="57"/>
      <c r="KMD1268" s="79"/>
      <c r="KME1268" s="57"/>
      <c r="KMF1268" s="80"/>
      <c r="KMG1268" s="80"/>
      <c r="KMH1268" s="80"/>
      <c r="KMI1268" s="80"/>
      <c r="KMJ1268" s="57"/>
      <c r="KMK1268" s="81"/>
      <c r="KML1268" s="57"/>
      <c r="KMM1268" s="71"/>
      <c r="KMN1268" s="71"/>
      <c r="KMO1268" s="57"/>
      <c r="KMQ1268" s="79"/>
      <c r="KMR1268" s="57"/>
      <c r="KMS1268" s="80"/>
      <c r="KMT1268" s="80"/>
      <c r="KMU1268" s="80"/>
      <c r="KMV1268" s="80"/>
      <c r="KMW1268" s="57"/>
      <c r="KMX1268" s="81"/>
      <c r="KMY1268" s="57"/>
      <c r="KMZ1268" s="71"/>
      <c r="KNA1268" s="71"/>
      <c r="KNB1268" s="57"/>
      <c r="KND1268" s="79"/>
      <c r="KNE1268" s="57"/>
      <c r="KNF1268" s="80"/>
      <c r="KNG1268" s="80"/>
      <c r="KNH1268" s="80"/>
      <c r="KNI1268" s="80"/>
      <c r="KNJ1268" s="57"/>
      <c r="KNK1268" s="81"/>
      <c r="KNL1268" s="57"/>
      <c r="KNM1268" s="71"/>
      <c r="KNN1268" s="71"/>
      <c r="KNO1268" s="57"/>
      <c r="KNQ1268" s="79"/>
      <c r="KNR1268" s="57"/>
      <c r="KNS1268" s="80"/>
      <c r="KNT1268" s="80"/>
      <c r="KNU1268" s="80"/>
      <c r="KNV1268" s="80"/>
      <c r="KNW1268" s="57"/>
      <c r="KNX1268" s="81"/>
      <c r="KNY1268" s="57"/>
      <c r="KNZ1268" s="71"/>
      <c r="KOA1268" s="71"/>
      <c r="KOB1268" s="57"/>
      <c r="KOD1268" s="79"/>
      <c r="KOE1268" s="57"/>
      <c r="KOF1268" s="80"/>
      <c r="KOG1268" s="80"/>
      <c r="KOH1268" s="80"/>
      <c r="KOI1268" s="80"/>
      <c r="KOJ1268" s="57"/>
      <c r="KOK1268" s="81"/>
      <c r="KOL1268" s="57"/>
      <c r="KOM1268" s="71"/>
      <c r="KON1268" s="71"/>
      <c r="KOO1268" s="57"/>
      <c r="KOQ1268" s="79"/>
      <c r="KOR1268" s="57"/>
      <c r="KOS1268" s="80"/>
      <c r="KOT1268" s="80"/>
      <c r="KOU1268" s="80"/>
      <c r="KOV1268" s="80"/>
      <c r="KOW1268" s="57"/>
      <c r="KOX1268" s="81"/>
      <c r="KOY1268" s="57"/>
      <c r="KOZ1268" s="71"/>
      <c r="KPA1268" s="71"/>
      <c r="KPB1268" s="57"/>
      <c r="KPD1268" s="79"/>
      <c r="KPE1268" s="57"/>
      <c r="KPF1268" s="80"/>
      <c r="KPG1268" s="80"/>
      <c r="KPH1268" s="80"/>
      <c r="KPI1268" s="80"/>
      <c r="KPJ1268" s="57"/>
      <c r="KPK1268" s="81"/>
      <c r="KPL1268" s="57"/>
      <c r="KPM1268" s="71"/>
      <c r="KPN1268" s="71"/>
      <c r="KPO1268" s="57"/>
      <c r="KPQ1268" s="79"/>
      <c r="KPR1268" s="57"/>
      <c r="KPS1268" s="80"/>
      <c r="KPT1268" s="80"/>
      <c r="KPU1268" s="80"/>
      <c r="KPV1268" s="80"/>
      <c r="KPW1268" s="57"/>
      <c r="KPX1268" s="81"/>
      <c r="KPY1268" s="57"/>
      <c r="KPZ1268" s="71"/>
      <c r="KQA1268" s="71"/>
      <c r="KQB1268" s="57"/>
      <c r="KQD1268" s="79"/>
      <c r="KQE1268" s="57"/>
      <c r="KQF1268" s="80"/>
      <c r="KQG1268" s="80"/>
      <c r="KQH1268" s="80"/>
      <c r="KQI1268" s="80"/>
      <c r="KQJ1268" s="57"/>
      <c r="KQK1268" s="81"/>
      <c r="KQL1268" s="57"/>
      <c r="KQM1268" s="71"/>
      <c r="KQN1268" s="71"/>
      <c r="KQO1268" s="57"/>
      <c r="KQQ1268" s="79"/>
      <c r="KQR1268" s="57"/>
      <c r="KQS1268" s="80"/>
      <c r="KQT1268" s="80"/>
      <c r="KQU1268" s="80"/>
      <c r="KQV1268" s="80"/>
      <c r="KQW1268" s="57"/>
      <c r="KQX1268" s="81"/>
      <c r="KQY1268" s="57"/>
      <c r="KQZ1268" s="71"/>
      <c r="KRA1268" s="71"/>
      <c r="KRB1268" s="57"/>
      <c r="KRD1268" s="79"/>
      <c r="KRE1268" s="57"/>
      <c r="KRF1268" s="80"/>
      <c r="KRG1268" s="80"/>
      <c r="KRH1268" s="80"/>
      <c r="KRI1268" s="80"/>
      <c r="KRJ1268" s="57"/>
      <c r="KRK1268" s="81"/>
      <c r="KRL1268" s="57"/>
      <c r="KRM1268" s="71"/>
      <c r="KRN1268" s="71"/>
      <c r="KRO1268" s="57"/>
      <c r="KRQ1268" s="79"/>
      <c r="KRR1268" s="57"/>
      <c r="KRS1268" s="80"/>
      <c r="KRT1268" s="80"/>
      <c r="KRU1268" s="80"/>
      <c r="KRV1268" s="80"/>
      <c r="KRW1268" s="57"/>
      <c r="KRX1268" s="81"/>
      <c r="KRY1268" s="57"/>
      <c r="KRZ1268" s="71"/>
      <c r="KSA1268" s="71"/>
      <c r="KSB1268" s="57"/>
      <c r="KSD1268" s="79"/>
      <c r="KSE1268" s="57"/>
      <c r="KSF1268" s="80"/>
      <c r="KSG1268" s="80"/>
      <c r="KSH1268" s="80"/>
      <c r="KSI1268" s="80"/>
      <c r="KSJ1268" s="57"/>
      <c r="KSK1268" s="81"/>
      <c r="KSL1268" s="57"/>
      <c r="KSM1268" s="71"/>
      <c r="KSN1268" s="71"/>
      <c r="KSO1268" s="57"/>
      <c r="KSQ1268" s="79"/>
      <c r="KSR1268" s="57"/>
      <c r="KSS1268" s="80"/>
      <c r="KST1268" s="80"/>
      <c r="KSU1268" s="80"/>
      <c r="KSV1268" s="80"/>
      <c r="KSW1268" s="57"/>
      <c r="KSX1268" s="81"/>
      <c r="KSY1268" s="57"/>
      <c r="KSZ1268" s="71"/>
      <c r="KTA1268" s="71"/>
      <c r="KTB1268" s="57"/>
      <c r="KTD1268" s="79"/>
      <c r="KTE1268" s="57"/>
      <c r="KTF1268" s="80"/>
      <c r="KTG1268" s="80"/>
      <c r="KTH1268" s="80"/>
      <c r="KTI1268" s="80"/>
      <c r="KTJ1268" s="57"/>
      <c r="KTK1268" s="81"/>
      <c r="KTL1268" s="57"/>
      <c r="KTM1268" s="71"/>
      <c r="KTN1268" s="71"/>
      <c r="KTO1268" s="57"/>
      <c r="KTQ1268" s="79"/>
      <c r="KTR1268" s="57"/>
      <c r="KTS1268" s="80"/>
      <c r="KTT1268" s="80"/>
      <c r="KTU1268" s="80"/>
      <c r="KTV1268" s="80"/>
      <c r="KTW1268" s="57"/>
      <c r="KTX1268" s="81"/>
      <c r="KTY1268" s="57"/>
      <c r="KTZ1268" s="71"/>
      <c r="KUA1268" s="71"/>
      <c r="KUB1268" s="57"/>
      <c r="KUD1268" s="79"/>
      <c r="KUE1268" s="57"/>
      <c r="KUF1268" s="80"/>
      <c r="KUG1268" s="80"/>
      <c r="KUH1268" s="80"/>
      <c r="KUI1268" s="80"/>
      <c r="KUJ1268" s="57"/>
      <c r="KUK1268" s="81"/>
      <c r="KUL1268" s="57"/>
      <c r="KUM1268" s="71"/>
      <c r="KUN1268" s="71"/>
      <c r="KUO1268" s="57"/>
      <c r="KUQ1268" s="79"/>
      <c r="KUR1268" s="57"/>
      <c r="KUS1268" s="80"/>
      <c r="KUT1268" s="80"/>
      <c r="KUU1268" s="80"/>
      <c r="KUV1268" s="80"/>
      <c r="KUW1268" s="57"/>
      <c r="KUX1268" s="81"/>
      <c r="KUY1268" s="57"/>
      <c r="KUZ1268" s="71"/>
      <c r="KVA1268" s="71"/>
      <c r="KVB1268" s="57"/>
      <c r="KVD1268" s="79"/>
      <c r="KVE1268" s="57"/>
      <c r="KVF1268" s="80"/>
      <c r="KVG1268" s="80"/>
      <c r="KVH1268" s="80"/>
      <c r="KVI1268" s="80"/>
      <c r="KVJ1268" s="57"/>
      <c r="KVK1268" s="81"/>
      <c r="KVL1268" s="57"/>
      <c r="KVM1268" s="71"/>
      <c r="KVN1268" s="71"/>
      <c r="KVO1268" s="57"/>
      <c r="KVQ1268" s="79"/>
      <c r="KVR1268" s="57"/>
      <c r="KVS1268" s="80"/>
      <c r="KVT1268" s="80"/>
      <c r="KVU1268" s="80"/>
      <c r="KVV1268" s="80"/>
      <c r="KVW1268" s="57"/>
      <c r="KVX1268" s="81"/>
      <c r="KVY1268" s="57"/>
      <c r="KVZ1268" s="71"/>
      <c r="KWA1268" s="71"/>
      <c r="KWB1268" s="57"/>
      <c r="KWD1268" s="79"/>
      <c r="KWE1268" s="57"/>
      <c r="KWF1268" s="80"/>
      <c r="KWG1268" s="80"/>
      <c r="KWH1268" s="80"/>
      <c r="KWI1268" s="80"/>
      <c r="KWJ1268" s="57"/>
      <c r="KWK1268" s="81"/>
      <c r="KWL1268" s="57"/>
      <c r="KWM1268" s="71"/>
      <c r="KWN1268" s="71"/>
      <c r="KWO1268" s="57"/>
      <c r="KWQ1268" s="79"/>
      <c r="KWR1268" s="57"/>
      <c r="KWS1268" s="80"/>
      <c r="KWT1268" s="80"/>
      <c r="KWU1268" s="80"/>
      <c r="KWV1268" s="80"/>
      <c r="KWW1268" s="57"/>
      <c r="KWX1268" s="81"/>
      <c r="KWY1268" s="57"/>
      <c r="KWZ1268" s="71"/>
      <c r="KXA1268" s="71"/>
      <c r="KXB1268" s="57"/>
      <c r="KXD1268" s="79"/>
      <c r="KXE1268" s="57"/>
      <c r="KXF1268" s="80"/>
      <c r="KXG1268" s="80"/>
      <c r="KXH1268" s="80"/>
      <c r="KXI1268" s="80"/>
      <c r="KXJ1268" s="57"/>
      <c r="KXK1268" s="81"/>
      <c r="KXL1268" s="57"/>
      <c r="KXM1268" s="71"/>
      <c r="KXN1268" s="71"/>
      <c r="KXO1268" s="57"/>
      <c r="KXQ1268" s="79"/>
      <c r="KXR1268" s="57"/>
      <c r="KXS1268" s="80"/>
      <c r="KXT1268" s="80"/>
      <c r="KXU1268" s="80"/>
      <c r="KXV1268" s="80"/>
      <c r="KXW1268" s="57"/>
      <c r="KXX1268" s="81"/>
      <c r="KXY1268" s="57"/>
      <c r="KXZ1268" s="71"/>
      <c r="KYA1268" s="71"/>
      <c r="KYB1268" s="57"/>
      <c r="KYD1268" s="79"/>
      <c r="KYE1268" s="57"/>
      <c r="KYF1268" s="80"/>
      <c r="KYG1268" s="80"/>
      <c r="KYH1268" s="80"/>
      <c r="KYI1268" s="80"/>
      <c r="KYJ1268" s="57"/>
      <c r="KYK1268" s="81"/>
      <c r="KYL1268" s="57"/>
      <c r="KYM1268" s="71"/>
      <c r="KYN1268" s="71"/>
      <c r="KYO1268" s="57"/>
      <c r="KYQ1268" s="79"/>
      <c r="KYR1268" s="57"/>
      <c r="KYS1268" s="80"/>
      <c r="KYT1268" s="80"/>
      <c r="KYU1268" s="80"/>
      <c r="KYV1268" s="80"/>
      <c r="KYW1268" s="57"/>
      <c r="KYX1268" s="81"/>
      <c r="KYY1268" s="57"/>
      <c r="KYZ1268" s="71"/>
      <c r="KZA1268" s="71"/>
      <c r="KZB1268" s="57"/>
      <c r="KZD1268" s="79"/>
      <c r="KZE1268" s="57"/>
      <c r="KZF1268" s="80"/>
      <c r="KZG1268" s="80"/>
      <c r="KZH1268" s="80"/>
      <c r="KZI1268" s="80"/>
      <c r="KZJ1268" s="57"/>
      <c r="KZK1268" s="81"/>
      <c r="KZL1268" s="57"/>
      <c r="KZM1268" s="71"/>
      <c r="KZN1268" s="71"/>
      <c r="KZO1268" s="57"/>
      <c r="KZQ1268" s="79"/>
      <c r="KZR1268" s="57"/>
      <c r="KZS1268" s="80"/>
      <c r="KZT1268" s="80"/>
      <c r="KZU1268" s="80"/>
      <c r="KZV1268" s="80"/>
      <c r="KZW1268" s="57"/>
      <c r="KZX1268" s="81"/>
      <c r="KZY1268" s="57"/>
      <c r="KZZ1268" s="71"/>
      <c r="LAA1268" s="71"/>
      <c r="LAB1268" s="57"/>
      <c r="LAD1268" s="79"/>
      <c r="LAE1268" s="57"/>
      <c r="LAF1268" s="80"/>
      <c r="LAG1268" s="80"/>
      <c r="LAH1268" s="80"/>
      <c r="LAI1268" s="80"/>
      <c r="LAJ1268" s="57"/>
      <c r="LAK1268" s="81"/>
      <c r="LAL1268" s="57"/>
      <c r="LAM1268" s="71"/>
      <c r="LAN1268" s="71"/>
      <c r="LAO1268" s="57"/>
      <c r="LAQ1268" s="79"/>
      <c r="LAR1268" s="57"/>
      <c r="LAS1268" s="80"/>
      <c r="LAT1268" s="80"/>
      <c r="LAU1268" s="80"/>
      <c r="LAV1268" s="80"/>
      <c r="LAW1268" s="57"/>
      <c r="LAX1268" s="81"/>
      <c r="LAY1268" s="57"/>
      <c r="LAZ1268" s="71"/>
      <c r="LBA1268" s="71"/>
      <c r="LBB1268" s="57"/>
      <c r="LBD1268" s="79"/>
      <c r="LBE1268" s="57"/>
      <c r="LBF1268" s="80"/>
      <c r="LBG1268" s="80"/>
      <c r="LBH1268" s="80"/>
      <c r="LBI1268" s="80"/>
      <c r="LBJ1268" s="57"/>
      <c r="LBK1268" s="81"/>
      <c r="LBL1268" s="57"/>
      <c r="LBM1268" s="71"/>
      <c r="LBN1268" s="71"/>
      <c r="LBO1268" s="57"/>
      <c r="LBQ1268" s="79"/>
      <c r="LBR1268" s="57"/>
      <c r="LBS1268" s="80"/>
      <c r="LBT1268" s="80"/>
      <c r="LBU1268" s="80"/>
      <c r="LBV1268" s="80"/>
      <c r="LBW1268" s="57"/>
      <c r="LBX1268" s="81"/>
      <c r="LBY1268" s="57"/>
      <c r="LBZ1268" s="71"/>
      <c r="LCA1268" s="71"/>
      <c r="LCB1268" s="57"/>
      <c r="LCD1268" s="79"/>
      <c r="LCE1268" s="57"/>
      <c r="LCF1268" s="80"/>
      <c r="LCG1268" s="80"/>
      <c r="LCH1268" s="80"/>
      <c r="LCI1268" s="80"/>
      <c r="LCJ1268" s="57"/>
      <c r="LCK1268" s="81"/>
      <c r="LCL1268" s="57"/>
      <c r="LCM1268" s="71"/>
      <c r="LCN1268" s="71"/>
      <c r="LCO1268" s="57"/>
      <c r="LCQ1268" s="79"/>
      <c r="LCR1268" s="57"/>
      <c r="LCS1268" s="80"/>
      <c r="LCT1268" s="80"/>
      <c r="LCU1268" s="80"/>
      <c r="LCV1268" s="80"/>
      <c r="LCW1268" s="57"/>
      <c r="LCX1268" s="81"/>
      <c r="LCY1268" s="57"/>
      <c r="LCZ1268" s="71"/>
      <c r="LDA1268" s="71"/>
      <c r="LDB1268" s="57"/>
      <c r="LDD1268" s="79"/>
      <c r="LDE1268" s="57"/>
      <c r="LDF1268" s="80"/>
      <c r="LDG1268" s="80"/>
      <c r="LDH1268" s="80"/>
      <c r="LDI1268" s="80"/>
      <c r="LDJ1268" s="57"/>
      <c r="LDK1268" s="81"/>
      <c r="LDL1268" s="57"/>
      <c r="LDM1268" s="71"/>
      <c r="LDN1268" s="71"/>
      <c r="LDO1268" s="57"/>
      <c r="LDQ1268" s="79"/>
      <c r="LDR1268" s="57"/>
      <c r="LDS1268" s="80"/>
      <c r="LDT1268" s="80"/>
      <c r="LDU1268" s="80"/>
      <c r="LDV1268" s="80"/>
      <c r="LDW1268" s="57"/>
      <c r="LDX1268" s="81"/>
      <c r="LDY1268" s="57"/>
      <c r="LDZ1268" s="71"/>
      <c r="LEA1268" s="71"/>
      <c r="LEB1268" s="57"/>
      <c r="LED1268" s="79"/>
      <c r="LEE1268" s="57"/>
      <c r="LEF1268" s="80"/>
      <c r="LEG1268" s="80"/>
      <c r="LEH1268" s="80"/>
      <c r="LEI1268" s="80"/>
      <c r="LEJ1268" s="57"/>
      <c r="LEK1268" s="81"/>
      <c r="LEL1268" s="57"/>
      <c r="LEM1268" s="71"/>
      <c r="LEN1268" s="71"/>
      <c r="LEO1268" s="57"/>
      <c r="LEQ1268" s="79"/>
      <c r="LER1268" s="57"/>
      <c r="LES1268" s="80"/>
      <c r="LET1268" s="80"/>
      <c r="LEU1268" s="80"/>
      <c r="LEV1268" s="80"/>
      <c r="LEW1268" s="57"/>
      <c r="LEX1268" s="81"/>
      <c r="LEY1268" s="57"/>
      <c r="LEZ1268" s="71"/>
      <c r="LFA1268" s="71"/>
      <c r="LFB1268" s="57"/>
      <c r="LFD1268" s="79"/>
      <c r="LFE1268" s="57"/>
      <c r="LFF1268" s="80"/>
      <c r="LFG1268" s="80"/>
      <c r="LFH1268" s="80"/>
      <c r="LFI1268" s="80"/>
      <c r="LFJ1268" s="57"/>
      <c r="LFK1268" s="81"/>
      <c r="LFL1268" s="57"/>
      <c r="LFM1268" s="71"/>
      <c r="LFN1268" s="71"/>
      <c r="LFO1268" s="57"/>
      <c r="LFQ1268" s="79"/>
      <c r="LFR1268" s="57"/>
      <c r="LFS1268" s="80"/>
      <c r="LFT1268" s="80"/>
      <c r="LFU1268" s="80"/>
      <c r="LFV1268" s="80"/>
      <c r="LFW1268" s="57"/>
      <c r="LFX1268" s="81"/>
      <c r="LFY1268" s="57"/>
      <c r="LFZ1268" s="71"/>
      <c r="LGA1268" s="71"/>
      <c r="LGB1268" s="57"/>
      <c r="LGD1268" s="79"/>
      <c r="LGE1268" s="57"/>
      <c r="LGF1268" s="80"/>
      <c r="LGG1268" s="80"/>
      <c r="LGH1268" s="80"/>
      <c r="LGI1268" s="80"/>
      <c r="LGJ1268" s="57"/>
      <c r="LGK1268" s="81"/>
      <c r="LGL1268" s="57"/>
      <c r="LGM1268" s="71"/>
      <c r="LGN1268" s="71"/>
      <c r="LGO1268" s="57"/>
      <c r="LGQ1268" s="79"/>
      <c r="LGR1268" s="57"/>
      <c r="LGS1268" s="80"/>
      <c r="LGT1268" s="80"/>
      <c r="LGU1268" s="80"/>
      <c r="LGV1268" s="80"/>
      <c r="LGW1268" s="57"/>
      <c r="LGX1268" s="81"/>
      <c r="LGY1268" s="57"/>
      <c r="LGZ1268" s="71"/>
      <c r="LHA1268" s="71"/>
      <c r="LHB1268" s="57"/>
      <c r="LHD1268" s="79"/>
      <c r="LHE1268" s="57"/>
      <c r="LHF1268" s="80"/>
      <c r="LHG1268" s="80"/>
      <c r="LHH1268" s="80"/>
      <c r="LHI1268" s="80"/>
      <c r="LHJ1268" s="57"/>
      <c r="LHK1268" s="81"/>
      <c r="LHL1268" s="57"/>
      <c r="LHM1268" s="71"/>
      <c r="LHN1268" s="71"/>
      <c r="LHO1268" s="57"/>
      <c r="LHQ1268" s="79"/>
      <c r="LHR1268" s="57"/>
      <c r="LHS1268" s="80"/>
      <c r="LHT1268" s="80"/>
      <c r="LHU1268" s="80"/>
      <c r="LHV1268" s="80"/>
      <c r="LHW1268" s="57"/>
      <c r="LHX1268" s="81"/>
      <c r="LHY1268" s="57"/>
      <c r="LHZ1268" s="71"/>
      <c r="LIA1268" s="71"/>
      <c r="LIB1268" s="57"/>
      <c r="LID1268" s="79"/>
      <c r="LIE1268" s="57"/>
      <c r="LIF1268" s="80"/>
      <c r="LIG1268" s="80"/>
      <c r="LIH1268" s="80"/>
      <c r="LII1268" s="80"/>
      <c r="LIJ1268" s="57"/>
      <c r="LIK1268" s="81"/>
      <c r="LIL1268" s="57"/>
      <c r="LIM1268" s="71"/>
      <c r="LIN1268" s="71"/>
      <c r="LIO1268" s="57"/>
      <c r="LIQ1268" s="79"/>
      <c r="LIR1268" s="57"/>
      <c r="LIS1268" s="80"/>
      <c r="LIT1268" s="80"/>
      <c r="LIU1268" s="80"/>
      <c r="LIV1268" s="80"/>
      <c r="LIW1268" s="57"/>
      <c r="LIX1268" s="81"/>
      <c r="LIY1268" s="57"/>
      <c r="LIZ1268" s="71"/>
      <c r="LJA1268" s="71"/>
      <c r="LJB1268" s="57"/>
      <c r="LJD1268" s="79"/>
      <c r="LJE1268" s="57"/>
      <c r="LJF1268" s="80"/>
      <c r="LJG1268" s="80"/>
      <c r="LJH1268" s="80"/>
      <c r="LJI1268" s="80"/>
      <c r="LJJ1268" s="57"/>
      <c r="LJK1268" s="81"/>
      <c r="LJL1268" s="57"/>
      <c r="LJM1268" s="71"/>
      <c r="LJN1268" s="71"/>
      <c r="LJO1268" s="57"/>
      <c r="LJQ1268" s="79"/>
      <c r="LJR1268" s="57"/>
      <c r="LJS1268" s="80"/>
      <c r="LJT1268" s="80"/>
      <c r="LJU1268" s="80"/>
      <c r="LJV1268" s="80"/>
      <c r="LJW1268" s="57"/>
      <c r="LJX1268" s="81"/>
      <c r="LJY1268" s="57"/>
      <c r="LJZ1268" s="71"/>
      <c r="LKA1268" s="71"/>
      <c r="LKB1268" s="57"/>
      <c r="LKD1268" s="79"/>
      <c r="LKE1268" s="57"/>
      <c r="LKF1268" s="80"/>
      <c r="LKG1268" s="80"/>
      <c r="LKH1268" s="80"/>
      <c r="LKI1268" s="80"/>
      <c r="LKJ1268" s="57"/>
      <c r="LKK1268" s="81"/>
      <c r="LKL1268" s="57"/>
      <c r="LKM1268" s="71"/>
      <c r="LKN1268" s="71"/>
      <c r="LKO1268" s="57"/>
      <c r="LKQ1268" s="79"/>
      <c r="LKR1268" s="57"/>
      <c r="LKS1268" s="80"/>
      <c r="LKT1268" s="80"/>
      <c r="LKU1268" s="80"/>
      <c r="LKV1268" s="80"/>
      <c r="LKW1268" s="57"/>
      <c r="LKX1268" s="81"/>
      <c r="LKY1268" s="57"/>
      <c r="LKZ1268" s="71"/>
      <c r="LLA1268" s="71"/>
      <c r="LLB1268" s="57"/>
      <c r="LLD1268" s="79"/>
      <c r="LLE1268" s="57"/>
      <c r="LLF1268" s="80"/>
      <c r="LLG1268" s="80"/>
      <c r="LLH1268" s="80"/>
      <c r="LLI1268" s="80"/>
      <c r="LLJ1268" s="57"/>
      <c r="LLK1268" s="81"/>
      <c r="LLL1268" s="57"/>
      <c r="LLM1268" s="71"/>
      <c r="LLN1268" s="71"/>
      <c r="LLO1268" s="57"/>
      <c r="LLQ1268" s="79"/>
      <c r="LLR1268" s="57"/>
      <c r="LLS1268" s="80"/>
      <c r="LLT1268" s="80"/>
      <c r="LLU1268" s="80"/>
      <c r="LLV1268" s="80"/>
      <c r="LLW1268" s="57"/>
      <c r="LLX1268" s="81"/>
      <c r="LLY1268" s="57"/>
      <c r="LLZ1268" s="71"/>
      <c r="LMA1268" s="71"/>
      <c r="LMB1268" s="57"/>
      <c r="LMD1268" s="79"/>
      <c r="LME1268" s="57"/>
      <c r="LMF1268" s="80"/>
      <c r="LMG1268" s="80"/>
      <c r="LMH1268" s="80"/>
      <c r="LMI1268" s="80"/>
      <c r="LMJ1268" s="57"/>
      <c r="LMK1268" s="81"/>
      <c r="LML1268" s="57"/>
      <c r="LMM1268" s="71"/>
      <c r="LMN1268" s="71"/>
      <c r="LMO1268" s="57"/>
      <c r="LMQ1268" s="79"/>
      <c r="LMR1268" s="57"/>
      <c r="LMS1268" s="80"/>
      <c r="LMT1268" s="80"/>
      <c r="LMU1268" s="80"/>
      <c r="LMV1268" s="80"/>
      <c r="LMW1268" s="57"/>
      <c r="LMX1268" s="81"/>
      <c r="LMY1268" s="57"/>
      <c r="LMZ1268" s="71"/>
      <c r="LNA1268" s="71"/>
      <c r="LNB1268" s="57"/>
      <c r="LND1268" s="79"/>
      <c r="LNE1268" s="57"/>
      <c r="LNF1268" s="80"/>
      <c r="LNG1268" s="80"/>
      <c r="LNH1268" s="80"/>
      <c r="LNI1268" s="80"/>
      <c r="LNJ1268" s="57"/>
      <c r="LNK1268" s="81"/>
      <c r="LNL1268" s="57"/>
      <c r="LNM1268" s="71"/>
      <c r="LNN1268" s="71"/>
      <c r="LNO1268" s="57"/>
      <c r="LNQ1268" s="79"/>
      <c r="LNR1268" s="57"/>
      <c r="LNS1268" s="80"/>
      <c r="LNT1268" s="80"/>
      <c r="LNU1268" s="80"/>
      <c r="LNV1268" s="80"/>
      <c r="LNW1268" s="57"/>
      <c r="LNX1268" s="81"/>
      <c r="LNY1268" s="57"/>
      <c r="LNZ1268" s="71"/>
      <c r="LOA1268" s="71"/>
      <c r="LOB1268" s="57"/>
      <c r="LOD1268" s="79"/>
      <c r="LOE1268" s="57"/>
      <c r="LOF1268" s="80"/>
      <c r="LOG1268" s="80"/>
      <c r="LOH1268" s="80"/>
      <c r="LOI1268" s="80"/>
      <c r="LOJ1268" s="57"/>
      <c r="LOK1268" s="81"/>
      <c r="LOL1268" s="57"/>
      <c r="LOM1268" s="71"/>
      <c r="LON1268" s="71"/>
      <c r="LOO1268" s="57"/>
      <c r="LOQ1268" s="79"/>
      <c r="LOR1268" s="57"/>
      <c r="LOS1268" s="80"/>
      <c r="LOT1268" s="80"/>
      <c r="LOU1268" s="80"/>
      <c r="LOV1268" s="80"/>
      <c r="LOW1268" s="57"/>
      <c r="LOX1268" s="81"/>
      <c r="LOY1268" s="57"/>
      <c r="LOZ1268" s="71"/>
      <c r="LPA1268" s="71"/>
      <c r="LPB1268" s="57"/>
      <c r="LPD1268" s="79"/>
      <c r="LPE1268" s="57"/>
      <c r="LPF1268" s="80"/>
      <c r="LPG1268" s="80"/>
      <c r="LPH1268" s="80"/>
      <c r="LPI1268" s="80"/>
      <c r="LPJ1268" s="57"/>
      <c r="LPK1268" s="81"/>
      <c r="LPL1268" s="57"/>
      <c r="LPM1268" s="71"/>
      <c r="LPN1268" s="71"/>
      <c r="LPO1268" s="57"/>
      <c r="LPQ1268" s="79"/>
      <c r="LPR1268" s="57"/>
      <c r="LPS1268" s="80"/>
      <c r="LPT1268" s="80"/>
      <c r="LPU1268" s="80"/>
      <c r="LPV1268" s="80"/>
      <c r="LPW1268" s="57"/>
      <c r="LPX1268" s="81"/>
      <c r="LPY1268" s="57"/>
      <c r="LPZ1268" s="71"/>
      <c r="LQA1268" s="71"/>
      <c r="LQB1268" s="57"/>
      <c r="LQD1268" s="79"/>
      <c r="LQE1268" s="57"/>
      <c r="LQF1268" s="80"/>
      <c r="LQG1268" s="80"/>
      <c r="LQH1268" s="80"/>
      <c r="LQI1268" s="80"/>
      <c r="LQJ1268" s="57"/>
      <c r="LQK1268" s="81"/>
      <c r="LQL1268" s="57"/>
      <c r="LQM1268" s="71"/>
      <c r="LQN1268" s="71"/>
      <c r="LQO1268" s="57"/>
      <c r="LQQ1268" s="79"/>
      <c r="LQR1268" s="57"/>
      <c r="LQS1268" s="80"/>
      <c r="LQT1268" s="80"/>
      <c r="LQU1268" s="80"/>
      <c r="LQV1268" s="80"/>
      <c r="LQW1268" s="57"/>
      <c r="LQX1268" s="81"/>
      <c r="LQY1268" s="57"/>
      <c r="LQZ1268" s="71"/>
      <c r="LRA1268" s="71"/>
      <c r="LRB1268" s="57"/>
      <c r="LRD1268" s="79"/>
      <c r="LRE1268" s="57"/>
      <c r="LRF1268" s="80"/>
      <c r="LRG1268" s="80"/>
      <c r="LRH1268" s="80"/>
      <c r="LRI1268" s="80"/>
      <c r="LRJ1268" s="57"/>
      <c r="LRK1268" s="81"/>
      <c r="LRL1268" s="57"/>
      <c r="LRM1268" s="71"/>
      <c r="LRN1268" s="71"/>
      <c r="LRO1268" s="57"/>
      <c r="LRQ1268" s="79"/>
      <c r="LRR1268" s="57"/>
      <c r="LRS1268" s="80"/>
      <c r="LRT1268" s="80"/>
      <c r="LRU1268" s="80"/>
      <c r="LRV1268" s="80"/>
      <c r="LRW1268" s="57"/>
      <c r="LRX1268" s="81"/>
      <c r="LRY1268" s="57"/>
      <c r="LRZ1268" s="71"/>
      <c r="LSA1268" s="71"/>
      <c r="LSB1268" s="57"/>
      <c r="LSD1268" s="79"/>
      <c r="LSE1268" s="57"/>
      <c r="LSF1268" s="80"/>
      <c r="LSG1268" s="80"/>
      <c r="LSH1268" s="80"/>
      <c r="LSI1268" s="80"/>
      <c r="LSJ1268" s="57"/>
      <c r="LSK1268" s="81"/>
      <c r="LSL1268" s="57"/>
      <c r="LSM1268" s="71"/>
      <c r="LSN1268" s="71"/>
      <c r="LSO1268" s="57"/>
      <c r="LSQ1268" s="79"/>
      <c r="LSR1268" s="57"/>
      <c r="LSS1268" s="80"/>
      <c r="LST1268" s="80"/>
      <c r="LSU1268" s="80"/>
      <c r="LSV1268" s="80"/>
      <c r="LSW1268" s="57"/>
      <c r="LSX1268" s="81"/>
      <c r="LSY1268" s="57"/>
      <c r="LSZ1268" s="71"/>
      <c r="LTA1268" s="71"/>
      <c r="LTB1268" s="57"/>
      <c r="LTD1268" s="79"/>
      <c r="LTE1268" s="57"/>
      <c r="LTF1268" s="80"/>
      <c r="LTG1268" s="80"/>
      <c r="LTH1268" s="80"/>
      <c r="LTI1268" s="80"/>
      <c r="LTJ1268" s="57"/>
      <c r="LTK1268" s="81"/>
      <c r="LTL1268" s="57"/>
      <c r="LTM1268" s="71"/>
      <c r="LTN1268" s="71"/>
      <c r="LTO1268" s="57"/>
      <c r="LTQ1268" s="79"/>
      <c r="LTR1268" s="57"/>
      <c r="LTS1268" s="80"/>
      <c r="LTT1268" s="80"/>
      <c r="LTU1268" s="80"/>
      <c r="LTV1268" s="80"/>
      <c r="LTW1268" s="57"/>
      <c r="LTX1268" s="81"/>
      <c r="LTY1268" s="57"/>
      <c r="LTZ1268" s="71"/>
      <c r="LUA1268" s="71"/>
      <c r="LUB1268" s="57"/>
      <c r="LUD1268" s="79"/>
      <c r="LUE1268" s="57"/>
      <c r="LUF1268" s="80"/>
      <c r="LUG1268" s="80"/>
      <c r="LUH1268" s="80"/>
      <c r="LUI1268" s="80"/>
      <c r="LUJ1268" s="57"/>
      <c r="LUK1268" s="81"/>
      <c r="LUL1268" s="57"/>
      <c r="LUM1268" s="71"/>
      <c r="LUN1268" s="71"/>
      <c r="LUO1268" s="57"/>
      <c r="LUQ1268" s="79"/>
      <c r="LUR1268" s="57"/>
      <c r="LUS1268" s="80"/>
      <c r="LUT1268" s="80"/>
      <c r="LUU1268" s="80"/>
      <c r="LUV1268" s="80"/>
      <c r="LUW1268" s="57"/>
      <c r="LUX1268" s="81"/>
      <c r="LUY1268" s="57"/>
      <c r="LUZ1268" s="71"/>
      <c r="LVA1268" s="71"/>
      <c r="LVB1268" s="57"/>
      <c r="LVD1268" s="79"/>
      <c r="LVE1268" s="57"/>
      <c r="LVF1268" s="80"/>
      <c r="LVG1268" s="80"/>
      <c r="LVH1268" s="80"/>
      <c r="LVI1268" s="80"/>
      <c r="LVJ1268" s="57"/>
      <c r="LVK1268" s="81"/>
      <c r="LVL1268" s="57"/>
      <c r="LVM1268" s="71"/>
      <c r="LVN1268" s="71"/>
      <c r="LVO1268" s="57"/>
      <c r="LVQ1268" s="79"/>
      <c r="LVR1268" s="57"/>
      <c r="LVS1268" s="80"/>
      <c r="LVT1268" s="80"/>
      <c r="LVU1268" s="80"/>
      <c r="LVV1268" s="80"/>
      <c r="LVW1268" s="57"/>
      <c r="LVX1268" s="81"/>
      <c r="LVY1268" s="57"/>
      <c r="LVZ1268" s="71"/>
      <c r="LWA1268" s="71"/>
      <c r="LWB1268" s="57"/>
      <c r="LWD1268" s="79"/>
      <c r="LWE1268" s="57"/>
      <c r="LWF1268" s="80"/>
      <c r="LWG1268" s="80"/>
      <c r="LWH1268" s="80"/>
      <c r="LWI1268" s="80"/>
      <c r="LWJ1268" s="57"/>
      <c r="LWK1268" s="81"/>
      <c r="LWL1268" s="57"/>
      <c r="LWM1268" s="71"/>
      <c r="LWN1268" s="71"/>
      <c r="LWO1268" s="57"/>
      <c r="LWQ1268" s="79"/>
      <c r="LWR1268" s="57"/>
      <c r="LWS1268" s="80"/>
      <c r="LWT1268" s="80"/>
      <c r="LWU1268" s="80"/>
      <c r="LWV1268" s="80"/>
      <c r="LWW1268" s="57"/>
      <c r="LWX1268" s="81"/>
      <c r="LWY1268" s="57"/>
      <c r="LWZ1268" s="71"/>
      <c r="LXA1268" s="71"/>
      <c r="LXB1268" s="57"/>
      <c r="LXD1268" s="79"/>
      <c r="LXE1268" s="57"/>
      <c r="LXF1268" s="80"/>
      <c r="LXG1268" s="80"/>
      <c r="LXH1268" s="80"/>
      <c r="LXI1268" s="80"/>
      <c r="LXJ1268" s="57"/>
      <c r="LXK1268" s="81"/>
      <c r="LXL1268" s="57"/>
      <c r="LXM1268" s="71"/>
      <c r="LXN1268" s="71"/>
      <c r="LXO1268" s="57"/>
      <c r="LXQ1268" s="79"/>
      <c r="LXR1268" s="57"/>
      <c r="LXS1268" s="80"/>
      <c r="LXT1268" s="80"/>
      <c r="LXU1268" s="80"/>
      <c r="LXV1268" s="80"/>
      <c r="LXW1268" s="57"/>
      <c r="LXX1268" s="81"/>
      <c r="LXY1268" s="57"/>
      <c r="LXZ1268" s="71"/>
      <c r="LYA1268" s="71"/>
      <c r="LYB1268" s="57"/>
      <c r="LYD1268" s="79"/>
      <c r="LYE1268" s="57"/>
      <c r="LYF1268" s="80"/>
      <c r="LYG1268" s="80"/>
      <c r="LYH1268" s="80"/>
      <c r="LYI1268" s="80"/>
      <c r="LYJ1268" s="57"/>
      <c r="LYK1268" s="81"/>
      <c r="LYL1268" s="57"/>
      <c r="LYM1268" s="71"/>
      <c r="LYN1268" s="71"/>
      <c r="LYO1268" s="57"/>
      <c r="LYQ1268" s="79"/>
      <c r="LYR1268" s="57"/>
      <c r="LYS1268" s="80"/>
      <c r="LYT1268" s="80"/>
      <c r="LYU1268" s="80"/>
      <c r="LYV1268" s="80"/>
      <c r="LYW1268" s="57"/>
      <c r="LYX1268" s="81"/>
      <c r="LYY1268" s="57"/>
      <c r="LYZ1268" s="71"/>
      <c r="LZA1268" s="71"/>
      <c r="LZB1268" s="57"/>
      <c r="LZD1268" s="79"/>
      <c r="LZE1268" s="57"/>
      <c r="LZF1268" s="80"/>
      <c r="LZG1268" s="80"/>
      <c r="LZH1268" s="80"/>
      <c r="LZI1268" s="80"/>
      <c r="LZJ1268" s="57"/>
      <c r="LZK1268" s="81"/>
      <c r="LZL1268" s="57"/>
      <c r="LZM1268" s="71"/>
      <c r="LZN1268" s="71"/>
      <c r="LZO1268" s="57"/>
      <c r="LZQ1268" s="79"/>
      <c r="LZR1268" s="57"/>
      <c r="LZS1268" s="80"/>
      <c r="LZT1268" s="80"/>
      <c r="LZU1268" s="80"/>
      <c r="LZV1268" s="80"/>
      <c r="LZW1268" s="57"/>
      <c r="LZX1268" s="81"/>
      <c r="LZY1268" s="57"/>
      <c r="LZZ1268" s="71"/>
      <c r="MAA1268" s="71"/>
      <c r="MAB1268" s="57"/>
      <c r="MAD1268" s="79"/>
      <c r="MAE1268" s="57"/>
      <c r="MAF1268" s="80"/>
      <c r="MAG1268" s="80"/>
      <c r="MAH1268" s="80"/>
      <c r="MAI1268" s="80"/>
      <c r="MAJ1268" s="57"/>
      <c r="MAK1268" s="81"/>
      <c r="MAL1268" s="57"/>
      <c r="MAM1268" s="71"/>
      <c r="MAN1268" s="71"/>
      <c r="MAO1268" s="57"/>
      <c r="MAQ1268" s="79"/>
      <c r="MAR1268" s="57"/>
      <c r="MAS1268" s="80"/>
      <c r="MAT1268" s="80"/>
      <c r="MAU1268" s="80"/>
      <c r="MAV1268" s="80"/>
      <c r="MAW1268" s="57"/>
      <c r="MAX1268" s="81"/>
      <c r="MAY1268" s="57"/>
      <c r="MAZ1268" s="71"/>
      <c r="MBA1268" s="71"/>
      <c r="MBB1268" s="57"/>
      <c r="MBD1268" s="79"/>
      <c r="MBE1268" s="57"/>
      <c r="MBF1268" s="80"/>
      <c r="MBG1268" s="80"/>
      <c r="MBH1268" s="80"/>
      <c r="MBI1268" s="80"/>
      <c r="MBJ1268" s="57"/>
      <c r="MBK1268" s="81"/>
      <c r="MBL1268" s="57"/>
      <c r="MBM1268" s="71"/>
      <c r="MBN1268" s="71"/>
      <c r="MBO1268" s="57"/>
      <c r="MBQ1268" s="79"/>
      <c r="MBR1268" s="57"/>
      <c r="MBS1268" s="80"/>
      <c r="MBT1268" s="80"/>
      <c r="MBU1268" s="80"/>
      <c r="MBV1268" s="80"/>
      <c r="MBW1268" s="57"/>
      <c r="MBX1268" s="81"/>
      <c r="MBY1268" s="57"/>
      <c r="MBZ1268" s="71"/>
      <c r="MCA1268" s="71"/>
      <c r="MCB1268" s="57"/>
      <c r="MCD1268" s="79"/>
      <c r="MCE1268" s="57"/>
      <c r="MCF1268" s="80"/>
      <c r="MCG1268" s="80"/>
      <c r="MCH1268" s="80"/>
      <c r="MCI1268" s="80"/>
      <c r="MCJ1268" s="57"/>
      <c r="MCK1268" s="81"/>
      <c r="MCL1268" s="57"/>
      <c r="MCM1268" s="71"/>
      <c r="MCN1268" s="71"/>
      <c r="MCO1268" s="57"/>
      <c r="MCQ1268" s="79"/>
      <c r="MCR1268" s="57"/>
      <c r="MCS1268" s="80"/>
      <c r="MCT1268" s="80"/>
      <c r="MCU1268" s="80"/>
      <c r="MCV1268" s="80"/>
      <c r="MCW1268" s="57"/>
      <c r="MCX1268" s="81"/>
      <c r="MCY1268" s="57"/>
      <c r="MCZ1268" s="71"/>
      <c r="MDA1268" s="71"/>
      <c r="MDB1268" s="57"/>
      <c r="MDD1268" s="79"/>
      <c r="MDE1268" s="57"/>
      <c r="MDF1268" s="80"/>
      <c r="MDG1268" s="80"/>
      <c r="MDH1268" s="80"/>
      <c r="MDI1268" s="80"/>
      <c r="MDJ1268" s="57"/>
      <c r="MDK1268" s="81"/>
      <c r="MDL1268" s="57"/>
      <c r="MDM1268" s="71"/>
      <c r="MDN1268" s="71"/>
      <c r="MDO1268" s="57"/>
      <c r="MDQ1268" s="79"/>
      <c r="MDR1268" s="57"/>
      <c r="MDS1268" s="80"/>
      <c r="MDT1268" s="80"/>
      <c r="MDU1268" s="80"/>
      <c r="MDV1268" s="80"/>
      <c r="MDW1268" s="57"/>
      <c r="MDX1268" s="81"/>
      <c r="MDY1268" s="57"/>
      <c r="MDZ1268" s="71"/>
      <c r="MEA1268" s="71"/>
      <c r="MEB1268" s="57"/>
      <c r="MED1268" s="79"/>
      <c r="MEE1268" s="57"/>
      <c r="MEF1268" s="80"/>
      <c r="MEG1268" s="80"/>
      <c r="MEH1268" s="80"/>
      <c r="MEI1268" s="80"/>
      <c r="MEJ1268" s="57"/>
      <c r="MEK1268" s="81"/>
      <c r="MEL1268" s="57"/>
      <c r="MEM1268" s="71"/>
      <c r="MEN1268" s="71"/>
      <c r="MEO1268" s="57"/>
      <c r="MEQ1268" s="79"/>
      <c r="MER1268" s="57"/>
      <c r="MES1268" s="80"/>
      <c r="MET1268" s="80"/>
      <c r="MEU1268" s="80"/>
      <c r="MEV1268" s="80"/>
      <c r="MEW1268" s="57"/>
      <c r="MEX1268" s="81"/>
      <c r="MEY1268" s="57"/>
      <c r="MEZ1268" s="71"/>
      <c r="MFA1268" s="71"/>
      <c r="MFB1268" s="57"/>
      <c r="MFD1268" s="79"/>
      <c r="MFE1268" s="57"/>
      <c r="MFF1268" s="80"/>
      <c r="MFG1268" s="80"/>
      <c r="MFH1268" s="80"/>
      <c r="MFI1268" s="80"/>
      <c r="MFJ1268" s="57"/>
      <c r="MFK1268" s="81"/>
      <c r="MFL1268" s="57"/>
      <c r="MFM1268" s="71"/>
      <c r="MFN1268" s="71"/>
      <c r="MFO1268" s="57"/>
      <c r="MFQ1268" s="79"/>
      <c r="MFR1268" s="57"/>
      <c r="MFS1268" s="80"/>
      <c r="MFT1268" s="80"/>
      <c r="MFU1268" s="80"/>
      <c r="MFV1268" s="80"/>
      <c r="MFW1268" s="57"/>
      <c r="MFX1268" s="81"/>
      <c r="MFY1268" s="57"/>
      <c r="MFZ1268" s="71"/>
      <c r="MGA1268" s="71"/>
      <c r="MGB1268" s="57"/>
      <c r="MGD1268" s="79"/>
      <c r="MGE1268" s="57"/>
      <c r="MGF1268" s="80"/>
      <c r="MGG1268" s="80"/>
      <c r="MGH1268" s="80"/>
      <c r="MGI1268" s="80"/>
      <c r="MGJ1268" s="57"/>
      <c r="MGK1268" s="81"/>
      <c r="MGL1268" s="57"/>
      <c r="MGM1268" s="71"/>
      <c r="MGN1268" s="71"/>
      <c r="MGO1268" s="57"/>
      <c r="MGQ1268" s="79"/>
      <c r="MGR1268" s="57"/>
      <c r="MGS1268" s="80"/>
      <c r="MGT1268" s="80"/>
      <c r="MGU1268" s="80"/>
      <c r="MGV1268" s="80"/>
      <c r="MGW1268" s="57"/>
      <c r="MGX1268" s="81"/>
      <c r="MGY1268" s="57"/>
      <c r="MGZ1268" s="71"/>
      <c r="MHA1268" s="71"/>
      <c r="MHB1268" s="57"/>
      <c r="MHD1268" s="79"/>
      <c r="MHE1268" s="57"/>
      <c r="MHF1268" s="80"/>
      <c r="MHG1268" s="80"/>
      <c r="MHH1268" s="80"/>
      <c r="MHI1268" s="80"/>
      <c r="MHJ1268" s="57"/>
      <c r="MHK1268" s="81"/>
      <c r="MHL1268" s="57"/>
      <c r="MHM1268" s="71"/>
      <c r="MHN1268" s="71"/>
      <c r="MHO1268" s="57"/>
      <c r="MHQ1268" s="79"/>
      <c r="MHR1268" s="57"/>
      <c r="MHS1268" s="80"/>
      <c r="MHT1268" s="80"/>
      <c r="MHU1268" s="80"/>
      <c r="MHV1268" s="80"/>
      <c r="MHW1268" s="57"/>
      <c r="MHX1268" s="81"/>
      <c r="MHY1268" s="57"/>
      <c r="MHZ1268" s="71"/>
      <c r="MIA1268" s="71"/>
      <c r="MIB1268" s="57"/>
      <c r="MID1268" s="79"/>
      <c r="MIE1268" s="57"/>
      <c r="MIF1268" s="80"/>
      <c r="MIG1268" s="80"/>
      <c r="MIH1268" s="80"/>
      <c r="MII1268" s="80"/>
      <c r="MIJ1268" s="57"/>
      <c r="MIK1268" s="81"/>
      <c r="MIL1268" s="57"/>
      <c r="MIM1268" s="71"/>
      <c r="MIN1268" s="71"/>
      <c r="MIO1268" s="57"/>
      <c r="MIQ1268" s="79"/>
      <c r="MIR1268" s="57"/>
      <c r="MIS1268" s="80"/>
      <c r="MIT1268" s="80"/>
      <c r="MIU1268" s="80"/>
      <c r="MIV1268" s="80"/>
      <c r="MIW1268" s="57"/>
      <c r="MIX1268" s="81"/>
      <c r="MIY1268" s="57"/>
      <c r="MIZ1268" s="71"/>
      <c r="MJA1268" s="71"/>
      <c r="MJB1268" s="57"/>
      <c r="MJD1268" s="79"/>
      <c r="MJE1268" s="57"/>
      <c r="MJF1268" s="80"/>
      <c r="MJG1268" s="80"/>
      <c r="MJH1268" s="80"/>
      <c r="MJI1268" s="80"/>
      <c r="MJJ1268" s="57"/>
      <c r="MJK1268" s="81"/>
      <c r="MJL1268" s="57"/>
      <c r="MJM1268" s="71"/>
      <c r="MJN1268" s="71"/>
      <c r="MJO1268" s="57"/>
      <c r="MJQ1268" s="79"/>
      <c r="MJR1268" s="57"/>
      <c r="MJS1268" s="80"/>
      <c r="MJT1268" s="80"/>
      <c r="MJU1268" s="80"/>
      <c r="MJV1268" s="80"/>
      <c r="MJW1268" s="57"/>
      <c r="MJX1268" s="81"/>
      <c r="MJY1268" s="57"/>
      <c r="MJZ1268" s="71"/>
      <c r="MKA1268" s="71"/>
      <c r="MKB1268" s="57"/>
      <c r="MKD1268" s="79"/>
      <c r="MKE1268" s="57"/>
      <c r="MKF1268" s="80"/>
      <c r="MKG1268" s="80"/>
      <c r="MKH1268" s="80"/>
      <c r="MKI1268" s="80"/>
      <c r="MKJ1268" s="57"/>
      <c r="MKK1268" s="81"/>
      <c r="MKL1268" s="57"/>
      <c r="MKM1268" s="71"/>
      <c r="MKN1268" s="71"/>
      <c r="MKO1268" s="57"/>
      <c r="MKQ1268" s="79"/>
      <c r="MKR1268" s="57"/>
      <c r="MKS1268" s="80"/>
      <c r="MKT1268" s="80"/>
      <c r="MKU1268" s="80"/>
      <c r="MKV1268" s="80"/>
      <c r="MKW1268" s="57"/>
      <c r="MKX1268" s="81"/>
      <c r="MKY1268" s="57"/>
      <c r="MKZ1268" s="71"/>
      <c r="MLA1268" s="71"/>
      <c r="MLB1268" s="57"/>
      <c r="MLD1268" s="79"/>
      <c r="MLE1268" s="57"/>
      <c r="MLF1268" s="80"/>
      <c r="MLG1268" s="80"/>
      <c r="MLH1268" s="80"/>
      <c r="MLI1268" s="80"/>
      <c r="MLJ1268" s="57"/>
      <c r="MLK1268" s="81"/>
      <c r="MLL1268" s="57"/>
      <c r="MLM1268" s="71"/>
      <c r="MLN1268" s="71"/>
      <c r="MLO1268" s="57"/>
      <c r="MLQ1268" s="79"/>
      <c r="MLR1268" s="57"/>
      <c r="MLS1268" s="80"/>
      <c r="MLT1268" s="80"/>
      <c r="MLU1268" s="80"/>
      <c r="MLV1268" s="80"/>
      <c r="MLW1268" s="57"/>
      <c r="MLX1268" s="81"/>
      <c r="MLY1268" s="57"/>
      <c r="MLZ1268" s="71"/>
      <c r="MMA1268" s="71"/>
      <c r="MMB1268" s="57"/>
      <c r="MMD1268" s="79"/>
      <c r="MME1268" s="57"/>
      <c r="MMF1268" s="80"/>
      <c r="MMG1268" s="80"/>
      <c r="MMH1268" s="80"/>
      <c r="MMI1268" s="80"/>
      <c r="MMJ1268" s="57"/>
      <c r="MMK1268" s="81"/>
      <c r="MML1268" s="57"/>
      <c r="MMM1268" s="71"/>
      <c r="MMN1268" s="71"/>
      <c r="MMO1268" s="57"/>
      <c r="MMQ1268" s="79"/>
      <c r="MMR1268" s="57"/>
      <c r="MMS1268" s="80"/>
      <c r="MMT1268" s="80"/>
      <c r="MMU1268" s="80"/>
      <c r="MMV1268" s="80"/>
      <c r="MMW1268" s="57"/>
      <c r="MMX1268" s="81"/>
      <c r="MMY1268" s="57"/>
      <c r="MMZ1268" s="71"/>
      <c r="MNA1268" s="71"/>
      <c r="MNB1268" s="57"/>
      <c r="MND1268" s="79"/>
      <c r="MNE1268" s="57"/>
      <c r="MNF1268" s="80"/>
      <c r="MNG1268" s="80"/>
      <c r="MNH1268" s="80"/>
      <c r="MNI1268" s="80"/>
      <c r="MNJ1268" s="57"/>
      <c r="MNK1268" s="81"/>
      <c r="MNL1268" s="57"/>
      <c r="MNM1268" s="71"/>
      <c r="MNN1268" s="71"/>
      <c r="MNO1268" s="57"/>
      <c r="MNQ1268" s="79"/>
      <c r="MNR1268" s="57"/>
      <c r="MNS1268" s="80"/>
      <c r="MNT1268" s="80"/>
      <c r="MNU1268" s="80"/>
      <c r="MNV1268" s="80"/>
      <c r="MNW1268" s="57"/>
      <c r="MNX1268" s="81"/>
      <c r="MNY1268" s="57"/>
      <c r="MNZ1268" s="71"/>
      <c r="MOA1268" s="71"/>
      <c r="MOB1268" s="57"/>
      <c r="MOD1268" s="79"/>
      <c r="MOE1268" s="57"/>
      <c r="MOF1268" s="80"/>
      <c r="MOG1268" s="80"/>
      <c r="MOH1268" s="80"/>
      <c r="MOI1268" s="80"/>
      <c r="MOJ1268" s="57"/>
      <c r="MOK1268" s="81"/>
      <c r="MOL1268" s="57"/>
      <c r="MOM1268" s="71"/>
      <c r="MON1268" s="71"/>
      <c r="MOO1268" s="57"/>
      <c r="MOQ1268" s="79"/>
      <c r="MOR1268" s="57"/>
      <c r="MOS1268" s="80"/>
      <c r="MOT1268" s="80"/>
      <c r="MOU1268" s="80"/>
      <c r="MOV1268" s="80"/>
      <c r="MOW1268" s="57"/>
      <c r="MOX1268" s="81"/>
      <c r="MOY1268" s="57"/>
      <c r="MOZ1268" s="71"/>
      <c r="MPA1268" s="71"/>
      <c r="MPB1268" s="57"/>
      <c r="MPD1268" s="79"/>
      <c r="MPE1268" s="57"/>
      <c r="MPF1268" s="80"/>
      <c r="MPG1268" s="80"/>
      <c r="MPH1268" s="80"/>
      <c r="MPI1268" s="80"/>
      <c r="MPJ1268" s="57"/>
      <c r="MPK1268" s="81"/>
      <c r="MPL1268" s="57"/>
      <c r="MPM1268" s="71"/>
      <c r="MPN1268" s="71"/>
      <c r="MPO1268" s="57"/>
      <c r="MPQ1268" s="79"/>
      <c r="MPR1268" s="57"/>
      <c r="MPS1268" s="80"/>
      <c r="MPT1268" s="80"/>
      <c r="MPU1268" s="80"/>
      <c r="MPV1268" s="80"/>
      <c r="MPW1268" s="57"/>
      <c r="MPX1268" s="81"/>
      <c r="MPY1268" s="57"/>
      <c r="MPZ1268" s="71"/>
      <c r="MQA1268" s="71"/>
      <c r="MQB1268" s="57"/>
      <c r="MQD1268" s="79"/>
      <c r="MQE1268" s="57"/>
      <c r="MQF1268" s="80"/>
      <c r="MQG1268" s="80"/>
      <c r="MQH1268" s="80"/>
      <c r="MQI1268" s="80"/>
      <c r="MQJ1268" s="57"/>
      <c r="MQK1268" s="81"/>
      <c r="MQL1268" s="57"/>
      <c r="MQM1268" s="71"/>
      <c r="MQN1268" s="71"/>
      <c r="MQO1268" s="57"/>
      <c r="MQQ1268" s="79"/>
      <c r="MQR1268" s="57"/>
      <c r="MQS1268" s="80"/>
      <c r="MQT1268" s="80"/>
      <c r="MQU1268" s="80"/>
      <c r="MQV1268" s="80"/>
      <c r="MQW1268" s="57"/>
      <c r="MQX1268" s="81"/>
      <c r="MQY1268" s="57"/>
      <c r="MQZ1268" s="71"/>
      <c r="MRA1268" s="71"/>
      <c r="MRB1268" s="57"/>
      <c r="MRD1268" s="79"/>
      <c r="MRE1268" s="57"/>
      <c r="MRF1268" s="80"/>
      <c r="MRG1268" s="80"/>
      <c r="MRH1268" s="80"/>
      <c r="MRI1268" s="80"/>
      <c r="MRJ1268" s="57"/>
      <c r="MRK1268" s="81"/>
      <c r="MRL1268" s="57"/>
      <c r="MRM1268" s="71"/>
      <c r="MRN1268" s="71"/>
      <c r="MRO1268" s="57"/>
      <c r="MRQ1268" s="79"/>
      <c r="MRR1268" s="57"/>
      <c r="MRS1268" s="80"/>
      <c r="MRT1268" s="80"/>
      <c r="MRU1268" s="80"/>
      <c r="MRV1268" s="80"/>
      <c r="MRW1268" s="57"/>
      <c r="MRX1268" s="81"/>
      <c r="MRY1268" s="57"/>
      <c r="MRZ1268" s="71"/>
      <c r="MSA1268" s="71"/>
      <c r="MSB1268" s="57"/>
      <c r="MSD1268" s="79"/>
      <c r="MSE1268" s="57"/>
      <c r="MSF1268" s="80"/>
      <c r="MSG1268" s="80"/>
      <c r="MSH1268" s="80"/>
      <c r="MSI1268" s="80"/>
      <c r="MSJ1268" s="57"/>
      <c r="MSK1268" s="81"/>
      <c r="MSL1268" s="57"/>
      <c r="MSM1268" s="71"/>
      <c r="MSN1268" s="71"/>
      <c r="MSO1268" s="57"/>
      <c r="MSQ1268" s="79"/>
      <c r="MSR1268" s="57"/>
      <c r="MSS1268" s="80"/>
      <c r="MST1268" s="80"/>
      <c r="MSU1268" s="80"/>
      <c r="MSV1268" s="80"/>
      <c r="MSW1268" s="57"/>
      <c r="MSX1268" s="81"/>
      <c r="MSY1268" s="57"/>
      <c r="MSZ1268" s="71"/>
      <c r="MTA1268" s="71"/>
      <c r="MTB1268" s="57"/>
      <c r="MTD1268" s="79"/>
      <c r="MTE1268" s="57"/>
      <c r="MTF1268" s="80"/>
      <c r="MTG1268" s="80"/>
      <c r="MTH1268" s="80"/>
      <c r="MTI1268" s="80"/>
      <c r="MTJ1268" s="57"/>
      <c r="MTK1268" s="81"/>
      <c r="MTL1268" s="57"/>
      <c r="MTM1268" s="71"/>
      <c r="MTN1268" s="71"/>
      <c r="MTO1268" s="57"/>
      <c r="MTQ1268" s="79"/>
      <c r="MTR1268" s="57"/>
      <c r="MTS1268" s="80"/>
      <c r="MTT1268" s="80"/>
      <c r="MTU1268" s="80"/>
      <c r="MTV1268" s="80"/>
      <c r="MTW1268" s="57"/>
      <c r="MTX1268" s="81"/>
      <c r="MTY1268" s="57"/>
      <c r="MTZ1268" s="71"/>
      <c r="MUA1268" s="71"/>
      <c r="MUB1268" s="57"/>
      <c r="MUD1268" s="79"/>
      <c r="MUE1268" s="57"/>
      <c r="MUF1268" s="80"/>
      <c r="MUG1268" s="80"/>
      <c r="MUH1268" s="80"/>
      <c r="MUI1268" s="80"/>
      <c r="MUJ1268" s="57"/>
      <c r="MUK1268" s="81"/>
      <c r="MUL1268" s="57"/>
      <c r="MUM1268" s="71"/>
      <c r="MUN1268" s="71"/>
      <c r="MUO1268" s="57"/>
      <c r="MUQ1268" s="79"/>
      <c r="MUR1268" s="57"/>
      <c r="MUS1268" s="80"/>
      <c r="MUT1268" s="80"/>
      <c r="MUU1268" s="80"/>
      <c r="MUV1268" s="80"/>
      <c r="MUW1268" s="57"/>
      <c r="MUX1268" s="81"/>
      <c r="MUY1268" s="57"/>
      <c r="MUZ1268" s="71"/>
      <c r="MVA1268" s="71"/>
      <c r="MVB1268" s="57"/>
      <c r="MVD1268" s="79"/>
      <c r="MVE1268" s="57"/>
      <c r="MVF1268" s="80"/>
      <c r="MVG1268" s="80"/>
      <c r="MVH1268" s="80"/>
      <c r="MVI1268" s="80"/>
      <c r="MVJ1268" s="57"/>
      <c r="MVK1268" s="81"/>
      <c r="MVL1268" s="57"/>
      <c r="MVM1268" s="71"/>
      <c r="MVN1268" s="71"/>
      <c r="MVO1268" s="57"/>
      <c r="MVQ1268" s="79"/>
      <c r="MVR1268" s="57"/>
      <c r="MVS1268" s="80"/>
      <c r="MVT1268" s="80"/>
      <c r="MVU1268" s="80"/>
      <c r="MVV1268" s="80"/>
      <c r="MVW1268" s="57"/>
      <c r="MVX1268" s="81"/>
      <c r="MVY1268" s="57"/>
      <c r="MVZ1268" s="71"/>
      <c r="MWA1268" s="71"/>
      <c r="MWB1268" s="57"/>
      <c r="MWD1268" s="79"/>
      <c r="MWE1268" s="57"/>
      <c r="MWF1268" s="80"/>
      <c r="MWG1268" s="80"/>
      <c r="MWH1268" s="80"/>
      <c r="MWI1268" s="80"/>
      <c r="MWJ1268" s="57"/>
      <c r="MWK1268" s="81"/>
      <c r="MWL1268" s="57"/>
      <c r="MWM1268" s="71"/>
      <c r="MWN1268" s="71"/>
      <c r="MWO1268" s="57"/>
      <c r="MWQ1268" s="79"/>
      <c r="MWR1268" s="57"/>
      <c r="MWS1268" s="80"/>
      <c r="MWT1268" s="80"/>
      <c r="MWU1268" s="80"/>
      <c r="MWV1268" s="80"/>
      <c r="MWW1268" s="57"/>
      <c r="MWX1268" s="81"/>
      <c r="MWY1268" s="57"/>
      <c r="MWZ1268" s="71"/>
      <c r="MXA1268" s="71"/>
      <c r="MXB1268" s="57"/>
      <c r="MXD1268" s="79"/>
      <c r="MXE1268" s="57"/>
      <c r="MXF1268" s="80"/>
      <c r="MXG1268" s="80"/>
      <c r="MXH1268" s="80"/>
      <c r="MXI1268" s="80"/>
      <c r="MXJ1268" s="57"/>
      <c r="MXK1268" s="81"/>
      <c r="MXL1268" s="57"/>
      <c r="MXM1268" s="71"/>
      <c r="MXN1268" s="71"/>
      <c r="MXO1268" s="57"/>
      <c r="MXQ1268" s="79"/>
      <c r="MXR1268" s="57"/>
      <c r="MXS1268" s="80"/>
      <c r="MXT1268" s="80"/>
      <c r="MXU1268" s="80"/>
      <c r="MXV1268" s="80"/>
      <c r="MXW1268" s="57"/>
      <c r="MXX1268" s="81"/>
      <c r="MXY1268" s="57"/>
      <c r="MXZ1268" s="71"/>
      <c r="MYA1268" s="71"/>
      <c r="MYB1268" s="57"/>
      <c r="MYD1268" s="79"/>
      <c r="MYE1268" s="57"/>
      <c r="MYF1268" s="80"/>
      <c r="MYG1268" s="80"/>
      <c r="MYH1268" s="80"/>
      <c r="MYI1268" s="80"/>
      <c r="MYJ1268" s="57"/>
      <c r="MYK1268" s="81"/>
      <c r="MYL1268" s="57"/>
      <c r="MYM1268" s="71"/>
      <c r="MYN1268" s="71"/>
      <c r="MYO1268" s="57"/>
      <c r="MYQ1268" s="79"/>
      <c r="MYR1268" s="57"/>
      <c r="MYS1268" s="80"/>
      <c r="MYT1268" s="80"/>
      <c r="MYU1268" s="80"/>
      <c r="MYV1268" s="80"/>
      <c r="MYW1268" s="57"/>
      <c r="MYX1268" s="81"/>
      <c r="MYY1268" s="57"/>
      <c r="MYZ1268" s="71"/>
      <c r="MZA1268" s="71"/>
      <c r="MZB1268" s="57"/>
      <c r="MZD1268" s="79"/>
      <c r="MZE1268" s="57"/>
      <c r="MZF1268" s="80"/>
      <c r="MZG1268" s="80"/>
      <c r="MZH1268" s="80"/>
      <c r="MZI1268" s="80"/>
      <c r="MZJ1268" s="57"/>
      <c r="MZK1268" s="81"/>
      <c r="MZL1268" s="57"/>
      <c r="MZM1268" s="71"/>
      <c r="MZN1268" s="71"/>
      <c r="MZO1268" s="57"/>
      <c r="MZQ1268" s="79"/>
      <c r="MZR1268" s="57"/>
      <c r="MZS1268" s="80"/>
      <c r="MZT1268" s="80"/>
      <c r="MZU1268" s="80"/>
      <c r="MZV1268" s="80"/>
      <c r="MZW1268" s="57"/>
      <c r="MZX1268" s="81"/>
      <c r="MZY1268" s="57"/>
      <c r="MZZ1268" s="71"/>
      <c r="NAA1268" s="71"/>
      <c r="NAB1268" s="57"/>
      <c r="NAD1268" s="79"/>
      <c r="NAE1268" s="57"/>
      <c r="NAF1268" s="80"/>
      <c r="NAG1268" s="80"/>
      <c r="NAH1268" s="80"/>
      <c r="NAI1268" s="80"/>
      <c r="NAJ1268" s="57"/>
      <c r="NAK1268" s="81"/>
      <c r="NAL1268" s="57"/>
      <c r="NAM1268" s="71"/>
      <c r="NAN1268" s="71"/>
      <c r="NAO1268" s="57"/>
      <c r="NAQ1268" s="79"/>
      <c r="NAR1268" s="57"/>
      <c r="NAS1268" s="80"/>
      <c r="NAT1268" s="80"/>
      <c r="NAU1268" s="80"/>
      <c r="NAV1268" s="80"/>
      <c r="NAW1268" s="57"/>
      <c r="NAX1268" s="81"/>
      <c r="NAY1268" s="57"/>
      <c r="NAZ1268" s="71"/>
      <c r="NBA1268" s="71"/>
      <c r="NBB1268" s="57"/>
      <c r="NBD1268" s="79"/>
      <c r="NBE1268" s="57"/>
      <c r="NBF1268" s="80"/>
      <c r="NBG1268" s="80"/>
      <c r="NBH1268" s="80"/>
      <c r="NBI1268" s="80"/>
      <c r="NBJ1268" s="57"/>
      <c r="NBK1268" s="81"/>
      <c r="NBL1268" s="57"/>
      <c r="NBM1268" s="71"/>
      <c r="NBN1268" s="71"/>
      <c r="NBO1268" s="57"/>
      <c r="NBQ1268" s="79"/>
      <c r="NBR1268" s="57"/>
      <c r="NBS1268" s="80"/>
      <c r="NBT1268" s="80"/>
      <c r="NBU1268" s="80"/>
      <c r="NBV1268" s="80"/>
      <c r="NBW1268" s="57"/>
      <c r="NBX1268" s="81"/>
      <c r="NBY1268" s="57"/>
      <c r="NBZ1268" s="71"/>
      <c r="NCA1268" s="71"/>
      <c r="NCB1268" s="57"/>
      <c r="NCD1268" s="79"/>
      <c r="NCE1268" s="57"/>
      <c r="NCF1268" s="80"/>
      <c r="NCG1268" s="80"/>
      <c r="NCH1268" s="80"/>
      <c r="NCI1268" s="80"/>
      <c r="NCJ1268" s="57"/>
      <c r="NCK1268" s="81"/>
      <c r="NCL1268" s="57"/>
      <c r="NCM1268" s="71"/>
      <c r="NCN1268" s="71"/>
      <c r="NCO1268" s="57"/>
      <c r="NCQ1268" s="79"/>
      <c r="NCR1268" s="57"/>
      <c r="NCS1268" s="80"/>
      <c r="NCT1268" s="80"/>
      <c r="NCU1268" s="80"/>
      <c r="NCV1268" s="80"/>
      <c r="NCW1268" s="57"/>
      <c r="NCX1268" s="81"/>
      <c r="NCY1268" s="57"/>
      <c r="NCZ1268" s="71"/>
      <c r="NDA1268" s="71"/>
      <c r="NDB1268" s="57"/>
      <c r="NDD1268" s="79"/>
      <c r="NDE1268" s="57"/>
      <c r="NDF1268" s="80"/>
      <c r="NDG1268" s="80"/>
      <c r="NDH1268" s="80"/>
      <c r="NDI1268" s="80"/>
      <c r="NDJ1268" s="57"/>
      <c r="NDK1268" s="81"/>
      <c r="NDL1268" s="57"/>
      <c r="NDM1268" s="71"/>
      <c r="NDN1268" s="71"/>
      <c r="NDO1268" s="57"/>
      <c r="NDQ1268" s="79"/>
      <c r="NDR1268" s="57"/>
      <c r="NDS1268" s="80"/>
      <c r="NDT1268" s="80"/>
      <c r="NDU1268" s="80"/>
      <c r="NDV1268" s="80"/>
      <c r="NDW1268" s="57"/>
      <c r="NDX1268" s="81"/>
      <c r="NDY1268" s="57"/>
      <c r="NDZ1268" s="71"/>
      <c r="NEA1268" s="71"/>
      <c r="NEB1268" s="57"/>
      <c r="NED1268" s="79"/>
      <c r="NEE1268" s="57"/>
      <c r="NEF1268" s="80"/>
      <c r="NEG1268" s="80"/>
      <c r="NEH1268" s="80"/>
      <c r="NEI1268" s="80"/>
      <c r="NEJ1268" s="57"/>
      <c r="NEK1268" s="81"/>
      <c r="NEL1268" s="57"/>
      <c r="NEM1268" s="71"/>
      <c r="NEN1268" s="71"/>
      <c r="NEO1268" s="57"/>
      <c r="NEQ1268" s="79"/>
      <c r="NER1268" s="57"/>
      <c r="NES1268" s="80"/>
      <c r="NET1268" s="80"/>
      <c r="NEU1268" s="80"/>
      <c r="NEV1268" s="80"/>
      <c r="NEW1268" s="57"/>
      <c r="NEX1268" s="81"/>
      <c r="NEY1268" s="57"/>
      <c r="NEZ1268" s="71"/>
      <c r="NFA1268" s="71"/>
      <c r="NFB1268" s="57"/>
      <c r="NFD1268" s="79"/>
      <c r="NFE1268" s="57"/>
      <c r="NFF1268" s="80"/>
      <c r="NFG1268" s="80"/>
      <c r="NFH1268" s="80"/>
      <c r="NFI1268" s="80"/>
      <c r="NFJ1268" s="57"/>
      <c r="NFK1268" s="81"/>
      <c r="NFL1268" s="57"/>
      <c r="NFM1268" s="71"/>
      <c r="NFN1268" s="71"/>
      <c r="NFO1268" s="57"/>
      <c r="NFQ1268" s="79"/>
      <c r="NFR1268" s="57"/>
      <c r="NFS1268" s="80"/>
      <c r="NFT1268" s="80"/>
      <c r="NFU1268" s="80"/>
      <c r="NFV1268" s="80"/>
      <c r="NFW1268" s="57"/>
      <c r="NFX1268" s="81"/>
      <c r="NFY1268" s="57"/>
      <c r="NFZ1268" s="71"/>
      <c r="NGA1268" s="71"/>
      <c r="NGB1268" s="57"/>
      <c r="NGD1268" s="79"/>
      <c r="NGE1268" s="57"/>
      <c r="NGF1268" s="80"/>
      <c r="NGG1268" s="80"/>
      <c r="NGH1268" s="80"/>
      <c r="NGI1268" s="80"/>
      <c r="NGJ1268" s="57"/>
      <c r="NGK1268" s="81"/>
      <c r="NGL1268" s="57"/>
      <c r="NGM1268" s="71"/>
      <c r="NGN1268" s="71"/>
      <c r="NGO1268" s="57"/>
      <c r="NGQ1268" s="79"/>
      <c r="NGR1268" s="57"/>
      <c r="NGS1268" s="80"/>
      <c r="NGT1268" s="80"/>
      <c r="NGU1268" s="80"/>
      <c r="NGV1268" s="80"/>
      <c r="NGW1268" s="57"/>
      <c r="NGX1268" s="81"/>
      <c r="NGY1268" s="57"/>
      <c r="NGZ1268" s="71"/>
      <c r="NHA1268" s="71"/>
      <c r="NHB1268" s="57"/>
      <c r="NHD1268" s="79"/>
      <c r="NHE1268" s="57"/>
      <c r="NHF1268" s="80"/>
      <c r="NHG1268" s="80"/>
      <c r="NHH1268" s="80"/>
      <c r="NHI1268" s="80"/>
      <c r="NHJ1268" s="57"/>
      <c r="NHK1268" s="81"/>
      <c r="NHL1268" s="57"/>
      <c r="NHM1268" s="71"/>
      <c r="NHN1268" s="71"/>
      <c r="NHO1268" s="57"/>
      <c r="NHQ1268" s="79"/>
      <c r="NHR1268" s="57"/>
      <c r="NHS1268" s="80"/>
      <c r="NHT1268" s="80"/>
      <c r="NHU1268" s="80"/>
      <c r="NHV1268" s="80"/>
      <c r="NHW1268" s="57"/>
      <c r="NHX1268" s="81"/>
      <c r="NHY1268" s="57"/>
      <c r="NHZ1268" s="71"/>
      <c r="NIA1268" s="71"/>
      <c r="NIB1268" s="57"/>
      <c r="NID1268" s="79"/>
      <c r="NIE1268" s="57"/>
      <c r="NIF1268" s="80"/>
      <c r="NIG1268" s="80"/>
      <c r="NIH1268" s="80"/>
      <c r="NII1268" s="80"/>
      <c r="NIJ1268" s="57"/>
      <c r="NIK1268" s="81"/>
      <c r="NIL1268" s="57"/>
      <c r="NIM1268" s="71"/>
      <c r="NIN1268" s="71"/>
      <c r="NIO1268" s="57"/>
      <c r="NIQ1268" s="79"/>
      <c r="NIR1268" s="57"/>
      <c r="NIS1268" s="80"/>
      <c r="NIT1268" s="80"/>
      <c r="NIU1268" s="80"/>
      <c r="NIV1268" s="80"/>
      <c r="NIW1268" s="57"/>
      <c r="NIX1268" s="81"/>
      <c r="NIY1268" s="57"/>
      <c r="NIZ1268" s="71"/>
      <c r="NJA1268" s="71"/>
      <c r="NJB1268" s="57"/>
      <c r="NJD1268" s="79"/>
      <c r="NJE1268" s="57"/>
      <c r="NJF1268" s="80"/>
      <c r="NJG1268" s="80"/>
      <c r="NJH1268" s="80"/>
      <c r="NJI1268" s="80"/>
      <c r="NJJ1268" s="57"/>
      <c r="NJK1268" s="81"/>
      <c r="NJL1268" s="57"/>
      <c r="NJM1268" s="71"/>
      <c r="NJN1268" s="71"/>
      <c r="NJO1268" s="57"/>
      <c r="NJQ1268" s="79"/>
      <c r="NJR1268" s="57"/>
      <c r="NJS1268" s="80"/>
      <c r="NJT1268" s="80"/>
      <c r="NJU1268" s="80"/>
      <c r="NJV1268" s="80"/>
      <c r="NJW1268" s="57"/>
      <c r="NJX1268" s="81"/>
      <c r="NJY1268" s="57"/>
      <c r="NJZ1268" s="71"/>
      <c r="NKA1268" s="71"/>
      <c r="NKB1268" s="57"/>
      <c r="NKD1268" s="79"/>
      <c r="NKE1268" s="57"/>
      <c r="NKF1268" s="80"/>
      <c r="NKG1268" s="80"/>
      <c r="NKH1268" s="80"/>
      <c r="NKI1268" s="80"/>
      <c r="NKJ1268" s="57"/>
      <c r="NKK1268" s="81"/>
      <c r="NKL1268" s="57"/>
      <c r="NKM1268" s="71"/>
      <c r="NKN1268" s="71"/>
      <c r="NKO1268" s="57"/>
      <c r="NKQ1268" s="79"/>
      <c r="NKR1268" s="57"/>
      <c r="NKS1268" s="80"/>
      <c r="NKT1268" s="80"/>
      <c r="NKU1268" s="80"/>
      <c r="NKV1268" s="80"/>
      <c r="NKW1268" s="57"/>
      <c r="NKX1268" s="81"/>
      <c r="NKY1268" s="57"/>
      <c r="NKZ1268" s="71"/>
      <c r="NLA1268" s="71"/>
      <c r="NLB1268" s="57"/>
      <c r="NLD1268" s="79"/>
      <c r="NLE1268" s="57"/>
      <c r="NLF1268" s="80"/>
      <c r="NLG1268" s="80"/>
      <c r="NLH1268" s="80"/>
      <c r="NLI1268" s="80"/>
      <c r="NLJ1268" s="57"/>
      <c r="NLK1268" s="81"/>
      <c r="NLL1268" s="57"/>
      <c r="NLM1268" s="71"/>
      <c r="NLN1268" s="71"/>
      <c r="NLO1268" s="57"/>
      <c r="NLQ1268" s="79"/>
      <c r="NLR1268" s="57"/>
      <c r="NLS1268" s="80"/>
      <c r="NLT1268" s="80"/>
      <c r="NLU1268" s="80"/>
      <c r="NLV1268" s="80"/>
      <c r="NLW1268" s="57"/>
      <c r="NLX1268" s="81"/>
      <c r="NLY1268" s="57"/>
      <c r="NLZ1268" s="71"/>
      <c r="NMA1268" s="71"/>
      <c r="NMB1268" s="57"/>
      <c r="NMD1268" s="79"/>
      <c r="NME1268" s="57"/>
      <c r="NMF1268" s="80"/>
      <c r="NMG1268" s="80"/>
      <c r="NMH1268" s="80"/>
      <c r="NMI1268" s="80"/>
      <c r="NMJ1268" s="57"/>
      <c r="NMK1268" s="81"/>
      <c r="NML1268" s="57"/>
      <c r="NMM1268" s="71"/>
      <c r="NMN1268" s="71"/>
      <c r="NMO1268" s="57"/>
      <c r="NMQ1268" s="79"/>
      <c r="NMR1268" s="57"/>
      <c r="NMS1268" s="80"/>
      <c r="NMT1268" s="80"/>
      <c r="NMU1268" s="80"/>
      <c r="NMV1268" s="80"/>
      <c r="NMW1268" s="57"/>
      <c r="NMX1268" s="81"/>
      <c r="NMY1268" s="57"/>
      <c r="NMZ1268" s="71"/>
      <c r="NNA1268" s="71"/>
      <c r="NNB1268" s="57"/>
      <c r="NND1268" s="79"/>
      <c r="NNE1268" s="57"/>
      <c r="NNF1268" s="80"/>
      <c r="NNG1268" s="80"/>
      <c r="NNH1268" s="80"/>
      <c r="NNI1268" s="80"/>
      <c r="NNJ1268" s="57"/>
      <c r="NNK1268" s="81"/>
      <c r="NNL1268" s="57"/>
      <c r="NNM1268" s="71"/>
      <c r="NNN1268" s="71"/>
      <c r="NNO1268" s="57"/>
      <c r="NNQ1268" s="79"/>
      <c r="NNR1268" s="57"/>
      <c r="NNS1268" s="80"/>
      <c r="NNT1268" s="80"/>
      <c r="NNU1268" s="80"/>
      <c r="NNV1268" s="80"/>
      <c r="NNW1268" s="57"/>
      <c r="NNX1268" s="81"/>
      <c r="NNY1268" s="57"/>
      <c r="NNZ1268" s="71"/>
      <c r="NOA1268" s="71"/>
      <c r="NOB1268" s="57"/>
      <c r="NOD1268" s="79"/>
      <c r="NOE1268" s="57"/>
      <c r="NOF1268" s="80"/>
      <c r="NOG1268" s="80"/>
      <c r="NOH1268" s="80"/>
      <c r="NOI1268" s="80"/>
      <c r="NOJ1268" s="57"/>
      <c r="NOK1268" s="81"/>
      <c r="NOL1268" s="57"/>
      <c r="NOM1268" s="71"/>
      <c r="NON1268" s="71"/>
      <c r="NOO1268" s="57"/>
      <c r="NOQ1268" s="79"/>
      <c r="NOR1268" s="57"/>
      <c r="NOS1268" s="80"/>
      <c r="NOT1268" s="80"/>
      <c r="NOU1268" s="80"/>
      <c r="NOV1268" s="80"/>
      <c r="NOW1268" s="57"/>
      <c r="NOX1268" s="81"/>
      <c r="NOY1268" s="57"/>
      <c r="NOZ1268" s="71"/>
      <c r="NPA1268" s="71"/>
      <c r="NPB1268" s="57"/>
      <c r="NPD1268" s="79"/>
      <c r="NPE1268" s="57"/>
      <c r="NPF1268" s="80"/>
      <c r="NPG1268" s="80"/>
      <c r="NPH1268" s="80"/>
      <c r="NPI1268" s="80"/>
      <c r="NPJ1268" s="57"/>
      <c r="NPK1268" s="81"/>
      <c r="NPL1268" s="57"/>
      <c r="NPM1268" s="71"/>
      <c r="NPN1268" s="71"/>
      <c r="NPO1268" s="57"/>
      <c r="NPQ1268" s="79"/>
      <c r="NPR1268" s="57"/>
      <c r="NPS1268" s="80"/>
      <c r="NPT1268" s="80"/>
      <c r="NPU1268" s="80"/>
      <c r="NPV1268" s="80"/>
      <c r="NPW1268" s="57"/>
      <c r="NPX1268" s="81"/>
      <c r="NPY1268" s="57"/>
      <c r="NPZ1268" s="71"/>
      <c r="NQA1268" s="71"/>
      <c r="NQB1268" s="57"/>
      <c r="NQD1268" s="79"/>
      <c r="NQE1268" s="57"/>
      <c r="NQF1268" s="80"/>
      <c r="NQG1268" s="80"/>
      <c r="NQH1268" s="80"/>
      <c r="NQI1268" s="80"/>
      <c r="NQJ1268" s="57"/>
      <c r="NQK1268" s="81"/>
      <c r="NQL1268" s="57"/>
      <c r="NQM1268" s="71"/>
      <c r="NQN1268" s="71"/>
      <c r="NQO1268" s="57"/>
      <c r="NQQ1268" s="79"/>
      <c r="NQR1268" s="57"/>
      <c r="NQS1268" s="80"/>
      <c r="NQT1268" s="80"/>
      <c r="NQU1268" s="80"/>
      <c r="NQV1268" s="80"/>
      <c r="NQW1268" s="57"/>
      <c r="NQX1268" s="81"/>
      <c r="NQY1268" s="57"/>
      <c r="NQZ1268" s="71"/>
      <c r="NRA1268" s="71"/>
      <c r="NRB1268" s="57"/>
      <c r="NRD1268" s="79"/>
      <c r="NRE1268" s="57"/>
      <c r="NRF1268" s="80"/>
      <c r="NRG1268" s="80"/>
      <c r="NRH1268" s="80"/>
      <c r="NRI1268" s="80"/>
      <c r="NRJ1268" s="57"/>
      <c r="NRK1268" s="81"/>
      <c r="NRL1268" s="57"/>
      <c r="NRM1268" s="71"/>
      <c r="NRN1268" s="71"/>
      <c r="NRO1268" s="57"/>
      <c r="NRQ1268" s="79"/>
      <c r="NRR1268" s="57"/>
      <c r="NRS1268" s="80"/>
      <c r="NRT1268" s="80"/>
      <c r="NRU1268" s="80"/>
      <c r="NRV1268" s="80"/>
      <c r="NRW1268" s="57"/>
      <c r="NRX1268" s="81"/>
      <c r="NRY1268" s="57"/>
      <c r="NRZ1268" s="71"/>
      <c r="NSA1268" s="71"/>
      <c r="NSB1268" s="57"/>
      <c r="NSD1268" s="79"/>
      <c r="NSE1268" s="57"/>
      <c r="NSF1268" s="80"/>
      <c r="NSG1268" s="80"/>
      <c r="NSH1268" s="80"/>
      <c r="NSI1268" s="80"/>
      <c r="NSJ1268" s="57"/>
      <c r="NSK1268" s="81"/>
      <c r="NSL1268" s="57"/>
      <c r="NSM1268" s="71"/>
      <c r="NSN1268" s="71"/>
      <c r="NSO1268" s="57"/>
      <c r="NSQ1268" s="79"/>
      <c r="NSR1268" s="57"/>
      <c r="NSS1268" s="80"/>
      <c r="NST1268" s="80"/>
      <c r="NSU1268" s="80"/>
      <c r="NSV1268" s="80"/>
      <c r="NSW1268" s="57"/>
      <c r="NSX1268" s="81"/>
      <c r="NSY1268" s="57"/>
      <c r="NSZ1268" s="71"/>
      <c r="NTA1268" s="71"/>
      <c r="NTB1268" s="57"/>
      <c r="NTD1268" s="79"/>
      <c r="NTE1268" s="57"/>
      <c r="NTF1268" s="80"/>
      <c r="NTG1268" s="80"/>
      <c r="NTH1268" s="80"/>
      <c r="NTI1268" s="80"/>
      <c r="NTJ1268" s="57"/>
      <c r="NTK1268" s="81"/>
      <c r="NTL1268" s="57"/>
      <c r="NTM1268" s="71"/>
      <c r="NTN1268" s="71"/>
      <c r="NTO1268" s="57"/>
      <c r="NTQ1268" s="79"/>
      <c r="NTR1268" s="57"/>
      <c r="NTS1268" s="80"/>
      <c r="NTT1268" s="80"/>
      <c r="NTU1268" s="80"/>
      <c r="NTV1268" s="80"/>
      <c r="NTW1268" s="57"/>
      <c r="NTX1268" s="81"/>
      <c r="NTY1268" s="57"/>
      <c r="NTZ1268" s="71"/>
      <c r="NUA1268" s="71"/>
      <c r="NUB1268" s="57"/>
      <c r="NUD1268" s="79"/>
      <c r="NUE1268" s="57"/>
      <c r="NUF1268" s="80"/>
      <c r="NUG1268" s="80"/>
      <c r="NUH1268" s="80"/>
      <c r="NUI1268" s="80"/>
      <c r="NUJ1268" s="57"/>
      <c r="NUK1268" s="81"/>
      <c r="NUL1268" s="57"/>
      <c r="NUM1268" s="71"/>
      <c r="NUN1268" s="71"/>
      <c r="NUO1268" s="57"/>
      <c r="NUQ1268" s="79"/>
      <c r="NUR1268" s="57"/>
      <c r="NUS1268" s="80"/>
      <c r="NUT1268" s="80"/>
      <c r="NUU1268" s="80"/>
      <c r="NUV1268" s="80"/>
      <c r="NUW1268" s="57"/>
      <c r="NUX1268" s="81"/>
      <c r="NUY1268" s="57"/>
      <c r="NUZ1268" s="71"/>
      <c r="NVA1268" s="71"/>
      <c r="NVB1268" s="57"/>
      <c r="NVD1268" s="79"/>
      <c r="NVE1268" s="57"/>
      <c r="NVF1268" s="80"/>
      <c r="NVG1268" s="80"/>
      <c r="NVH1268" s="80"/>
      <c r="NVI1268" s="80"/>
      <c r="NVJ1268" s="57"/>
      <c r="NVK1268" s="81"/>
      <c r="NVL1268" s="57"/>
      <c r="NVM1268" s="71"/>
      <c r="NVN1268" s="71"/>
      <c r="NVO1268" s="57"/>
      <c r="NVQ1268" s="79"/>
      <c r="NVR1268" s="57"/>
      <c r="NVS1268" s="80"/>
      <c r="NVT1268" s="80"/>
      <c r="NVU1268" s="80"/>
      <c r="NVV1268" s="80"/>
      <c r="NVW1268" s="57"/>
      <c r="NVX1268" s="81"/>
      <c r="NVY1268" s="57"/>
      <c r="NVZ1268" s="71"/>
      <c r="NWA1268" s="71"/>
      <c r="NWB1268" s="57"/>
      <c r="NWD1268" s="79"/>
      <c r="NWE1268" s="57"/>
      <c r="NWF1268" s="80"/>
      <c r="NWG1268" s="80"/>
      <c r="NWH1268" s="80"/>
      <c r="NWI1268" s="80"/>
      <c r="NWJ1268" s="57"/>
      <c r="NWK1268" s="81"/>
      <c r="NWL1268" s="57"/>
      <c r="NWM1268" s="71"/>
      <c r="NWN1268" s="71"/>
      <c r="NWO1268" s="57"/>
      <c r="NWQ1268" s="79"/>
      <c r="NWR1268" s="57"/>
      <c r="NWS1268" s="80"/>
      <c r="NWT1268" s="80"/>
      <c r="NWU1268" s="80"/>
      <c r="NWV1268" s="80"/>
      <c r="NWW1268" s="57"/>
      <c r="NWX1268" s="81"/>
      <c r="NWY1268" s="57"/>
      <c r="NWZ1268" s="71"/>
      <c r="NXA1268" s="71"/>
      <c r="NXB1268" s="57"/>
      <c r="NXD1268" s="79"/>
      <c r="NXE1268" s="57"/>
      <c r="NXF1268" s="80"/>
      <c r="NXG1268" s="80"/>
      <c r="NXH1268" s="80"/>
      <c r="NXI1268" s="80"/>
      <c r="NXJ1268" s="57"/>
      <c r="NXK1268" s="81"/>
      <c r="NXL1268" s="57"/>
      <c r="NXM1268" s="71"/>
      <c r="NXN1268" s="71"/>
      <c r="NXO1268" s="57"/>
      <c r="NXQ1268" s="79"/>
      <c r="NXR1268" s="57"/>
      <c r="NXS1268" s="80"/>
      <c r="NXT1268" s="80"/>
      <c r="NXU1268" s="80"/>
      <c r="NXV1268" s="80"/>
      <c r="NXW1268" s="57"/>
      <c r="NXX1268" s="81"/>
      <c r="NXY1268" s="57"/>
      <c r="NXZ1268" s="71"/>
      <c r="NYA1268" s="71"/>
      <c r="NYB1268" s="57"/>
      <c r="NYD1268" s="79"/>
      <c r="NYE1268" s="57"/>
      <c r="NYF1268" s="80"/>
      <c r="NYG1268" s="80"/>
      <c r="NYH1268" s="80"/>
      <c r="NYI1268" s="80"/>
      <c r="NYJ1268" s="57"/>
      <c r="NYK1268" s="81"/>
      <c r="NYL1268" s="57"/>
      <c r="NYM1268" s="71"/>
      <c r="NYN1268" s="71"/>
      <c r="NYO1268" s="57"/>
      <c r="NYQ1268" s="79"/>
      <c r="NYR1268" s="57"/>
      <c r="NYS1268" s="80"/>
      <c r="NYT1268" s="80"/>
      <c r="NYU1268" s="80"/>
      <c r="NYV1268" s="80"/>
      <c r="NYW1268" s="57"/>
      <c r="NYX1268" s="81"/>
      <c r="NYY1268" s="57"/>
      <c r="NYZ1268" s="71"/>
      <c r="NZA1268" s="71"/>
      <c r="NZB1268" s="57"/>
      <c r="NZD1268" s="79"/>
      <c r="NZE1268" s="57"/>
      <c r="NZF1268" s="80"/>
      <c r="NZG1268" s="80"/>
      <c r="NZH1268" s="80"/>
      <c r="NZI1268" s="80"/>
      <c r="NZJ1268" s="57"/>
      <c r="NZK1268" s="81"/>
      <c r="NZL1268" s="57"/>
      <c r="NZM1268" s="71"/>
      <c r="NZN1268" s="71"/>
      <c r="NZO1268" s="57"/>
      <c r="NZQ1268" s="79"/>
      <c r="NZR1268" s="57"/>
      <c r="NZS1268" s="80"/>
      <c r="NZT1268" s="80"/>
      <c r="NZU1268" s="80"/>
      <c r="NZV1268" s="80"/>
      <c r="NZW1268" s="57"/>
      <c r="NZX1268" s="81"/>
      <c r="NZY1268" s="57"/>
      <c r="NZZ1268" s="71"/>
      <c r="OAA1268" s="71"/>
      <c r="OAB1268" s="57"/>
      <c r="OAD1268" s="79"/>
      <c r="OAE1268" s="57"/>
      <c r="OAF1268" s="80"/>
      <c r="OAG1268" s="80"/>
      <c r="OAH1268" s="80"/>
      <c r="OAI1268" s="80"/>
      <c r="OAJ1268" s="57"/>
      <c r="OAK1268" s="81"/>
      <c r="OAL1268" s="57"/>
      <c r="OAM1268" s="71"/>
      <c r="OAN1268" s="71"/>
      <c r="OAO1268" s="57"/>
      <c r="OAQ1268" s="79"/>
      <c r="OAR1268" s="57"/>
      <c r="OAS1268" s="80"/>
      <c r="OAT1268" s="80"/>
      <c r="OAU1268" s="80"/>
      <c r="OAV1268" s="80"/>
      <c r="OAW1268" s="57"/>
      <c r="OAX1268" s="81"/>
      <c r="OAY1268" s="57"/>
      <c r="OAZ1268" s="71"/>
      <c r="OBA1268" s="71"/>
      <c r="OBB1268" s="57"/>
      <c r="OBD1268" s="79"/>
      <c r="OBE1268" s="57"/>
      <c r="OBF1268" s="80"/>
      <c r="OBG1268" s="80"/>
      <c r="OBH1268" s="80"/>
      <c r="OBI1268" s="80"/>
      <c r="OBJ1268" s="57"/>
      <c r="OBK1268" s="81"/>
      <c r="OBL1268" s="57"/>
      <c r="OBM1268" s="71"/>
      <c r="OBN1268" s="71"/>
      <c r="OBO1268" s="57"/>
      <c r="OBQ1268" s="79"/>
      <c r="OBR1268" s="57"/>
      <c r="OBS1268" s="80"/>
      <c r="OBT1268" s="80"/>
      <c r="OBU1268" s="80"/>
      <c r="OBV1268" s="80"/>
      <c r="OBW1268" s="57"/>
      <c r="OBX1268" s="81"/>
      <c r="OBY1268" s="57"/>
      <c r="OBZ1268" s="71"/>
      <c r="OCA1268" s="71"/>
      <c r="OCB1268" s="57"/>
      <c r="OCD1268" s="79"/>
      <c r="OCE1268" s="57"/>
      <c r="OCF1268" s="80"/>
      <c r="OCG1268" s="80"/>
      <c r="OCH1268" s="80"/>
      <c r="OCI1268" s="80"/>
      <c r="OCJ1268" s="57"/>
      <c r="OCK1268" s="81"/>
      <c r="OCL1268" s="57"/>
      <c r="OCM1268" s="71"/>
      <c r="OCN1268" s="71"/>
      <c r="OCO1268" s="57"/>
      <c r="OCQ1268" s="79"/>
      <c r="OCR1268" s="57"/>
      <c r="OCS1268" s="80"/>
      <c r="OCT1268" s="80"/>
      <c r="OCU1268" s="80"/>
      <c r="OCV1268" s="80"/>
      <c r="OCW1268" s="57"/>
      <c r="OCX1268" s="81"/>
      <c r="OCY1268" s="57"/>
      <c r="OCZ1268" s="71"/>
      <c r="ODA1268" s="71"/>
      <c r="ODB1268" s="57"/>
      <c r="ODD1268" s="79"/>
      <c r="ODE1268" s="57"/>
      <c r="ODF1268" s="80"/>
      <c r="ODG1268" s="80"/>
      <c r="ODH1268" s="80"/>
      <c r="ODI1268" s="80"/>
      <c r="ODJ1268" s="57"/>
      <c r="ODK1268" s="81"/>
      <c r="ODL1268" s="57"/>
      <c r="ODM1268" s="71"/>
      <c r="ODN1268" s="71"/>
      <c r="ODO1268" s="57"/>
      <c r="ODQ1268" s="79"/>
      <c r="ODR1268" s="57"/>
      <c r="ODS1268" s="80"/>
      <c r="ODT1268" s="80"/>
      <c r="ODU1268" s="80"/>
      <c r="ODV1268" s="80"/>
      <c r="ODW1268" s="57"/>
      <c r="ODX1268" s="81"/>
      <c r="ODY1268" s="57"/>
      <c r="ODZ1268" s="71"/>
      <c r="OEA1268" s="71"/>
      <c r="OEB1268" s="57"/>
      <c r="OED1268" s="79"/>
      <c r="OEE1268" s="57"/>
      <c r="OEF1268" s="80"/>
      <c r="OEG1268" s="80"/>
      <c r="OEH1268" s="80"/>
      <c r="OEI1268" s="80"/>
      <c r="OEJ1268" s="57"/>
      <c r="OEK1268" s="81"/>
      <c r="OEL1268" s="57"/>
      <c r="OEM1268" s="71"/>
      <c r="OEN1268" s="71"/>
      <c r="OEO1268" s="57"/>
      <c r="OEQ1268" s="79"/>
      <c r="OER1268" s="57"/>
      <c r="OES1268" s="80"/>
      <c r="OET1268" s="80"/>
      <c r="OEU1268" s="80"/>
      <c r="OEV1268" s="80"/>
      <c r="OEW1268" s="57"/>
      <c r="OEX1268" s="81"/>
      <c r="OEY1268" s="57"/>
      <c r="OEZ1268" s="71"/>
      <c r="OFA1268" s="71"/>
      <c r="OFB1268" s="57"/>
      <c r="OFD1268" s="79"/>
      <c r="OFE1268" s="57"/>
      <c r="OFF1268" s="80"/>
      <c r="OFG1268" s="80"/>
      <c r="OFH1268" s="80"/>
      <c r="OFI1268" s="80"/>
      <c r="OFJ1268" s="57"/>
      <c r="OFK1268" s="81"/>
      <c r="OFL1268" s="57"/>
      <c r="OFM1268" s="71"/>
      <c r="OFN1268" s="71"/>
      <c r="OFO1268" s="57"/>
      <c r="OFQ1268" s="79"/>
      <c r="OFR1268" s="57"/>
      <c r="OFS1268" s="80"/>
      <c r="OFT1268" s="80"/>
      <c r="OFU1268" s="80"/>
      <c r="OFV1268" s="80"/>
      <c r="OFW1268" s="57"/>
      <c r="OFX1268" s="81"/>
      <c r="OFY1268" s="57"/>
      <c r="OFZ1268" s="71"/>
      <c r="OGA1268" s="71"/>
      <c r="OGB1268" s="57"/>
      <c r="OGD1268" s="79"/>
      <c r="OGE1268" s="57"/>
      <c r="OGF1268" s="80"/>
      <c r="OGG1268" s="80"/>
      <c r="OGH1268" s="80"/>
      <c r="OGI1268" s="80"/>
      <c r="OGJ1268" s="57"/>
      <c r="OGK1268" s="81"/>
      <c r="OGL1268" s="57"/>
      <c r="OGM1268" s="71"/>
      <c r="OGN1268" s="71"/>
      <c r="OGO1268" s="57"/>
      <c r="OGQ1268" s="79"/>
      <c r="OGR1268" s="57"/>
      <c r="OGS1268" s="80"/>
      <c r="OGT1268" s="80"/>
      <c r="OGU1268" s="80"/>
      <c r="OGV1268" s="80"/>
      <c r="OGW1268" s="57"/>
      <c r="OGX1268" s="81"/>
      <c r="OGY1268" s="57"/>
      <c r="OGZ1268" s="71"/>
      <c r="OHA1268" s="71"/>
      <c r="OHB1268" s="57"/>
      <c r="OHD1268" s="79"/>
      <c r="OHE1268" s="57"/>
      <c r="OHF1268" s="80"/>
      <c r="OHG1268" s="80"/>
      <c r="OHH1268" s="80"/>
      <c r="OHI1268" s="80"/>
      <c r="OHJ1268" s="57"/>
      <c r="OHK1268" s="81"/>
      <c r="OHL1268" s="57"/>
      <c r="OHM1268" s="71"/>
      <c r="OHN1268" s="71"/>
      <c r="OHO1268" s="57"/>
      <c r="OHQ1268" s="79"/>
      <c r="OHR1268" s="57"/>
      <c r="OHS1268" s="80"/>
      <c r="OHT1268" s="80"/>
      <c r="OHU1268" s="80"/>
      <c r="OHV1268" s="80"/>
      <c r="OHW1268" s="57"/>
      <c r="OHX1268" s="81"/>
      <c r="OHY1268" s="57"/>
      <c r="OHZ1268" s="71"/>
      <c r="OIA1268" s="71"/>
      <c r="OIB1268" s="57"/>
      <c r="OID1268" s="79"/>
      <c r="OIE1268" s="57"/>
      <c r="OIF1268" s="80"/>
      <c r="OIG1268" s="80"/>
      <c r="OIH1268" s="80"/>
      <c r="OII1268" s="80"/>
      <c r="OIJ1268" s="57"/>
      <c r="OIK1268" s="81"/>
      <c r="OIL1268" s="57"/>
      <c r="OIM1268" s="71"/>
      <c r="OIN1268" s="71"/>
      <c r="OIO1268" s="57"/>
      <c r="OIQ1268" s="79"/>
      <c r="OIR1268" s="57"/>
      <c r="OIS1268" s="80"/>
      <c r="OIT1268" s="80"/>
      <c r="OIU1268" s="80"/>
      <c r="OIV1268" s="80"/>
      <c r="OIW1268" s="57"/>
      <c r="OIX1268" s="81"/>
      <c r="OIY1268" s="57"/>
      <c r="OIZ1268" s="71"/>
      <c r="OJA1268" s="71"/>
      <c r="OJB1268" s="57"/>
      <c r="OJD1268" s="79"/>
      <c r="OJE1268" s="57"/>
      <c r="OJF1268" s="80"/>
      <c r="OJG1268" s="80"/>
      <c r="OJH1268" s="80"/>
      <c r="OJI1268" s="80"/>
      <c r="OJJ1268" s="57"/>
      <c r="OJK1268" s="81"/>
      <c r="OJL1268" s="57"/>
      <c r="OJM1268" s="71"/>
      <c r="OJN1268" s="71"/>
      <c r="OJO1268" s="57"/>
      <c r="OJQ1268" s="79"/>
      <c r="OJR1268" s="57"/>
      <c r="OJS1268" s="80"/>
      <c r="OJT1268" s="80"/>
      <c r="OJU1268" s="80"/>
      <c r="OJV1268" s="80"/>
      <c r="OJW1268" s="57"/>
      <c r="OJX1268" s="81"/>
      <c r="OJY1268" s="57"/>
      <c r="OJZ1268" s="71"/>
      <c r="OKA1268" s="71"/>
      <c r="OKB1268" s="57"/>
      <c r="OKD1268" s="79"/>
      <c r="OKE1268" s="57"/>
      <c r="OKF1268" s="80"/>
      <c r="OKG1268" s="80"/>
      <c r="OKH1268" s="80"/>
      <c r="OKI1268" s="80"/>
      <c r="OKJ1268" s="57"/>
      <c r="OKK1268" s="81"/>
      <c r="OKL1268" s="57"/>
      <c r="OKM1268" s="71"/>
      <c r="OKN1268" s="71"/>
      <c r="OKO1268" s="57"/>
      <c r="OKQ1268" s="79"/>
      <c r="OKR1268" s="57"/>
      <c r="OKS1268" s="80"/>
      <c r="OKT1268" s="80"/>
      <c r="OKU1268" s="80"/>
      <c r="OKV1268" s="80"/>
      <c r="OKW1268" s="57"/>
      <c r="OKX1268" s="81"/>
      <c r="OKY1268" s="57"/>
      <c r="OKZ1268" s="71"/>
      <c r="OLA1268" s="71"/>
      <c r="OLB1268" s="57"/>
      <c r="OLD1268" s="79"/>
      <c r="OLE1268" s="57"/>
      <c r="OLF1268" s="80"/>
      <c r="OLG1268" s="80"/>
      <c r="OLH1268" s="80"/>
      <c r="OLI1268" s="80"/>
      <c r="OLJ1268" s="57"/>
      <c r="OLK1268" s="81"/>
      <c r="OLL1268" s="57"/>
      <c r="OLM1268" s="71"/>
      <c r="OLN1268" s="71"/>
      <c r="OLO1268" s="57"/>
      <c r="OLQ1268" s="79"/>
      <c r="OLR1268" s="57"/>
      <c r="OLS1268" s="80"/>
      <c r="OLT1268" s="80"/>
      <c r="OLU1268" s="80"/>
      <c r="OLV1268" s="80"/>
      <c r="OLW1268" s="57"/>
      <c r="OLX1268" s="81"/>
      <c r="OLY1268" s="57"/>
      <c r="OLZ1268" s="71"/>
      <c r="OMA1268" s="71"/>
      <c r="OMB1268" s="57"/>
      <c r="OMD1268" s="79"/>
      <c r="OME1268" s="57"/>
      <c r="OMF1268" s="80"/>
      <c r="OMG1268" s="80"/>
      <c r="OMH1268" s="80"/>
      <c r="OMI1268" s="80"/>
      <c r="OMJ1268" s="57"/>
      <c r="OMK1268" s="81"/>
      <c r="OML1268" s="57"/>
      <c r="OMM1268" s="71"/>
      <c r="OMN1268" s="71"/>
      <c r="OMO1268" s="57"/>
      <c r="OMQ1268" s="79"/>
      <c r="OMR1268" s="57"/>
      <c r="OMS1268" s="80"/>
      <c r="OMT1268" s="80"/>
      <c r="OMU1268" s="80"/>
      <c r="OMV1268" s="80"/>
      <c r="OMW1268" s="57"/>
      <c r="OMX1268" s="81"/>
      <c r="OMY1268" s="57"/>
      <c r="OMZ1268" s="71"/>
      <c r="ONA1268" s="71"/>
      <c r="ONB1268" s="57"/>
      <c r="OND1268" s="79"/>
      <c r="ONE1268" s="57"/>
      <c r="ONF1268" s="80"/>
      <c r="ONG1268" s="80"/>
      <c r="ONH1268" s="80"/>
      <c r="ONI1268" s="80"/>
      <c r="ONJ1268" s="57"/>
      <c r="ONK1268" s="81"/>
      <c r="ONL1268" s="57"/>
      <c r="ONM1268" s="71"/>
      <c r="ONN1268" s="71"/>
      <c r="ONO1268" s="57"/>
      <c r="ONQ1268" s="79"/>
      <c r="ONR1268" s="57"/>
      <c r="ONS1268" s="80"/>
      <c r="ONT1268" s="80"/>
      <c r="ONU1268" s="80"/>
      <c r="ONV1268" s="80"/>
      <c r="ONW1268" s="57"/>
      <c r="ONX1268" s="81"/>
      <c r="ONY1268" s="57"/>
      <c r="ONZ1268" s="71"/>
      <c r="OOA1268" s="71"/>
      <c r="OOB1268" s="57"/>
      <c r="OOD1268" s="79"/>
      <c r="OOE1268" s="57"/>
      <c r="OOF1268" s="80"/>
      <c r="OOG1268" s="80"/>
      <c r="OOH1268" s="80"/>
      <c r="OOI1268" s="80"/>
      <c r="OOJ1268" s="57"/>
      <c r="OOK1268" s="81"/>
      <c r="OOL1268" s="57"/>
      <c r="OOM1268" s="71"/>
      <c r="OON1268" s="71"/>
      <c r="OOO1268" s="57"/>
      <c r="OOQ1268" s="79"/>
      <c r="OOR1268" s="57"/>
      <c r="OOS1268" s="80"/>
      <c r="OOT1268" s="80"/>
      <c r="OOU1268" s="80"/>
      <c r="OOV1268" s="80"/>
      <c r="OOW1268" s="57"/>
      <c r="OOX1268" s="81"/>
      <c r="OOY1268" s="57"/>
      <c r="OOZ1268" s="71"/>
      <c r="OPA1268" s="71"/>
      <c r="OPB1268" s="57"/>
      <c r="OPD1268" s="79"/>
      <c r="OPE1268" s="57"/>
      <c r="OPF1268" s="80"/>
      <c r="OPG1268" s="80"/>
      <c r="OPH1268" s="80"/>
      <c r="OPI1268" s="80"/>
      <c r="OPJ1268" s="57"/>
      <c r="OPK1268" s="81"/>
      <c r="OPL1268" s="57"/>
      <c r="OPM1268" s="71"/>
      <c r="OPN1268" s="71"/>
      <c r="OPO1268" s="57"/>
      <c r="OPQ1268" s="79"/>
      <c r="OPR1268" s="57"/>
      <c r="OPS1268" s="80"/>
      <c r="OPT1268" s="80"/>
      <c r="OPU1268" s="80"/>
      <c r="OPV1268" s="80"/>
      <c r="OPW1268" s="57"/>
      <c r="OPX1268" s="81"/>
      <c r="OPY1268" s="57"/>
      <c r="OPZ1268" s="71"/>
      <c r="OQA1268" s="71"/>
      <c r="OQB1268" s="57"/>
      <c r="OQD1268" s="79"/>
      <c r="OQE1268" s="57"/>
      <c r="OQF1268" s="80"/>
      <c r="OQG1268" s="80"/>
      <c r="OQH1268" s="80"/>
      <c r="OQI1268" s="80"/>
      <c r="OQJ1268" s="57"/>
      <c r="OQK1268" s="81"/>
      <c r="OQL1268" s="57"/>
      <c r="OQM1268" s="71"/>
      <c r="OQN1268" s="71"/>
      <c r="OQO1268" s="57"/>
      <c r="OQQ1268" s="79"/>
      <c r="OQR1268" s="57"/>
      <c r="OQS1268" s="80"/>
      <c r="OQT1268" s="80"/>
      <c r="OQU1268" s="80"/>
      <c r="OQV1268" s="80"/>
      <c r="OQW1268" s="57"/>
      <c r="OQX1268" s="81"/>
      <c r="OQY1268" s="57"/>
      <c r="OQZ1268" s="71"/>
      <c r="ORA1268" s="71"/>
      <c r="ORB1268" s="57"/>
      <c r="ORD1268" s="79"/>
      <c r="ORE1268" s="57"/>
      <c r="ORF1268" s="80"/>
      <c r="ORG1268" s="80"/>
      <c r="ORH1268" s="80"/>
      <c r="ORI1268" s="80"/>
      <c r="ORJ1268" s="57"/>
      <c r="ORK1268" s="81"/>
      <c r="ORL1268" s="57"/>
      <c r="ORM1268" s="71"/>
      <c r="ORN1268" s="71"/>
      <c r="ORO1268" s="57"/>
      <c r="ORQ1268" s="79"/>
      <c r="ORR1268" s="57"/>
      <c r="ORS1268" s="80"/>
      <c r="ORT1268" s="80"/>
      <c r="ORU1268" s="80"/>
      <c r="ORV1268" s="80"/>
      <c r="ORW1268" s="57"/>
      <c r="ORX1268" s="81"/>
      <c r="ORY1268" s="57"/>
      <c r="ORZ1268" s="71"/>
      <c r="OSA1268" s="71"/>
      <c r="OSB1268" s="57"/>
      <c r="OSD1268" s="79"/>
      <c r="OSE1268" s="57"/>
      <c r="OSF1268" s="80"/>
      <c r="OSG1268" s="80"/>
      <c r="OSH1268" s="80"/>
      <c r="OSI1268" s="80"/>
      <c r="OSJ1268" s="57"/>
      <c r="OSK1268" s="81"/>
      <c r="OSL1268" s="57"/>
      <c r="OSM1268" s="71"/>
      <c r="OSN1268" s="71"/>
      <c r="OSO1268" s="57"/>
      <c r="OSQ1268" s="79"/>
      <c r="OSR1268" s="57"/>
      <c r="OSS1268" s="80"/>
      <c r="OST1268" s="80"/>
      <c r="OSU1268" s="80"/>
      <c r="OSV1268" s="80"/>
      <c r="OSW1268" s="57"/>
      <c r="OSX1268" s="81"/>
      <c r="OSY1268" s="57"/>
      <c r="OSZ1268" s="71"/>
      <c r="OTA1268" s="71"/>
      <c r="OTB1268" s="57"/>
      <c r="OTD1268" s="79"/>
      <c r="OTE1268" s="57"/>
      <c r="OTF1268" s="80"/>
      <c r="OTG1268" s="80"/>
      <c r="OTH1268" s="80"/>
      <c r="OTI1268" s="80"/>
      <c r="OTJ1268" s="57"/>
      <c r="OTK1268" s="81"/>
      <c r="OTL1268" s="57"/>
      <c r="OTM1268" s="71"/>
      <c r="OTN1268" s="71"/>
      <c r="OTO1268" s="57"/>
      <c r="OTQ1268" s="79"/>
      <c r="OTR1268" s="57"/>
      <c r="OTS1268" s="80"/>
      <c r="OTT1268" s="80"/>
      <c r="OTU1268" s="80"/>
      <c r="OTV1268" s="80"/>
      <c r="OTW1268" s="57"/>
      <c r="OTX1268" s="81"/>
      <c r="OTY1268" s="57"/>
      <c r="OTZ1268" s="71"/>
      <c r="OUA1268" s="71"/>
      <c r="OUB1268" s="57"/>
      <c r="OUD1268" s="79"/>
      <c r="OUE1268" s="57"/>
      <c r="OUF1268" s="80"/>
      <c r="OUG1268" s="80"/>
      <c r="OUH1268" s="80"/>
      <c r="OUI1268" s="80"/>
      <c r="OUJ1268" s="57"/>
      <c r="OUK1268" s="81"/>
      <c r="OUL1268" s="57"/>
      <c r="OUM1268" s="71"/>
      <c r="OUN1268" s="71"/>
      <c r="OUO1268" s="57"/>
      <c r="OUQ1268" s="79"/>
      <c r="OUR1268" s="57"/>
      <c r="OUS1268" s="80"/>
      <c r="OUT1268" s="80"/>
      <c r="OUU1268" s="80"/>
      <c r="OUV1268" s="80"/>
      <c r="OUW1268" s="57"/>
      <c r="OUX1268" s="81"/>
      <c r="OUY1268" s="57"/>
      <c r="OUZ1268" s="71"/>
      <c r="OVA1268" s="71"/>
      <c r="OVB1268" s="57"/>
      <c r="OVD1268" s="79"/>
      <c r="OVE1268" s="57"/>
      <c r="OVF1268" s="80"/>
      <c r="OVG1268" s="80"/>
      <c r="OVH1268" s="80"/>
      <c r="OVI1268" s="80"/>
      <c r="OVJ1268" s="57"/>
      <c r="OVK1268" s="81"/>
      <c r="OVL1268" s="57"/>
      <c r="OVM1268" s="71"/>
      <c r="OVN1268" s="71"/>
      <c r="OVO1268" s="57"/>
      <c r="OVQ1268" s="79"/>
      <c r="OVR1268" s="57"/>
      <c r="OVS1268" s="80"/>
      <c r="OVT1268" s="80"/>
      <c r="OVU1268" s="80"/>
      <c r="OVV1268" s="80"/>
      <c r="OVW1268" s="57"/>
      <c r="OVX1268" s="81"/>
      <c r="OVY1268" s="57"/>
      <c r="OVZ1268" s="71"/>
      <c r="OWA1268" s="71"/>
      <c r="OWB1268" s="57"/>
      <c r="OWD1268" s="79"/>
      <c r="OWE1268" s="57"/>
      <c r="OWF1268" s="80"/>
      <c r="OWG1268" s="80"/>
      <c r="OWH1268" s="80"/>
      <c r="OWI1268" s="80"/>
      <c r="OWJ1268" s="57"/>
      <c r="OWK1268" s="81"/>
      <c r="OWL1268" s="57"/>
      <c r="OWM1268" s="71"/>
      <c r="OWN1268" s="71"/>
      <c r="OWO1268" s="57"/>
      <c r="OWQ1268" s="79"/>
      <c r="OWR1268" s="57"/>
      <c r="OWS1268" s="80"/>
      <c r="OWT1268" s="80"/>
      <c r="OWU1268" s="80"/>
      <c r="OWV1268" s="80"/>
      <c r="OWW1268" s="57"/>
      <c r="OWX1268" s="81"/>
      <c r="OWY1268" s="57"/>
      <c r="OWZ1268" s="71"/>
      <c r="OXA1268" s="71"/>
      <c r="OXB1268" s="57"/>
      <c r="OXD1268" s="79"/>
      <c r="OXE1268" s="57"/>
      <c r="OXF1268" s="80"/>
      <c r="OXG1268" s="80"/>
      <c r="OXH1268" s="80"/>
      <c r="OXI1268" s="80"/>
      <c r="OXJ1268" s="57"/>
      <c r="OXK1268" s="81"/>
      <c r="OXL1268" s="57"/>
      <c r="OXM1268" s="71"/>
      <c r="OXN1268" s="71"/>
      <c r="OXO1268" s="57"/>
      <c r="OXQ1268" s="79"/>
      <c r="OXR1268" s="57"/>
      <c r="OXS1268" s="80"/>
      <c r="OXT1268" s="80"/>
      <c r="OXU1268" s="80"/>
      <c r="OXV1268" s="80"/>
      <c r="OXW1268" s="57"/>
      <c r="OXX1268" s="81"/>
      <c r="OXY1268" s="57"/>
      <c r="OXZ1268" s="71"/>
      <c r="OYA1268" s="71"/>
      <c r="OYB1268" s="57"/>
      <c r="OYD1268" s="79"/>
      <c r="OYE1268" s="57"/>
      <c r="OYF1268" s="80"/>
      <c r="OYG1268" s="80"/>
      <c r="OYH1268" s="80"/>
      <c r="OYI1268" s="80"/>
      <c r="OYJ1268" s="57"/>
      <c r="OYK1268" s="81"/>
      <c r="OYL1268" s="57"/>
      <c r="OYM1268" s="71"/>
      <c r="OYN1268" s="71"/>
      <c r="OYO1268" s="57"/>
      <c r="OYQ1268" s="79"/>
      <c r="OYR1268" s="57"/>
      <c r="OYS1268" s="80"/>
      <c r="OYT1268" s="80"/>
      <c r="OYU1268" s="80"/>
      <c r="OYV1268" s="80"/>
      <c r="OYW1268" s="57"/>
      <c r="OYX1268" s="81"/>
      <c r="OYY1268" s="57"/>
      <c r="OYZ1268" s="71"/>
      <c r="OZA1268" s="71"/>
      <c r="OZB1268" s="57"/>
      <c r="OZD1268" s="79"/>
      <c r="OZE1268" s="57"/>
      <c r="OZF1268" s="80"/>
      <c r="OZG1268" s="80"/>
      <c r="OZH1268" s="80"/>
      <c r="OZI1268" s="80"/>
      <c r="OZJ1268" s="57"/>
      <c r="OZK1268" s="81"/>
      <c r="OZL1268" s="57"/>
      <c r="OZM1268" s="71"/>
      <c r="OZN1268" s="71"/>
      <c r="OZO1268" s="57"/>
      <c r="OZQ1268" s="79"/>
      <c r="OZR1268" s="57"/>
      <c r="OZS1268" s="80"/>
      <c r="OZT1268" s="80"/>
      <c r="OZU1268" s="80"/>
      <c r="OZV1268" s="80"/>
      <c r="OZW1268" s="57"/>
      <c r="OZX1268" s="81"/>
      <c r="OZY1268" s="57"/>
      <c r="OZZ1268" s="71"/>
      <c r="PAA1268" s="71"/>
      <c r="PAB1268" s="57"/>
      <c r="PAD1268" s="79"/>
      <c r="PAE1268" s="57"/>
      <c r="PAF1268" s="80"/>
      <c r="PAG1268" s="80"/>
      <c r="PAH1268" s="80"/>
      <c r="PAI1268" s="80"/>
      <c r="PAJ1268" s="57"/>
      <c r="PAK1268" s="81"/>
      <c r="PAL1268" s="57"/>
      <c r="PAM1268" s="71"/>
      <c r="PAN1268" s="71"/>
      <c r="PAO1268" s="57"/>
      <c r="PAQ1268" s="79"/>
      <c r="PAR1268" s="57"/>
      <c r="PAS1268" s="80"/>
      <c r="PAT1268" s="80"/>
      <c r="PAU1268" s="80"/>
      <c r="PAV1268" s="80"/>
      <c r="PAW1268" s="57"/>
      <c r="PAX1268" s="81"/>
      <c r="PAY1268" s="57"/>
      <c r="PAZ1268" s="71"/>
      <c r="PBA1268" s="71"/>
      <c r="PBB1268" s="57"/>
      <c r="PBD1268" s="79"/>
      <c r="PBE1268" s="57"/>
      <c r="PBF1268" s="80"/>
      <c r="PBG1268" s="80"/>
      <c r="PBH1268" s="80"/>
      <c r="PBI1268" s="80"/>
      <c r="PBJ1268" s="57"/>
      <c r="PBK1268" s="81"/>
      <c r="PBL1268" s="57"/>
      <c r="PBM1268" s="71"/>
      <c r="PBN1268" s="71"/>
      <c r="PBO1268" s="57"/>
      <c r="PBQ1268" s="79"/>
      <c r="PBR1268" s="57"/>
      <c r="PBS1268" s="80"/>
      <c r="PBT1268" s="80"/>
      <c r="PBU1268" s="80"/>
      <c r="PBV1268" s="80"/>
      <c r="PBW1268" s="57"/>
      <c r="PBX1268" s="81"/>
      <c r="PBY1268" s="57"/>
      <c r="PBZ1268" s="71"/>
      <c r="PCA1268" s="71"/>
      <c r="PCB1268" s="57"/>
      <c r="PCD1268" s="79"/>
      <c r="PCE1268" s="57"/>
      <c r="PCF1268" s="80"/>
      <c r="PCG1268" s="80"/>
      <c r="PCH1268" s="80"/>
      <c r="PCI1268" s="80"/>
      <c r="PCJ1268" s="57"/>
      <c r="PCK1268" s="81"/>
      <c r="PCL1268" s="57"/>
      <c r="PCM1268" s="71"/>
      <c r="PCN1268" s="71"/>
      <c r="PCO1268" s="57"/>
      <c r="PCQ1268" s="79"/>
      <c r="PCR1268" s="57"/>
      <c r="PCS1268" s="80"/>
      <c r="PCT1268" s="80"/>
      <c r="PCU1268" s="80"/>
      <c r="PCV1268" s="80"/>
      <c r="PCW1268" s="57"/>
      <c r="PCX1268" s="81"/>
      <c r="PCY1268" s="57"/>
      <c r="PCZ1268" s="71"/>
      <c r="PDA1268" s="71"/>
      <c r="PDB1268" s="57"/>
      <c r="PDD1268" s="79"/>
      <c r="PDE1268" s="57"/>
      <c r="PDF1268" s="80"/>
      <c r="PDG1268" s="80"/>
      <c r="PDH1268" s="80"/>
      <c r="PDI1268" s="80"/>
      <c r="PDJ1268" s="57"/>
      <c r="PDK1268" s="81"/>
      <c r="PDL1268" s="57"/>
      <c r="PDM1268" s="71"/>
      <c r="PDN1268" s="71"/>
      <c r="PDO1268" s="57"/>
      <c r="PDQ1268" s="79"/>
      <c r="PDR1268" s="57"/>
      <c r="PDS1268" s="80"/>
      <c r="PDT1268" s="80"/>
      <c r="PDU1268" s="80"/>
      <c r="PDV1268" s="80"/>
      <c r="PDW1268" s="57"/>
      <c r="PDX1268" s="81"/>
      <c r="PDY1268" s="57"/>
      <c r="PDZ1268" s="71"/>
      <c r="PEA1268" s="71"/>
      <c r="PEB1268" s="57"/>
      <c r="PED1268" s="79"/>
      <c r="PEE1268" s="57"/>
      <c r="PEF1268" s="80"/>
      <c r="PEG1268" s="80"/>
      <c r="PEH1268" s="80"/>
      <c r="PEI1268" s="80"/>
      <c r="PEJ1268" s="57"/>
      <c r="PEK1268" s="81"/>
      <c r="PEL1268" s="57"/>
      <c r="PEM1268" s="71"/>
      <c r="PEN1268" s="71"/>
      <c r="PEO1268" s="57"/>
      <c r="PEQ1268" s="79"/>
      <c r="PER1268" s="57"/>
      <c r="PES1268" s="80"/>
      <c r="PET1268" s="80"/>
      <c r="PEU1268" s="80"/>
      <c r="PEV1268" s="80"/>
      <c r="PEW1268" s="57"/>
      <c r="PEX1268" s="81"/>
      <c r="PEY1268" s="57"/>
      <c r="PEZ1268" s="71"/>
      <c r="PFA1268" s="71"/>
      <c r="PFB1268" s="57"/>
      <c r="PFD1268" s="79"/>
      <c r="PFE1268" s="57"/>
      <c r="PFF1268" s="80"/>
      <c r="PFG1268" s="80"/>
      <c r="PFH1268" s="80"/>
      <c r="PFI1268" s="80"/>
      <c r="PFJ1268" s="57"/>
      <c r="PFK1268" s="81"/>
      <c r="PFL1268" s="57"/>
      <c r="PFM1268" s="71"/>
      <c r="PFN1268" s="71"/>
      <c r="PFO1268" s="57"/>
      <c r="PFQ1268" s="79"/>
      <c r="PFR1268" s="57"/>
      <c r="PFS1268" s="80"/>
      <c r="PFT1268" s="80"/>
      <c r="PFU1268" s="80"/>
      <c r="PFV1268" s="80"/>
      <c r="PFW1268" s="57"/>
      <c r="PFX1268" s="81"/>
      <c r="PFY1268" s="57"/>
      <c r="PFZ1268" s="71"/>
      <c r="PGA1268" s="71"/>
      <c r="PGB1268" s="57"/>
      <c r="PGD1268" s="79"/>
      <c r="PGE1268" s="57"/>
      <c r="PGF1268" s="80"/>
      <c r="PGG1268" s="80"/>
      <c r="PGH1268" s="80"/>
      <c r="PGI1268" s="80"/>
      <c r="PGJ1268" s="57"/>
      <c r="PGK1268" s="81"/>
      <c r="PGL1268" s="57"/>
      <c r="PGM1268" s="71"/>
      <c r="PGN1268" s="71"/>
      <c r="PGO1268" s="57"/>
      <c r="PGQ1268" s="79"/>
      <c r="PGR1268" s="57"/>
      <c r="PGS1268" s="80"/>
      <c r="PGT1268" s="80"/>
      <c r="PGU1268" s="80"/>
      <c r="PGV1268" s="80"/>
      <c r="PGW1268" s="57"/>
      <c r="PGX1268" s="81"/>
      <c r="PGY1268" s="57"/>
      <c r="PGZ1268" s="71"/>
      <c r="PHA1268" s="71"/>
      <c r="PHB1268" s="57"/>
      <c r="PHD1268" s="79"/>
      <c r="PHE1268" s="57"/>
      <c r="PHF1268" s="80"/>
      <c r="PHG1268" s="80"/>
      <c r="PHH1268" s="80"/>
      <c r="PHI1268" s="80"/>
      <c r="PHJ1268" s="57"/>
      <c r="PHK1268" s="81"/>
      <c r="PHL1268" s="57"/>
      <c r="PHM1268" s="71"/>
      <c r="PHN1268" s="71"/>
      <c r="PHO1268" s="57"/>
      <c r="PHQ1268" s="79"/>
      <c r="PHR1268" s="57"/>
      <c r="PHS1268" s="80"/>
      <c r="PHT1268" s="80"/>
      <c r="PHU1268" s="80"/>
      <c r="PHV1268" s="80"/>
      <c r="PHW1268" s="57"/>
      <c r="PHX1268" s="81"/>
      <c r="PHY1268" s="57"/>
      <c r="PHZ1268" s="71"/>
      <c r="PIA1268" s="71"/>
      <c r="PIB1268" s="57"/>
      <c r="PID1268" s="79"/>
      <c r="PIE1268" s="57"/>
      <c r="PIF1268" s="80"/>
      <c r="PIG1268" s="80"/>
      <c r="PIH1268" s="80"/>
      <c r="PII1268" s="80"/>
      <c r="PIJ1268" s="57"/>
      <c r="PIK1268" s="81"/>
      <c r="PIL1268" s="57"/>
      <c r="PIM1268" s="71"/>
      <c r="PIN1268" s="71"/>
      <c r="PIO1268" s="57"/>
      <c r="PIQ1268" s="79"/>
      <c r="PIR1268" s="57"/>
      <c r="PIS1268" s="80"/>
      <c r="PIT1268" s="80"/>
      <c r="PIU1268" s="80"/>
      <c r="PIV1268" s="80"/>
      <c r="PIW1268" s="57"/>
      <c r="PIX1268" s="81"/>
      <c r="PIY1268" s="57"/>
      <c r="PIZ1268" s="71"/>
      <c r="PJA1268" s="71"/>
      <c r="PJB1268" s="57"/>
      <c r="PJD1268" s="79"/>
      <c r="PJE1268" s="57"/>
      <c r="PJF1268" s="80"/>
      <c r="PJG1268" s="80"/>
      <c r="PJH1268" s="80"/>
      <c r="PJI1268" s="80"/>
      <c r="PJJ1268" s="57"/>
      <c r="PJK1268" s="81"/>
      <c r="PJL1268" s="57"/>
      <c r="PJM1268" s="71"/>
      <c r="PJN1268" s="71"/>
      <c r="PJO1268" s="57"/>
      <c r="PJQ1268" s="79"/>
      <c r="PJR1268" s="57"/>
      <c r="PJS1268" s="80"/>
      <c r="PJT1268" s="80"/>
      <c r="PJU1268" s="80"/>
      <c r="PJV1268" s="80"/>
      <c r="PJW1268" s="57"/>
      <c r="PJX1268" s="81"/>
      <c r="PJY1268" s="57"/>
      <c r="PJZ1268" s="71"/>
      <c r="PKA1268" s="71"/>
      <c r="PKB1268" s="57"/>
      <c r="PKD1268" s="79"/>
      <c r="PKE1268" s="57"/>
      <c r="PKF1268" s="80"/>
      <c r="PKG1268" s="80"/>
      <c r="PKH1268" s="80"/>
      <c r="PKI1268" s="80"/>
      <c r="PKJ1268" s="57"/>
      <c r="PKK1268" s="81"/>
      <c r="PKL1268" s="57"/>
      <c r="PKM1268" s="71"/>
      <c r="PKN1268" s="71"/>
      <c r="PKO1268" s="57"/>
      <c r="PKQ1268" s="79"/>
      <c r="PKR1268" s="57"/>
      <c r="PKS1268" s="80"/>
      <c r="PKT1268" s="80"/>
      <c r="PKU1268" s="80"/>
      <c r="PKV1268" s="80"/>
      <c r="PKW1268" s="57"/>
      <c r="PKX1268" s="81"/>
      <c r="PKY1268" s="57"/>
      <c r="PKZ1268" s="71"/>
      <c r="PLA1268" s="71"/>
      <c r="PLB1268" s="57"/>
      <c r="PLD1268" s="79"/>
      <c r="PLE1268" s="57"/>
      <c r="PLF1268" s="80"/>
      <c r="PLG1268" s="80"/>
      <c r="PLH1268" s="80"/>
      <c r="PLI1268" s="80"/>
      <c r="PLJ1268" s="57"/>
      <c r="PLK1268" s="81"/>
      <c r="PLL1268" s="57"/>
      <c r="PLM1268" s="71"/>
      <c r="PLN1268" s="71"/>
      <c r="PLO1268" s="57"/>
      <c r="PLQ1268" s="79"/>
      <c r="PLR1268" s="57"/>
      <c r="PLS1268" s="80"/>
      <c r="PLT1268" s="80"/>
      <c r="PLU1268" s="80"/>
      <c r="PLV1268" s="80"/>
      <c r="PLW1268" s="57"/>
      <c r="PLX1268" s="81"/>
      <c r="PLY1268" s="57"/>
      <c r="PLZ1268" s="71"/>
      <c r="PMA1268" s="71"/>
      <c r="PMB1268" s="57"/>
      <c r="PMD1268" s="79"/>
      <c r="PME1268" s="57"/>
      <c r="PMF1268" s="80"/>
      <c r="PMG1268" s="80"/>
      <c r="PMH1268" s="80"/>
      <c r="PMI1268" s="80"/>
      <c r="PMJ1268" s="57"/>
      <c r="PMK1268" s="81"/>
      <c r="PML1268" s="57"/>
      <c r="PMM1268" s="71"/>
      <c r="PMN1268" s="71"/>
      <c r="PMO1268" s="57"/>
      <c r="PMQ1268" s="79"/>
      <c r="PMR1268" s="57"/>
      <c r="PMS1268" s="80"/>
      <c r="PMT1268" s="80"/>
      <c r="PMU1268" s="80"/>
      <c r="PMV1268" s="80"/>
      <c r="PMW1268" s="57"/>
      <c r="PMX1268" s="81"/>
      <c r="PMY1268" s="57"/>
      <c r="PMZ1268" s="71"/>
      <c r="PNA1268" s="71"/>
      <c r="PNB1268" s="57"/>
      <c r="PND1268" s="79"/>
      <c r="PNE1268" s="57"/>
      <c r="PNF1268" s="80"/>
      <c r="PNG1268" s="80"/>
      <c r="PNH1268" s="80"/>
      <c r="PNI1268" s="80"/>
      <c r="PNJ1268" s="57"/>
      <c r="PNK1268" s="81"/>
      <c r="PNL1268" s="57"/>
      <c r="PNM1268" s="71"/>
      <c r="PNN1268" s="71"/>
      <c r="PNO1268" s="57"/>
      <c r="PNQ1268" s="79"/>
      <c r="PNR1268" s="57"/>
      <c r="PNS1268" s="80"/>
      <c r="PNT1268" s="80"/>
      <c r="PNU1268" s="80"/>
      <c r="PNV1268" s="80"/>
      <c r="PNW1268" s="57"/>
      <c r="PNX1268" s="81"/>
      <c r="PNY1268" s="57"/>
      <c r="PNZ1268" s="71"/>
      <c r="POA1268" s="71"/>
      <c r="POB1268" s="57"/>
      <c r="POD1268" s="79"/>
      <c r="POE1268" s="57"/>
      <c r="POF1268" s="80"/>
      <c r="POG1268" s="80"/>
      <c r="POH1268" s="80"/>
      <c r="POI1268" s="80"/>
      <c r="POJ1268" s="57"/>
      <c r="POK1268" s="81"/>
      <c r="POL1268" s="57"/>
      <c r="POM1268" s="71"/>
      <c r="PON1268" s="71"/>
      <c r="POO1268" s="57"/>
      <c r="POQ1268" s="79"/>
      <c r="POR1268" s="57"/>
      <c r="POS1268" s="80"/>
      <c r="POT1268" s="80"/>
      <c r="POU1268" s="80"/>
      <c r="POV1268" s="80"/>
      <c r="POW1268" s="57"/>
      <c r="POX1268" s="81"/>
      <c r="POY1268" s="57"/>
      <c r="POZ1268" s="71"/>
      <c r="PPA1268" s="71"/>
      <c r="PPB1268" s="57"/>
      <c r="PPD1268" s="79"/>
      <c r="PPE1268" s="57"/>
      <c r="PPF1268" s="80"/>
      <c r="PPG1268" s="80"/>
      <c r="PPH1268" s="80"/>
      <c r="PPI1268" s="80"/>
      <c r="PPJ1268" s="57"/>
      <c r="PPK1268" s="81"/>
      <c r="PPL1268" s="57"/>
      <c r="PPM1268" s="71"/>
      <c r="PPN1268" s="71"/>
      <c r="PPO1268" s="57"/>
      <c r="PPQ1268" s="79"/>
      <c r="PPR1268" s="57"/>
      <c r="PPS1268" s="80"/>
      <c r="PPT1268" s="80"/>
      <c r="PPU1268" s="80"/>
      <c r="PPV1268" s="80"/>
      <c r="PPW1268" s="57"/>
      <c r="PPX1268" s="81"/>
      <c r="PPY1268" s="57"/>
      <c r="PPZ1268" s="71"/>
      <c r="PQA1268" s="71"/>
      <c r="PQB1268" s="57"/>
      <c r="PQD1268" s="79"/>
      <c r="PQE1268" s="57"/>
      <c r="PQF1268" s="80"/>
      <c r="PQG1268" s="80"/>
      <c r="PQH1268" s="80"/>
      <c r="PQI1268" s="80"/>
      <c r="PQJ1268" s="57"/>
      <c r="PQK1268" s="81"/>
      <c r="PQL1268" s="57"/>
      <c r="PQM1268" s="71"/>
      <c r="PQN1268" s="71"/>
      <c r="PQO1268" s="57"/>
      <c r="PQQ1268" s="79"/>
      <c r="PQR1268" s="57"/>
      <c r="PQS1268" s="80"/>
      <c r="PQT1268" s="80"/>
      <c r="PQU1268" s="80"/>
      <c r="PQV1268" s="80"/>
      <c r="PQW1268" s="57"/>
      <c r="PQX1268" s="81"/>
      <c r="PQY1268" s="57"/>
      <c r="PQZ1268" s="71"/>
      <c r="PRA1268" s="71"/>
      <c r="PRB1268" s="57"/>
      <c r="PRD1268" s="79"/>
      <c r="PRE1268" s="57"/>
      <c r="PRF1268" s="80"/>
      <c r="PRG1268" s="80"/>
      <c r="PRH1268" s="80"/>
      <c r="PRI1268" s="80"/>
      <c r="PRJ1268" s="57"/>
      <c r="PRK1268" s="81"/>
      <c r="PRL1268" s="57"/>
      <c r="PRM1268" s="71"/>
      <c r="PRN1268" s="71"/>
      <c r="PRO1268" s="57"/>
      <c r="PRQ1268" s="79"/>
      <c r="PRR1268" s="57"/>
      <c r="PRS1268" s="80"/>
      <c r="PRT1268" s="80"/>
      <c r="PRU1268" s="80"/>
      <c r="PRV1268" s="80"/>
      <c r="PRW1268" s="57"/>
      <c r="PRX1268" s="81"/>
      <c r="PRY1268" s="57"/>
      <c r="PRZ1268" s="71"/>
      <c r="PSA1268" s="71"/>
      <c r="PSB1268" s="57"/>
      <c r="PSD1268" s="79"/>
      <c r="PSE1268" s="57"/>
      <c r="PSF1268" s="80"/>
      <c r="PSG1268" s="80"/>
      <c r="PSH1268" s="80"/>
      <c r="PSI1268" s="80"/>
      <c r="PSJ1268" s="57"/>
      <c r="PSK1268" s="81"/>
      <c r="PSL1268" s="57"/>
      <c r="PSM1268" s="71"/>
      <c r="PSN1268" s="71"/>
      <c r="PSO1268" s="57"/>
      <c r="PSQ1268" s="79"/>
      <c r="PSR1268" s="57"/>
      <c r="PSS1268" s="80"/>
      <c r="PST1268" s="80"/>
      <c r="PSU1268" s="80"/>
      <c r="PSV1268" s="80"/>
      <c r="PSW1268" s="57"/>
      <c r="PSX1268" s="81"/>
      <c r="PSY1268" s="57"/>
      <c r="PSZ1268" s="71"/>
      <c r="PTA1268" s="71"/>
      <c r="PTB1268" s="57"/>
      <c r="PTD1268" s="79"/>
      <c r="PTE1268" s="57"/>
      <c r="PTF1268" s="80"/>
      <c r="PTG1268" s="80"/>
      <c r="PTH1268" s="80"/>
      <c r="PTI1268" s="80"/>
      <c r="PTJ1268" s="57"/>
      <c r="PTK1268" s="81"/>
      <c r="PTL1268" s="57"/>
      <c r="PTM1268" s="71"/>
      <c r="PTN1268" s="71"/>
      <c r="PTO1268" s="57"/>
      <c r="PTQ1268" s="79"/>
      <c r="PTR1268" s="57"/>
      <c r="PTS1268" s="80"/>
      <c r="PTT1268" s="80"/>
      <c r="PTU1268" s="80"/>
      <c r="PTV1268" s="80"/>
      <c r="PTW1268" s="57"/>
      <c r="PTX1268" s="81"/>
      <c r="PTY1268" s="57"/>
      <c r="PTZ1268" s="71"/>
      <c r="PUA1268" s="71"/>
      <c r="PUB1268" s="57"/>
      <c r="PUD1268" s="79"/>
      <c r="PUE1268" s="57"/>
      <c r="PUF1268" s="80"/>
      <c r="PUG1268" s="80"/>
      <c r="PUH1268" s="80"/>
      <c r="PUI1268" s="80"/>
      <c r="PUJ1268" s="57"/>
      <c r="PUK1268" s="81"/>
      <c r="PUL1268" s="57"/>
      <c r="PUM1268" s="71"/>
      <c r="PUN1268" s="71"/>
      <c r="PUO1268" s="57"/>
      <c r="PUQ1268" s="79"/>
      <c r="PUR1268" s="57"/>
      <c r="PUS1268" s="80"/>
      <c r="PUT1268" s="80"/>
      <c r="PUU1268" s="80"/>
      <c r="PUV1268" s="80"/>
      <c r="PUW1268" s="57"/>
      <c r="PUX1268" s="81"/>
      <c r="PUY1268" s="57"/>
      <c r="PUZ1268" s="71"/>
      <c r="PVA1268" s="71"/>
      <c r="PVB1268" s="57"/>
      <c r="PVD1268" s="79"/>
      <c r="PVE1268" s="57"/>
      <c r="PVF1268" s="80"/>
      <c r="PVG1268" s="80"/>
      <c r="PVH1268" s="80"/>
      <c r="PVI1268" s="80"/>
      <c r="PVJ1268" s="57"/>
      <c r="PVK1268" s="81"/>
      <c r="PVL1268" s="57"/>
      <c r="PVM1268" s="71"/>
      <c r="PVN1268" s="71"/>
      <c r="PVO1268" s="57"/>
      <c r="PVQ1268" s="79"/>
      <c r="PVR1268" s="57"/>
      <c r="PVS1268" s="80"/>
      <c r="PVT1268" s="80"/>
      <c r="PVU1268" s="80"/>
      <c r="PVV1268" s="80"/>
      <c r="PVW1268" s="57"/>
      <c r="PVX1268" s="81"/>
      <c r="PVY1268" s="57"/>
      <c r="PVZ1268" s="71"/>
      <c r="PWA1268" s="71"/>
      <c r="PWB1268" s="57"/>
      <c r="PWD1268" s="79"/>
      <c r="PWE1268" s="57"/>
      <c r="PWF1268" s="80"/>
      <c r="PWG1268" s="80"/>
      <c r="PWH1268" s="80"/>
      <c r="PWI1268" s="80"/>
      <c r="PWJ1268" s="57"/>
      <c r="PWK1268" s="81"/>
      <c r="PWL1268" s="57"/>
      <c r="PWM1268" s="71"/>
      <c r="PWN1268" s="71"/>
      <c r="PWO1268" s="57"/>
      <c r="PWQ1268" s="79"/>
      <c r="PWR1268" s="57"/>
      <c r="PWS1268" s="80"/>
      <c r="PWT1268" s="80"/>
      <c r="PWU1268" s="80"/>
      <c r="PWV1268" s="80"/>
      <c r="PWW1268" s="57"/>
      <c r="PWX1268" s="81"/>
      <c r="PWY1268" s="57"/>
      <c r="PWZ1268" s="71"/>
      <c r="PXA1268" s="71"/>
      <c r="PXB1268" s="57"/>
      <c r="PXD1268" s="79"/>
      <c r="PXE1268" s="57"/>
      <c r="PXF1268" s="80"/>
      <c r="PXG1268" s="80"/>
      <c r="PXH1268" s="80"/>
      <c r="PXI1268" s="80"/>
      <c r="PXJ1268" s="57"/>
      <c r="PXK1268" s="81"/>
      <c r="PXL1268" s="57"/>
      <c r="PXM1268" s="71"/>
      <c r="PXN1268" s="71"/>
      <c r="PXO1268" s="57"/>
      <c r="PXQ1268" s="79"/>
      <c r="PXR1268" s="57"/>
      <c r="PXS1268" s="80"/>
      <c r="PXT1268" s="80"/>
      <c r="PXU1268" s="80"/>
      <c r="PXV1268" s="80"/>
      <c r="PXW1268" s="57"/>
      <c r="PXX1268" s="81"/>
      <c r="PXY1268" s="57"/>
      <c r="PXZ1268" s="71"/>
      <c r="PYA1268" s="71"/>
      <c r="PYB1268" s="57"/>
      <c r="PYD1268" s="79"/>
      <c r="PYE1268" s="57"/>
      <c r="PYF1268" s="80"/>
      <c r="PYG1268" s="80"/>
      <c r="PYH1268" s="80"/>
      <c r="PYI1268" s="80"/>
      <c r="PYJ1268" s="57"/>
      <c r="PYK1268" s="81"/>
      <c r="PYL1268" s="57"/>
      <c r="PYM1268" s="71"/>
      <c r="PYN1268" s="71"/>
      <c r="PYO1268" s="57"/>
      <c r="PYQ1268" s="79"/>
      <c r="PYR1268" s="57"/>
      <c r="PYS1268" s="80"/>
      <c r="PYT1268" s="80"/>
      <c r="PYU1268" s="80"/>
      <c r="PYV1268" s="80"/>
      <c r="PYW1268" s="57"/>
      <c r="PYX1268" s="81"/>
      <c r="PYY1268" s="57"/>
      <c r="PYZ1268" s="71"/>
      <c r="PZA1268" s="71"/>
      <c r="PZB1268" s="57"/>
      <c r="PZD1268" s="79"/>
      <c r="PZE1268" s="57"/>
      <c r="PZF1268" s="80"/>
      <c r="PZG1268" s="80"/>
      <c r="PZH1268" s="80"/>
      <c r="PZI1268" s="80"/>
      <c r="PZJ1268" s="57"/>
      <c r="PZK1268" s="81"/>
      <c r="PZL1268" s="57"/>
      <c r="PZM1268" s="71"/>
      <c r="PZN1268" s="71"/>
      <c r="PZO1268" s="57"/>
      <c r="PZQ1268" s="79"/>
      <c r="PZR1268" s="57"/>
      <c r="PZS1268" s="80"/>
      <c r="PZT1268" s="80"/>
      <c r="PZU1268" s="80"/>
      <c r="PZV1268" s="80"/>
      <c r="PZW1268" s="57"/>
      <c r="PZX1268" s="81"/>
      <c r="PZY1268" s="57"/>
      <c r="PZZ1268" s="71"/>
      <c r="QAA1268" s="71"/>
      <c r="QAB1268" s="57"/>
      <c r="QAD1268" s="79"/>
      <c r="QAE1268" s="57"/>
      <c r="QAF1268" s="80"/>
      <c r="QAG1268" s="80"/>
      <c r="QAH1268" s="80"/>
      <c r="QAI1268" s="80"/>
      <c r="QAJ1268" s="57"/>
      <c r="QAK1268" s="81"/>
      <c r="QAL1268" s="57"/>
      <c r="QAM1268" s="71"/>
      <c r="QAN1268" s="71"/>
      <c r="QAO1268" s="57"/>
      <c r="QAQ1268" s="79"/>
      <c r="QAR1268" s="57"/>
      <c r="QAS1268" s="80"/>
      <c r="QAT1268" s="80"/>
      <c r="QAU1268" s="80"/>
      <c r="QAV1268" s="80"/>
      <c r="QAW1268" s="57"/>
      <c r="QAX1268" s="81"/>
      <c r="QAY1268" s="57"/>
      <c r="QAZ1268" s="71"/>
      <c r="QBA1268" s="71"/>
      <c r="QBB1268" s="57"/>
      <c r="QBD1268" s="79"/>
      <c r="QBE1268" s="57"/>
      <c r="QBF1268" s="80"/>
      <c r="QBG1268" s="80"/>
      <c r="QBH1268" s="80"/>
      <c r="QBI1268" s="80"/>
      <c r="QBJ1268" s="57"/>
      <c r="QBK1268" s="81"/>
      <c r="QBL1268" s="57"/>
      <c r="QBM1268" s="71"/>
      <c r="QBN1268" s="71"/>
      <c r="QBO1268" s="57"/>
      <c r="QBQ1268" s="79"/>
      <c r="QBR1268" s="57"/>
      <c r="QBS1268" s="80"/>
      <c r="QBT1268" s="80"/>
      <c r="QBU1268" s="80"/>
      <c r="QBV1268" s="80"/>
      <c r="QBW1268" s="57"/>
      <c r="QBX1268" s="81"/>
      <c r="QBY1268" s="57"/>
      <c r="QBZ1268" s="71"/>
      <c r="QCA1268" s="71"/>
      <c r="QCB1268" s="57"/>
      <c r="QCD1268" s="79"/>
      <c r="QCE1268" s="57"/>
      <c r="QCF1268" s="80"/>
      <c r="QCG1268" s="80"/>
      <c r="QCH1268" s="80"/>
      <c r="QCI1268" s="80"/>
      <c r="QCJ1268" s="57"/>
      <c r="QCK1268" s="81"/>
      <c r="QCL1268" s="57"/>
      <c r="QCM1268" s="71"/>
      <c r="QCN1268" s="71"/>
      <c r="QCO1268" s="57"/>
      <c r="QCQ1268" s="79"/>
      <c r="QCR1268" s="57"/>
      <c r="QCS1268" s="80"/>
      <c r="QCT1268" s="80"/>
      <c r="QCU1268" s="80"/>
      <c r="QCV1268" s="80"/>
      <c r="QCW1268" s="57"/>
      <c r="QCX1268" s="81"/>
      <c r="QCY1268" s="57"/>
      <c r="QCZ1268" s="71"/>
      <c r="QDA1268" s="71"/>
      <c r="QDB1268" s="57"/>
      <c r="QDD1268" s="79"/>
      <c r="QDE1268" s="57"/>
      <c r="QDF1268" s="80"/>
      <c r="QDG1268" s="80"/>
      <c r="QDH1268" s="80"/>
      <c r="QDI1268" s="80"/>
      <c r="QDJ1268" s="57"/>
      <c r="QDK1268" s="81"/>
      <c r="QDL1268" s="57"/>
      <c r="QDM1268" s="71"/>
      <c r="QDN1268" s="71"/>
      <c r="QDO1268" s="57"/>
      <c r="QDQ1268" s="79"/>
      <c r="QDR1268" s="57"/>
      <c r="QDS1268" s="80"/>
      <c r="QDT1268" s="80"/>
      <c r="QDU1268" s="80"/>
      <c r="QDV1268" s="80"/>
      <c r="QDW1268" s="57"/>
      <c r="QDX1268" s="81"/>
      <c r="QDY1268" s="57"/>
      <c r="QDZ1268" s="71"/>
      <c r="QEA1268" s="71"/>
      <c r="QEB1268" s="57"/>
      <c r="QED1268" s="79"/>
      <c r="QEE1268" s="57"/>
      <c r="QEF1268" s="80"/>
      <c r="QEG1268" s="80"/>
      <c r="QEH1268" s="80"/>
      <c r="QEI1268" s="80"/>
      <c r="QEJ1268" s="57"/>
      <c r="QEK1268" s="81"/>
      <c r="QEL1268" s="57"/>
      <c r="QEM1268" s="71"/>
      <c r="QEN1268" s="71"/>
      <c r="QEO1268" s="57"/>
      <c r="QEQ1268" s="79"/>
      <c r="QER1268" s="57"/>
      <c r="QES1268" s="80"/>
      <c r="QET1268" s="80"/>
      <c r="QEU1268" s="80"/>
      <c r="QEV1268" s="80"/>
      <c r="QEW1268" s="57"/>
      <c r="QEX1268" s="81"/>
      <c r="QEY1268" s="57"/>
      <c r="QEZ1268" s="71"/>
      <c r="QFA1268" s="71"/>
      <c r="QFB1268" s="57"/>
      <c r="QFD1268" s="79"/>
      <c r="QFE1268" s="57"/>
      <c r="QFF1268" s="80"/>
      <c r="QFG1268" s="80"/>
      <c r="QFH1268" s="80"/>
      <c r="QFI1268" s="80"/>
      <c r="QFJ1268" s="57"/>
      <c r="QFK1268" s="81"/>
      <c r="QFL1268" s="57"/>
      <c r="QFM1268" s="71"/>
      <c r="QFN1268" s="71"/>
      <c r="QFO1268" s="57"/>
      <c r="QFQ1268" s="79"/>
      <c r="QFR1268" s="57"/>
      <c r="QFS1268" s="80"/>
      <c r="QFT1268" s="80"/>
      <c r="QFU1268" s="80"/>
      <c r="QFV1268" s="80"/>
      <c r="QFW1268" s="57"/>
      <c r="QFX1268" s="81"/>
      <c r="QFY1268" s="57"/>
      <c r="QFZ1268" s="71"/>
      <c r="QGA1268" s="71"/>
      <c r="QGB1268" s="57"/>
      <c r="QGD1268" s="79"/>
      <c r="QGE1268" s="57"/>
      <c r="QGF1268" s="80"/>
      <c r="QGG1268" s="80"/>
      <c r="QGH1268" s="80"/>
      <c r="QGI1268" s="80"/>
      <c r="QGJ1268" s="57"/>
      <c r="QGK1268" s="81"/>
      <c r="QGL1268" s="57"/>
      <c r="QGM1268" s="71"/>
      <c r="QGN1268" s="71"/>
      <c r="QGO1268" s="57"/>
      <c r="QGQ1268" s="79"/>
      <c r="QGR1268" s="57"/>
      <c r="QGS1268" s="80"/>
      <c r="QGT1268" s="80"/>
      <c r="QGU1268" s="80"/>
      <c r="QGV1268" s="80"/>
      <c r="QGW1268" s="57"/>
      <c r="QGX1268" s="81"/>
      <c r="QGY1268" s="57"/>
      <c r="QGZ1268" s="71"/>
      <c r="QHA1268" s="71"/>
      <c r="QHB1268" s="57"/>
      <c r="QHD1268" s="79"/>
      <c r="QHE1268" s="57"/>
      <c r="QHF1268" s="80"/>
      <c r="QHG1268" s="80"/>
      <c r="QHH1268" s="80"/>
      <c r="QHI1268" s="80"/>
      <c r="QHJ1268" s="57"/>
      <c r="QHK1268" s="81"/>
      <c r="QHL1268" s="57"/>
      <c r="QHM1268" s="71"/>
      <c r="QHN1268" s="71"/>
      <c r="QHO1268" s="57"/>
      <c r="QHQ1268" s="79"/>
      <c r="QHR1268" s="57"/>
      <c r="QHS1268" s="80"/>
      <c r="QHT1268" s="80"/>
      <c r="QHU1268" s="80"/>
      <c r="QHV1268" s="80"/>
      <c r="QHW1268" s="57"/>
      <c r="QHX1268" s="81"/>
      <c r="QHY1268" s="57"/>
      <c r="QHZ1268" s="71"/>
      <c r="QIA1268" s="71"/>
      <c r="QIB1268" s="57"/>
      <c r="QID1268" s="79"/>
      <c r="QIE1268" s="57"/>
      <c r="QIF1268" s="80"/>
      <c r="QIG1268" s="80"/>
      <c r="QIH1268" s="80"/>
      <c r="QII1268" s="80"/>
      <c r="QIJ1268" s="57"/>
      <c r="QIK1268" s="81"/>
      <c r="QIL1268" s="57"/>
      <c r="QIM1268" s="71"/>
      <c r="QIN1268" s="71"/>
      <c r="QIO1268" s="57"/>
      <c r="QIQ1268" s="79"/>
      <c r="QIR1268" s="57"/>
      <c r="QIS1268" s="80"/>
      <c r="QIT1268" s="80"/>
      <c r="QIU1268" s="80"/>
      <c r="QIV1268" s="80"/>
      <c r="QIW1268" s="57"/>
      <c r="QIX1268" s="81"/>
      <c r="QIY1268" s="57"/>
      <c r="QIZ1268" s="71"/>
      <c r="QJA1268" s="71"/>
      <c r="QJB1268" s="57"/>
      <c r="QJD1268" s="79"/>
      <c r="QJE1268" s="57"/>
      <c r="QJF1268" s="80"/>
      <c r="QJG1268" s="80"/>
      <c r="QJH1268" s="80"/>
      <c r="QJI1268" s="80"/>
      <c r="QJJ1268" s="57"/>
      <c r="QJK1268" s="81"/>
      <c r="QJL1268" s="57"/>
      <c r="QJM1268" s="71"/>
      <c r="QJN1268" s="71"/>
      <c r="QJO1268" s="57"/>
      <c r="QJQ1268" s="79"/>
      <c r="QJR1268" s="57"/>
      <c r="QJS1268" s="80"/>
      <c r="QJT1268" s="80"/>
      <c r="QJU1268" s="80"/>
      <c r="QJV1268" s="80"/>
      <c r="QJW1268" s="57"/>
      <c r="QJX1268" s="81"/>
      <c r="QJY1268" s="57"/>
      <c r="QJZ1268" s="71"/>
      <c r="QKA1268" s="71"/>
      <c r="QKB1268" s="57"/>
      <c r="QKD1268" s="79"/>
      <c r="QKE1268" s="57"/>
      <c r="QKF1268" s="80"/>
      <c r="QKG1268" s="80"/>
      <c r="QKH1268" s="80"/>
      <c r="QKI1268" s="80"/>
      <c r="QKJ1268" s="57"/>
      <c r="QKK1268" s="81"/>
      <c r="QKL1268" s="57"/>
      <c r="QKM1268" s="71"/>
      <c r="QKN1268" s="71"/>
      <c r="QKO1268" s="57"/>
      <c r="QKQ1268" s="79"/>
      <c r="QKR1268" s="57"/>
      <c r="QKS1268" s="80"/>
      <c r="QKT1268" s="80"/>
      <c r="QKU1268" s="80"/>
      <c r="QKV1268" s="80"/>
      <c r="QKW1268" s="57"/>
      <c r="QKX1268" s="81"/>
      <c r="QKY1268" s="57"/>
      <c r="QKZ1268" s="71"/>
      <c r="QLA1268" s="71"/>
      <c r="QLB1268" s="57"/>
      <c r="QLD1268" s="79"/>
      <c r="QLE1268" s="57"/>
      <c r="QLF1268" s="80"/>
      <c r="QLG1268" s="80"/>
      <c r="QLH1268" s="80"/>
      <c r="QLI1268" s="80"/>
      <c r="QLJ1268" s="57"/>
      <c r="QLK1268" s="81"/>
      <c r="QLL1268" s="57"/>
      <c r="QLM1268" s="71"/>
      <c r="QLN1268" s="71"/>
      <c r="QLO1268" s="57"/>
      <c r="QLQ1268" s="79"/>
      <c r="QLR1268" s="57"/>
      <c r="QLS1268" s="80"/>
      <c r="QLT1268" s="80"/>
      <c r="QLU1268" s="80"/>
      <c r="QLV1268" s="80"/>
      <c r="QLW1268" s="57"/>
      <c r="QLX1268" s="81"/>
      <c r="QLY1268" s="57"/>
      <c r="QLZ1268" s="71"/>
      <c r="QMA1268" s="71"/>
      <c r="QMB1268" s="57"/>
      <c r="QMD1268" s="79"/>
      <c r="QME1268" s="57"/>
      <c r="QMF1268" s="80"/>
      <c r="QMG1268" s="80"/>
      <c r="QMH1268" s="80"/>
      <c r="QMI1268" s="80"/>
      <c r="QMJ1268" s="57"/>
      <c r="QMK1268" s="81"/>
      <c r="QML1268" s="57"/>
      <c r="QMM1268" s="71"/>
      <c r="QMN1268" s="71"/>
      <c r="QMO1268" s="57"/>
      <c r="QMQ1268" s="79"/>
      <c r="QMR1268" s="57"/>
      <c r="QMS1268" s="80"/>
      <c r="QMT1268" s="80"/>
      <c r="QMU1268" s="80"/>
      <c r="QMV1268" s="80"/>
      <c r="QMW1268" s="57"/>
      <c r="QMX1268" s="81"/>
      <c r="QMY1268" s="57"/>
      <c r="QMZ1268" s="71"/>
      <c r="QNA1268" s="71"/>
      <c r="QNB1268" s="57"/>
      <c r="QND1268" s="79"/>
      <c r="QNE1268" s="57"/>
      <c r="QNF1268" s="80"/>
      <c r="QNG1268" s="80"/>
      <c r="QNH1268" s="80"/>
      <c r="QNI1268" s="80"/>
      <c r="QNJ1268" s="57"/>
      <c r="QNK1268" s="81"/>
      <c r="QNL1268" s="57"/>
      <c r="QNM1268" s="71"/>
      <c r="QNN1268" s="71"/>
      <c r="QNO1268" s="57"/>
      <c r="QNQ1268" s="79"/>
      <c r="QNR1268" s="57"/>
      <c r="QNS1268" s="80"/>
      <c r="QNT1268" s="80"/>
      <c r="QNU1268" s="80"/>
      <c r="QNV1268" s="80"/>
      <c r="QNW1268" s="57"/>
      <c r="QNX1268" s="81"/>
      <c r="QNY1268" s="57"/>
      <c r="QNZ1268" s="71"/>
      <c r="QOA1268" s="71"/>
      <c r="QOB1268" s="57"/>
      <c r="QOD1268" s="79"/>
      <c r="QOE1268" s="57"/>
      <c r="QOF1268" s="80"/>
      <c r="QOG1268" s="80"/>
      <c r="QOH1268" s="80"/>
      <c r="QOI1268" s="80"/>
      <c r="QOJ1268" s="57"/>
      <c r="QOK1268" s="81"/>
      <c r="QOL1268" s="57"/>
      <c r="QOM1268" s="71"/>
      <c r="QON1268" s="71"/>
      <c r="QOO1268" s="57"/>
      <c r="QOQ1268" s="79"/>
      <c r="QOR1268" s="57"/>
      <c r="QOS1268" s="80"/>
      <c r="QOT1268" s="80"/>
      <c r="QOU1268" s="80"/>
      <c r="QOV1268" s="80"/>
      <c r="QOW1268" s="57"/>
      <c r="QOX1268" s="81"/>
      <c r="QOY1268" s="57"/>
      <c r="QOZ1268" s="71"/>
      <c r="QPA1268" s="71"/>
      <c r="QPB1268" s="57"/>
      <c r="QPD1268" s="79"/>
      <c r="QPE1268" s="57"/>
      <c r="QPF1268" s="80"/>
      <c r="QPG1268" s="80"/>
      <c r="QPH1268" s="80"/>
      <c r="QPI1268" s="80"/>
      <c r="QPJ1268" s="57"/>
      <c r="QPK1268" s="81"/>
      <c r="QPL1268" s="57"/>
      <c r="QPM1268" s="71"/>
      <c r="QPN1268" s="71"/>
      <c r="QPO1268" s="57"/>
      <c r="QPQ1268" s="79"/>
      <c r="QPR1268" s="57"/>
      <c r="QPS1268" s="80"/>
      <c r="QPT1268" s="80"/>
      <c r="QPU1268" s="80"/>
      <c r="QPV1268" s="80"/>
      <c r="QPW1268" s="57"/>
      <c r="QPX1268" s="81"/>
      <c r="QPY1268" s="57"/>
      <c r="QPZ1268" s="71"/>
      <c r="QQA1268" s="71"/>
      <c r="QQB1268" s="57"/>
      <c r="QQD1268" s="79"/>
      <c r="QQE1268" s="57"/>
      <c r="QQF1268" s="80"/>
      <c r="QQG1268" s="80"/>
      <c r="QQH1268" s="80"/>
      <c r="QQI1268" s="80"/>
      <c r="QQJ1268" s="57"/>
      <c r="QQK1268" s="81"/>
      <c r="QQL1268" s="57"/>
      <c r="QQM1268" s="71"/>
      <c r="QQN1268" s="71"/>
      <c r="QQO1268" s="57"/>
      <c r="QQQ1268" s="79"/>
      <c r="QQR1268" s="57"/>
      <c r="QQS1268" s="80"/>
      <c r="QQT1268" s="80"/>
      <c r="QQU1268" s="80"/>
      <c r="QQV1268" s="80"/>
      <c r="QQW1268" s="57"/>
      <c r="QQX1268" s="81"/>
      <c r="QQY1268" s="57"/>
      <c r="QQZ1268" s="71"/>
      <c r="QRA1268" s="71"/>
      <c r="QRB1268" s="57"/>
      <c r="QRD1268" s="79"/>
      <c r="QRE1268" s="57"/>
      <c r="QRF1268" s="80"/>
      <c r="QRG1268" s="80"/>
      <c r="QRH1268" s="80"/>
      <c r="QRI1268" s="80"/>
      <c r="QRJ1268" s="57"/>
      <c r="QRK1268" s="81"/>
      <c r="QRL1268" s="57"/>
      <c r="QRM1268" s="71"/>
      <c r="QRN1268" s="71"/>
      <c r="QRO1268" s="57"/>
      <c r="QRQ1268" s="79"/>
      <c r="QRR1268" s="57"/>
      <c r="QRS1268" s="80"/>
      <c r="QRT1268" s="80"/>
      <c r="QRU1268" s="80"/>
      <c r="QRV1268" s="80"/>
      <c r="QRW1268" s="57"/>
      <c r="QRX1268" s="81"/>
      <c r="QRY1268" s="57"/>
      <c r="QRZ1268" s="71"/>
      <c r="QSA1268" s="71"/>
      <c r="QSB1268" s="57"/>
      <c r="QSD1268" s="79"/>
      <c r="QSE1268" s="57"/>
      <c r="QSF1268" s="80"/>
      <c r="QSG1268" s="80"/>
      <c r="QSH1268" s="80"/>
      <c r="QSI1268" s="80"/>
      <c r="QSJ1268" s="57"/>
      <c r="QSK1268" s="81"/>
      <c r="QSL1268" s="57"/>
      <c r="QSM1268" s="71"/>
      <c r="QSN1268" s="71"/>
      <c r="QSO1268" s="57"/>
      <c r="QSQ1268" s="79"/>
      <c r="QSR1268" s="57"/>
      <c r="QSS1268" s="80"/>
      <c r="QST1268" s="80"/>
      <c r="QSU1268" s="80"/>
      <c r="QSV1268" s="80"/>
      <c r="QSW1268" s="57"/>
      <c r="QSX1268" s="81"/>
      <c r="QSY1268" s="57"/>
      <c r="QSZ1268" s="71"/>
      <c r="QTA1268" s="71"/>
      <c r="QTB1268" s="57"/>
      <c r="QTD1268" s="79"/>
      <c r="QTE1268" s="57"/>
      <c r="QTF1268" s="80"/>
      <c r="QTG1268" s="80"/>
      <c r="QTH1268" s="80"/>
      <c r="QTI1268" s="80"/>
      <c r="QTJ1268" s="57"/>
      <c r="QTK1268" s="81"/>
      <c r="QTL1268" s="57"/>
      <c r="QTM1268" s="71"/>
      <c r="QTN1268" s="71"/>
      <c r="QTO1268" s="57"/>
      <c r="QTQ1268" s="79"/>
      <c r="QTR1268" s="57"/>
      <c r="QTS1268" s="80"/>
      <c r="QTT1268" s="80"/>
      <c r="QTU1268" s="80"/>
      <c r="QTV1268" s="80"/>
      <c r="QTW1268" s="57"/>
      <c r="QTX1268" s="81"/>
      <c r="QTY1268" s="57"/>
      <c r="QTZ1268" s="71"/>
      <c r="QUA1268" s="71"/>
      <c r="QUB1268" s="57"/>
      <c r="QUD1268" s="79"/>
      <c r="QUE1268" s="57"/>
      <c r="QUF1268" s="80"/>
      <c r="QUG1268" s="80"/>
      <c r="QUH1268" s="80"/>
      <c r="QUI1268" s="80"/>
      <c r="QUJ1268" s="57"/>
      <c r="QUK1268" s="81"/>
      <c r="QUL1268" s="57"/>
      <c r="QUM1268" s="71"/>
      <c r="QUN1268" s="71"/>
      <c r="QUO1268" s="57"/>
      <c r="QUQ1268" s="79"/>
      <c r="QUR1268" s="57"/>
      <c r="QUS1268" s="80"/>
      <c r="QUT1268" s="80"/>
      <c r="QUU1268" s="80"/>
      <c r="QUV1268" s="80"/>
      <c r="QUW1268" s="57"/>
      <c r="QUX1268" s="81"/>
      <c r="QUY1268" s="57"/>
      <c r="QUZ1268" s="71"/>
      <c r="QVA1268" s="71"/>
      <c r="QVB1268" s="57"/>
      <c r="QVD1268" s="79"/>
      <c r="QVE1268" s="57"/>
      <c r="QVF1268" s="80"/>
      <c r="QVG1268" s="80"/>
      <c r="QVH1268" s="80"/>
      <c r="QVI1268" s="80"/>
      <c r="QVJ1268" s="57"/>
      <c r="QVK1268" s="81"/>
      <c r="QVL1268" s="57"/>
      <c r="QVM1268" s="71"/>
      <c r="QVN1268" s="71"/>
      <c r="QVO1268" s="57"/>
      <c r="QVQ1268" s="79"/>
      <c r="QVR1268" s="57"/>
      <c r="QVS1268" s="80"/>
      <c r="QVT1268" s="80"/>
      <c r="QVU1268" s="80"/>
      <c r="QVV1268" s="80"/>
      <c r="QVW1268" s="57"/>
      <c r="QVX1268" s="81"/>
      <c r="QVY1268" s="57"/>
      <c r="QVZ1268" s="71"/>
      <c r="QWA1268" s="71"/>
      <c r="QWB1268" s="57"/>
      <c r="QWD1268" s="79"/>
      <c r="QWE1268" s="57"/>
      <c r="QWF1268" s="80"/>
      <c r="QWG1268" s="80"/>
      <c r="QWH1268" s="80"/>
      <c r="QWI1268" s="80"/>
      <c r="QWJ1268" s="57"/>
      <c r="QWK1268" s="81"/>
      <c r="QWL1268" s="57"/>
      <c r="QWM1268" s="71"/>
      <c r="QWN1268" s="71"/>
      <c r="QWO1268" s="57"/>
      <c r="QWQ1268" s="79"/>
      <c r="QWR1268" s="57"/>
      <c r="QWS1268" s="80"/>
      <c r="QWT1268" s="80"/>
      <c r="QWU1268" s="80"/>
      <c r="QWV1268" s="80"/>
      <c r="QWW1268" s="57"/>
      <c r="QWX1268" s="81"/>
      <c r="QWY1268" s="57"/>
      <c r="QWZ1268" s="71"/>
      <c r="QXA1268" s="71"/>
      <c r="QXB1268" s="57"/>
      <c r="QXD1268" s="79"/>
      <c r="QXE1268" s="57"/>
      <c r="QXF1268" s="80"/>
      <c r="QXG1268" s="80"/>
      <c r="QXH1268" s="80"/>
      <c r="QXI1268" s="80"/>
      <c r="QXJ1268" s="57"/>
      <c r="QXK1268" s="81"/>
      <c r="QXL1268" s="57"/>
      <c r="QXM1268" s="71"/>
      <c r="QXN1268" s="71"/>
      <c r="QXO1268" s="57"/>
      <c r="QXQ1268" s="79"/>
      <c r="QXR1268" s="57"/>
      <c r="QXS1268" s="80"/>
      <c r="QXT1268" s="80"/>
      <c r="QXU1268" s="80"/>
      <c r="QXV1268" s="80"/>
      <c r="QXW1268" s="57"/>
      <c r="QXX1268" s="81"/>
      <c r="QXY1268" s="57"/>
      <c r="QXZ1268" s="71"/>
      <c r="QYA1268" s="71"/>
      <c r="QYB1268" s="57"/>
      <c r="QYD1268" s="79"/>
      <c r="QYE1268" s="57"/>
      <c r="QYF1268" s="80"/>
      <c r="QYG1268" s="80"/>
      <c r="QYH1268" s="80"/>
      <c r="QYI1268" s="80"/>
      <c r="QYJ1268" s="57"/>
      <c r="QYK1268" s="81"/>
      <c r="QYL1268" s="57"/>
      <c r="QYM1268" s="71"/>
      <c r="QYN1268" s="71"/>
      <c r="QYO1268" s="57"/>
      <c r="QYQ1268" s="79"/>
      <c r="QYR1268" s="57"/>
      <c r="QYS1268" s="80"/>
      <c r="QYT1268" s="80"/>
      <c r="QYU1268" s="80"/>
      <c r="QYV1268" s="80"/>
      <c r="QYW1268" s="57"/>
      <c r="QYX1268" s="81"/>
      <c r="QYY1268" s="57"/>
      <c r="QYZ1268" s="71"/>
      <c r="QZA1268" s="71"/>
      <c r="QZB1268" s="57"/>
      <c r="QZD1268" s="79"/>
      <c r="QZE1268" s="57"/>
      <c r="QZF1268" s="80"/>
      <c r="QZG1268" s="80"/>
      <c r="QZH1268" s="80"/>
      <c r="QZI1268" s="80"/>
      <c r="QZJ1268" s="57"/>
      <c r="QZK1268" s="81"/>
      <c r="QZL1268" s="57"/>
      <c r="QZM1268" s="71"/>
      <c r="QZN1268" s="71"/>
      <c r="QZO1268" s="57"/>
      <c r="QZQ1268" s="79"/>
      <c r="QZR1268" s="57"/>
      <c r="QZS1268" s="80"/>
      <c r="QZT1268" s="80"/>
      <c r="QZU1268" s="80"/>
      <c r="QZV1268" s="80"/>
      <c r="QZW1268" s="57"/>
      <c r="QZX1268" s="81"/>
      <c r="QZY1268" s="57"/>
      <c r="QZZ1268" s="71"/>
      <c r="RAA1268" s="71"/>
      <c r="RAB1268" s="57"/>
      <c r="RAD1268" s="79"/>
      <c r="RAE1268" s="57"/>
      <c r="RAF1268" s="80"/>
      <c r="RAG1268" s="80"/>
      <c r="RAH1268" s="80"/>
      <c r="RAI1268" s="80"/>
      <c r="RAJ1268" s="57"/>
      <c r="RAK1268" s="81"/>
      <c r="RAL1268" s="57"/>
      <c r="RAM1268" s="71"/>
      <c r="RAN1268" s="71"/>
      <c r="RAO1268" s="57"/>
      <c r="RAQ1268" s="79"/>
      <c r="RAR1268" s="57"/>
      <c r="RAS1268" s="80"/>
      <c r="RAT1268" s="80"/>
      <c r="RAU1268" s="80"/>
      <c r="RAV1268" s="80"/>
      <c r="RAW1268" s="57"/>
      <c r="RAX1268" s="81"/>
      <c r="RAY1268" s="57"/>
      <c r="RAZ1268" s="71"/>
      <c r="RBA1268" s="71"/>
      <c r="RBB1268" s="57"/>
      <c r="RBD1268" s="79"/>
      <c r="RBE1268" s="57"/>
      <c r="RBF1268" s="80"/>
      <c r="RBG1268" s="80"/>
      <c r="RBH1268" s="80"/>
      <c r="RBI1268" s="80"/>
      <c r="RBJ1268" s="57"/>
      <c r="RBK1268" s="81"/>
      <c r="RBL1268" s="57"/>
      <c r="RBM1268" s="71"/>
      <c r="RBN1268" s="71"/>
      <c r="RBO1268" s="57"/>
      <c r="RBQ1268" s="79"/>
      <c r="RBR1268" s="57"/>
      <c r="RBS1268" s="80"/>
      <c r="RBT1268" s="80"/>
      <c r="RBU1268" s="80"/>
      <c r="RBV1268" s="80"/>
      <c r="RBW1268" s="57"/>
      <c r="RBX1268" s="81"/>
      <c r="RBY1268" s="57"/>
      <c r="RBZ1268" s="71"/>
      <c r="RCA1268" s="71"/>
      <c r="RCB1268" s="57"/>
      <c r="RCD1268" s="79"/>
      <c r="RCE1268" s="57"/>
      <c r="RCF1268" s="80"/>
      <c r="RCG1268" s="80"/>
      <c r="RCH1268" s="80"/>
      <c r="RCI1268" s="80"/>
      <c r="RCJ1268" s="57"/>
      <c r="RCK1268" s="81"/>
      <c r="RCL1268" s="57"/>
      <c r="RCM1268" s="71"/>
      <c r="RCN1268" s="71"/>
      <c r="RCO1268" s="57"/>
      <c r="RCQ1268" s="79"/>
      <c r="RCR1268" s="57"/>
      <c r="RCS1268" s="80"/>
      <c r="RCT1268" s="80"/>
      <c r="RCU1268" s="80"/>
      <c r="RCV1268" s="80"/>
      <c r="RCW1268" s="57"/>
      <c r="RCX1268" s="81"/>
      <c r="RCY1268" s="57"/>
      <c r="RCZ1268" s="71"/>
      <c r="RDA1268" s="71"/>
      <c r="RDB1268" s="57"/>
      <c r="RDD1268" s="79"/>
      <c r="RDE1268" s="57"/>
      <c r="RDF1268" s="80"/>
      <c r="RDG1268" s="80"/>
      <c r="RDH1268" s="80"/>
      <c r="RDI1268" s="80"/>
      <c r="RDJ1268" s="57"/>
      <c r="RDK1268" s="81"/>
      <c r="RDL1268" s="57"/>
      <c r="RDM1268" s="71"/>
      <c r="RDN1268" s="71"/>
      <c r="RDO1268" s="57"/>
      <c r="RDQ1268" s="79"/>
      <c r="RDR1268" s="57"/>
      <c r="RDS1268" s="80"/>
      <c r="RDT1268" s="80"/>
      <c r="RDU1268" s="80"/>
      <c r="RDV1268" s="80"/>
      <c r="RDW1268" s="57"/>
      <c r="RDX1268" s="81"/>
      <c r="RDY1268" s="57"/>
      <c r="RDZ1268" s="71"/>
      <c r="REA1268" s="71"/>
      <c r="REB1268" s="57"/>
      <c r="RED1268" s="79"/>
      <c r="REE1268" s="57"/>
      <c r="REF1268" s="80"/>
      <c r="REG1268" s="80"/>
      <c r="REH1268" s="80"/>
      <c r="REI1268" s="80"/>
      <c r="REJ1268" s="57"/>
      <c r="REK1268" s="81"/>
      <c r="REL1268" s="57"/>
      <c r="REM1268" s="71"/>
      <c r="REN1268" s="71"/>
      <c r="REO1268" s="57"/>
      <c r="REQ1268" s="79"/>
      <c r="RER1268" s="57"/>
      <c r="RES1268" s="80"/>
      <c r="RET1268" s="80"/>
      <c r="REU1268" s="80"/>
      <c r="REV1268" s="80"/>
      <c r="REW1268" s="57"/>
      <c r="REX1268" s="81"/>
      <c r="REY1268" s="57"/>
      <c r="REZ1268" s="71"/>
      <c r="RFA1268" s="71"/>
      <c r="RFB1268" s="57"/>
      <c r="RFD1268" s="79"/>
      <c r="RFE1268" s="57"/>
      <c r="RFF1268" s="80"/>
      <c r="RFG1268" s="80"/>
      <c r="RFH1268" s="80"/>
      <c r="RFI1268" s="80"/>
      <c r="RFJ1268" s="57"/>
      <c r="RFK1268" s="81"/>
      <c r="RFL1268" s="57"/>
      <c r="RFM1268" s="71"/>
      <c r="RFN1268" s="71"/>
      <c r="RFO1268" s="57"/>
      <c r="RFQ1268" s="79"/>
      <c r="RFR1268" s="57"/>
      <c r="RFS1268" s="80"/>
      <c r="RFT1268" s="80"/>
      <c r="RFU1268" s="80"/>
      <c r="RFV1268" s="80"/>
      <c r="RFW1268" s="57"/>
      <c r="RFX1268" s="81"/>
      <c r="RFY1268" s="57"/>
      <c r="RFZ1268" s="71"/>
      <c r="RGA1268" s="71"/>
      <c r="RGB1268" s="57"/>
      <c r="RGD1268" s="79"/>
      <c r="RGE1268" s="57"/>
      <c r="RGF1268" s="80"/>
      <c r="RGG1268" s="80"/>
      <c r="RGH1268" s="80"/>
      <c r="RGI1268" s="80"/>
      <c r="RGJ1268" s="57"/>
      <c r="RGK1268" s="81"/>
      <c r="RGL1268" s="57"/>
      <c r="RGM1268" s="71"/>
      <c r="RGN1268" s="71"/>
      <c r="RGO1268" s="57"/>
      <c r="RGQ1268" s="79"/>
      <c r="RGR1268" s="57"/>
      <c r="RGS1268" s="80"/>
      <c r="RGT1268" s="80"/>
      <c r="RGU1268" s="80"/>
      <c r="RGV1268" s="80"/>
      <c r="RGW1268" s="57"/>
      <c r="RGX1268" s="81"/>
      <c r="RGY1268" s="57"/>
      <c r="RGZ1268" s="71"/>
      <c r="RHA1268" s="71"/>
      <c r="RHB1268" s="57"/>
      <c r="RHD1268" s="79"/>
      <c r="RHE1268" s="57"/>
      <c r="RHF1268" s="80"/>
      <c r="RHG1268" s="80"/>
      <c r="RHH1268" s="80"/>
      <c r="RHI1268" s="80"/>
      <c r="RHJ1268" s="57"/>
      <c r="RHK1268" s="81"/>
      <c r="RHL1268" s="57"/>
      <c r="RHM1268" s="71"/>
      <c r="RHN1268" s="71"/>
      <c r="RHO1268" s="57"/>
      <c r="RHQ1268" s="79"/>
      <c r="RHR1268" s="57"/>
      <c r="RHS1268" s="80"/>
      <c r="RHT1268" s="80"/>
      <c r="RHU1268" s="80"/>
      <c r="RHV1268" s="80"/>
      <c r="RHW1268" s="57"/>
      <c r="RHX1268" s="81"/>
      <c r="RHY1268" s="57"/>
      <c r="RHZ1268" s="71"/>
      <c r="RIA1268" s="71"/>
      <c r="RIB1268" s="57"/>
      <c r="RID1268" s="79"/>
      <c r="RIE1268" s="57"/>
      <c r="RIF1268" s="80"/>
      <c r="RIG1268" s="80"/>
      <c r="RIH1268" s="80"/>
      <c r="RII1268" s="80"/>
      <c r="RIJ1268" s="57"/>
      <c r="RIK1268" s="81"/>
      <c r="RIL1268" s="57"/>
      <c r="RIM1268" s="71"/>
      <c r="RIN1268" s="71"/>
      <c r="RIO1268" s="57"/>
      <c r="RIQ1268" s="79"/>
      <c r="RIR1268" s="57"/>
      <c r="RIS1268" s="80"/>
      <c r="RIT1268" s="80"/>
      <c r="RIU1268" s="80"/>
      <c r="RIV1268" s="80"/>
      <c r="RIW1268" s="57"/>
      <c r="RIX1268" s="81"/>
      <c r="RIY1268" s="57"/>
      <c r="RIZ1268" s="71"/>
      <c r="RJA1268" s="71"/>
      <c r="RJB1268" s="57"/>
      <c r="RJD1268" s="79"/>
      <c r="RJE1268" s="57"/>
      <c r="RJF1268" s="80"/>
      <c r="RJG1268" s="80"/>
      <c r="RJH1268" s="80"/>
      <c r="RJI1268" s="80"/>
      <c r="RJJ1268" s="57"/>
      <c r="RJK1268" s="81"/>
      <c r="RJL1268" s="57"/>
      <c r="RJM1268" s="71"/>
      <c r="RJN1268" s="71"/>
      <c r="RJO1268" s="57"/>
      <c r="RJQ1268" s="79"/>
      <c r="RJR1268" s="57"/>
      <c r="RJS1268" s="80"/>
      <c r="RJT1268" s="80"/>
      <c r="RJU1268" s="80"/>
      <c r="RJV1268" s="80"/>
      <c r="RJW1268" s="57"/>
      <c r="RJX1268" s="81"/>
      <c r="RJY1268" s="57"/>
      <c r="RJZ1268" s="71"/>
      <c r="RKA1268" s="71"/>
      <c r="RKB1268" s="57"/>
      <c r="RKD1268" s="79"/>
      <c r="RKE1268" s="57"/>
      <c r="RKF1268" s="80"/>
      <c r="RKG1268" s="80"/>
      <c r="RKH1268" s="80"/>
      <c r="RKI1268" s="80"/>
      <c r="RKJ1268" s="57"/>
      <c r="RKK1268" s="81"/>
      <c r="RKL1268" s="57"/>
      <c r="RKM1268" s="71"/>
      <c r="RKN1268" s="71"/>
      <c r="RKO1268" s="57"/>
      <c r="RKQ1268" s="79"/>
      <c r="RKR1268" s="57"/>
      <c r="RKS1268" s="80"/>
      <c r="RKT1268" s="80"/>
      <c r="RKU1268" s="80"/>
      <c r="RKV1268" s="80"/>
      <c r="RKW1268" s="57"/>
      <c r="RKX1268" s="81"/>
      <c r="RKY1268" s="57"/>
      <c r="RKZ1268" s="71"/>
      <c r="RLA1268" s="71"/>
      <c r="RLB1268" s="57"/>
      <c r="RLD1268" s="79"/>
      <c r="RLE1268" s="57"/>
      <c r="RLF1268" s="80"/>
      <c r="RLG1268" s="80"/>
      <c r="RLH1268" s="80"/>
      <c r="RLI1268" s="80"/>
      <c r="RLJ1268" s="57"/>
      <c r="RLK1268" s="81"/>
      <c r="RLL1268" s="57"/>
      <c r="RLM1268" s="71"/>
      <c r="RLN1268" s="71"/>
      <c r="RLO1268" s="57"/>
      <c r="RLQ1268" s="79"/>
      <c r="RLR1268" s="57"/>
      <c r="RLS1268" s="80"/>
      <c r="RLT1268" s="80"/>
      <c r="RLU1268" s="80"/>
      <c r="RLV1268" s="80"/>
      <c r="RLW1268" s="57"/>
      <c r="RLX1268" s="81"/>
      <c r="RLY1268" s="57"/>
      <c r="RLZ1268" s="71"/>
      <c r="RMA1268" s="71"/>
      <c r="RMB1268" s="57"/>
      <c r="RMD1268" s="79"/>
      <c r="RME1268" s="57"/>
      <c r="RMF1268" s="80"/>
      <c r="RMG1268" s="80"/>
      <c r="RMH1268" s="80"/>
      <c r="RMI1268" s="80"/>
      <c r="RMJ1268" s="57"/>
      <c r="RMK1268" s="81"/>
      <c r="RML1268" s="57"/>
      <c r="RMM1268" s="71"/>
      <c r="RMN1268" s="71"/>
      <c r="RMO1268" s="57"/>
      <c r="RMQ1268" s="79"/>
      <c r="RMR1268" s="57"/>
      <c r="RMS1268" s="80"/>
      <c r="RMT1268" s="80"/>
      <c r="RMU1268" s="80"/>
      <c r="RMV1268" s="80"/>
      <c r="RMW1268" s="57"/>
      <c r="RMX1268" s="81"/>
      <c r="RMY1268" s="57"/>
      <c r="RMZ1268" s="71"/>
      <c r="RNA1268" s="71"/>
      <c r="RNB1268" s="57"/>
      <c r="RND1268" s="79"/>
      <c r="RNE1268" s="57"/>
      <c r="RNF1268" s="80"/>
      <c r="RNG1268" s="80"/>
      <c r="RNH1268" s="80"/>
      <c r="RNI1268" s="80"/>
      <c r="RNJ1268" s="57"/>
      <c r="RNK1268" s="81"/>
      <c r="RNL1268" s="57"/>
      <c r="RNM1268" s="71"/>
      <c r="RNN1268" s="71"/>
      <c r="RNO1268" s="57"/>
      <c r="RNQ1268" s="79"/>
      <c r="RNR1268" s="57"/>
      <c r="RNS1268" s="80"/>
      <c r="RNT1268" s="80"/>
      <c r="RNU1268" s="80"/>
      <c r="RNV1268" s="80"/>
      <c r="RNW1268" s="57"/>
      <c r="RNX1268" s="81"/>
      <c r="RNY1268" s="57"/>
      <c r="RNZ1268" s="71"/>
      <c r="ROA1268" s="71"/>
      <c r="ROB1268" s="57"/>
      <c r="ROD1268" s="79"/>
      <c r="ROE1268" s="57"/>
      <c r="ROF1268" s="80"/>
      <c r="ROG1268" s="80"/>
      <c r="ROH1268" s="80"/>
      <c r="ROI1268" s="80"/>
      <c r="ROJ1268" s="57"/>
      <c r="ROK1268" s="81"/>
      <c r="ROL1268" s="57"/>
      <c r="ROM1268" s="71"/>
      <c r="RON1268" s="71"/>
      <c r="ROO1268" s="57"/>
      <c r="ROQ1268" s="79"/>
      <c r="ROR1268" s="57"/>
      <c r="ROS1268" s="80"/>
      <c r="ROT1268" s="80"/>
      <c r="ROU1268" s="80"/>
      <c r="ROV1268" s="80"/>
      <c r="ROW1268" s="57"/>
      <c r="ROX1268" s="81"/>
      <c r="ROY1268" s="57"/>
      <c r="ROZ1268" s="71"/>
      <c r="RPA1268" s="71"/>
      <c r="RPB1268" s="57"/>
      <c r="RPD1268" s="79"/>
      <c r="RPE1268" s="57"/>
      <c r="RPF1268" s="80"/>
      <c r="RPG1268" s="80"/>
      <c r="RPH1268" s="80"/>
      <c r="RPI1268" s="80"/>
      <c r="RPJ1268" s="57"/>
      <c r="RPK1268" s="81"/>
      <c r="RPL1268" s="57"/>
      <c r="RPM1268" s="71"/>
      <c r="RPN1268" s="71"/>
      <c r="RPO1268" s="57"/>
      <c r="RPQ1268" s="79"/>
      <c r="RPR1268" s="57"/>
      <c r="RPS1268" s="80"/>
      <c r="RPT1268" s="80"/>
      <c r="RPU1268" s="80"/>
      <c r="RPV1268" s="80"/>
      <c r="RPW1268" s="57"/>
      <c r="RPX1268" s="81"/>
      <c r="RPY1268" s="57"/>
      <c r="RPZ1268" s="71"/>
      <c r="RQA1268" s="71"/>
      <c r="RQB1268" s="57"/>
      <c r="RQD1268" s="79"/>
      <c r="RQE1268" s="57"/>
      <c r="RQF1268" s="80"/>
      <c r="RQG1268" s="80"/>
      <c r="RQH1268" s="80"/>
      <c r="RQI1268" s="80"/>
      <c r="RQJ1268" s="57"/>
      <c r="RQK1268" s="81"/>
      <c r="RQL1268" s="57"/>
      <c r="RQM1268" s="71"/>
      <c r="RQN1268" s="71"/>
      <c r="RQO1268" s="57"/>
      <c r="RQQ1268" s="79"/>
      <c r="RQR1268" s="57"/>
      <c r="RQS1268" s="80"/>
      <c r="RQT1268" s="80"/>
      <c r="RQU1268" s="80"/>
      <c r="RQV1268" s="80"/>
      <c r="RQW1268" s="57"/>
      <c r="RQX1268" s="81"/>
      <c r="RQY1268" s="57"/>
      <c r="RQZ1268" s="71"/>
      <c r="RRA1268" s="71"/>
      <c r="RRB1268" s="57"/>
      <c r="RRD1268" s="79"/>
      <c r="RRE1268" s="57"/>
      <c r="RRF1268" s="80"/>
      <c r="RRG1268" s="80"/>
      <c r="RRH1268" s="80"/>
      <c r="RRI1268" s="80"/>
      <c r="RRJ1268" s="57"/>
      <c r="RRK1268" s="81"/>
      <c r="RRL1268" s="57"/>
      <c r="RRM1268" s="71"/>
      <c r="RRN1268" s="71"/>
      <c r="RRO1268" s="57"/>
      <c r="RRQ1268" s="79"/>
      <c r="RRR1268" s="57"/>
      <c r="RRS1268" s="80"/>
      <c r="RRT1268" s="80"/>
      <c r="RRU1268" s="80"/>
      <c r="RRV1268" s="80"/>
      <c r="RRW1268" s="57"/>
      <c r="RRX1268" s="81"/>
      <c r="RRY1268" s="57"/>
      <c r="RRZ1268" s="71"/>
      <c r="RSA1268" s="71"/>
      <c r="RSB1268" s="57"/>
      <c r="RSD1268" s="79"/>
      <c r="RSE1268" s="57"/>
      <c r="RSF1268" s="80"/>
      <c r="RSG1268" s="80"/>
      <c r="RSH1268" s="80"/>
      <c r="RSI1268" s="80"/>
      <c r="RSJ1268" s="57"/>
      <c r="RSK1268" s="81"/>
      <c r="RSL1268" s="57"/>
      <c r="RSM1268" s="71"/>
      <c r="RSN1268" s="71"/>
      <c r="RSO1268" s="57"/>
      <c r="RSQ1268" s="79"/>
      <c r="RSR1268" s="57"/>
      <c r="RSS1268" s="80"/>
      <c r="RST1268" s="80"/>
      <c r="RSU1268" s="80"/>
      <c r="RSV1268" s="80"/>
      <c r="RSW1268" s="57"/>
      <c r="RSX1268" s="81"/>
      <c r="RSY1268" s="57"/>
      <c r="RSZ1268" s="71"/>
      <c r="RTA1268" s="71"/>
      <c r="RTB1268" s="57"/>
      <c r="RTD1268" s="79"/>
      <c r="RTE1268" s="57"/>
      <c r="RTF1268" s="80"/>
      <c r="RTG1268" s="80"/>
      <c r="RTH1268" s="80"/>
      <c r="RTI1268" s="80"/>
      <c r="RTJ1268" s="57"/>
      <c r="RTK1268" s="81"/>
      <c r="RTL1268" s="57"/>
      <c r="RTM1268" s="71"/>
      <c r="RTN1268" s="71"/>
      <c r="RTO1268" s="57"/>
      <c r="RTQ1268" s="79"/>
      <c r="RTR1268" s="57"/>
      <c r="RTS1268" s="80"/>
      <c r="RTT1268" s="80"/>
      <c r="RTU1268" s="80"/>
      <c r="RTV1268" s="80"/>
      <c r="RTW1268" s="57"/>
      <c r="RTX1268" s="81"/>
      <c r="RTY1268" s="57"/>
      <c r="RTZ1268" s="71"/>
      <c r="RUA1268" s="71"/>
      <c r="RUB1268" s="57"/>
      <c r="RUD1268" s="79"/>
      <c r="RUE1268" s="57"/>
      <c r="RUF1268" s="80"/>
      <c r="RUG1268" s="80"/>
      <c r="RUH1268" s="80"/>
      <c r="RUI1268" s="80"/>
      <c r="RUJ1268" s="57"/>
      <c r="RUK1268" s="81"/>
      <c r="RUL1268" s="57"/>
      <c r="RUM1268" s="71"/>
      <c r="RUN1268" s="71"/>
      <c r="RUO1268" s="57"/>
      <c r="RUQ1268" s="79"/>
      <c r="RUR1268" s="57"/>
      <c r="RUS1268" s="80"/>
      <c r="RUT1268" s="80"/>
      <c r="RUU1268" s="80"/>
      <c r="RUV1268" s="80"/>
      <c r="RUW1268" s="57"/>
      <c r="RUX1268" s="81"/>
      <c r="RUY1268" s="57"/>
      <c r="RUZ1268" s="71"/>
      <c r="RVA1268" s="71"/>
      <c r="RVB1268" s="57"/>
      <c r="RVD1268" s="79"/>
      <c r="RVE1268" s="57"/>
      <c r="RVF1268" s="80"/>
      <c r="RVG1268" s="80"/>
      <c r="RVH1268" s="80"/>
      <c r="RVI1268" s="80"/>
      <c r="RVJ1268" s="57"/>
      <c r="RVK1268" s="81"/>
      <c r="RVL1268" s="57"/>
      <c r="RVM1268" s="71"/>
      <c r="RVN1268" s="71"/>
      <c r="RVO1268" s="57"/>
      <c r="RVQ1268" s="79"/>
      <c r="RVR1268" s="57"/>
      <c r="RVS1268" s="80"/>
      <c r="RVT1268" s="80"/>
      <c r="RVU1268" s="80"/>
      <c r="RVV1268" s="80"/>
      <c r="RVW1268" s="57"/>
      <c r="RVX1268" s="81"/>
      <c r="RVY1268" s="57"/>
      <c r="RVZ1268" s="71"/>
      <c r="RWA1268" s="71"/>
      <c r="RWB1268" s="57"/>
      <c r="RWD1268" s="79"/>
      <c r="RWE1268" s="57"/>
      <c r="RWF1268" s="80"/>
      <c r="RWG1268" s="80"/>
      <c r="RWH1268" s="80"/>
      <c r="RWI1268" s="80"/>
      <c r="RWJ1268" s="57"/>
      <c r="RWK1268" s="81"/>
      <c r="RWL1268" s="57"/>
      <c r="RWM1268" s="71"/>
      <c r="RWN1268" s="71"/>
      <c r="RWO1268" s="57"/>
      <c r="RWQ1268" s="79"/>
      <c r="RWR1268" s="57"/>
      <c r="RWS1268" s="80"/>
      <c r="RWT1268" s="80"/>
      <c r="RWU1268" s="80"/>
      <c r="RWV1268" s="80"/>
      <c r="RWW1268" s="57"/>
      <c r="RWX1268" s="81"/>
      <c r="RWY1268" s="57"/>
      <c r="RWZ1268" s="71"/>
      <c r="RXA1268" s="71"/>
      <c r="RXB1268" s="57"/>
      <c r="RXD1268" s="79"/>
      <c r="RXE1268" s="57"/>
      <c r="RXF1268" s="80"/>
      <c r="RXG1268" s="80"/>
      <c r="RXH1268" s="80"/>
      <c r="RXI1268" s="80"/>
      <c r="RXJ1268" s="57"/>
      <c r="RXK1268" s="81"/>
      <c r="RXL1268" s="57"/>
      <c r="RXM1268" s="71"/>
      <c r="RXN1268" s="71"/>
      <c r="RXO1268" s="57"/>
      <c r="RXQ1268" s="79"/>
      <c r="RXR1268" s="57"/>
      <c r="RXS1268" s="80"/>
      <c r="RXT1268" s="80"/>
      <c r="RXU1268" s="80"/>
      <c r="RXV1268" s="80"/>
      <c r="RXW1268" s="57"/>
      <c r="RXX1268" s="81"/>
      <c r="RXY1268" s="57"/>
      <c r="RXZ1268" s="71"/>
      <c r="RYA1268" s="71"/>
      <c r="RYB1268" s="57"/>
      <c r="RYD1268" s="79"/>
      <c r="RYE1268" s="57"/>
      <c r="RYF1268" s="80"/>
      <c r="RYG1268" s="80"/>
      <c r="RYH1268" s="80"/>
      <c r="RYI1268" s="80"/>
      <c r="RYJ1268" s="57"/>
      <c r="RYK1268" s="81"/>
      <c r="RYL1268" s="57"/>
      <c r="RYM1268" s="71"/>
      <c r="RYN1268" s="71"/>
      <c r="RYO1268" s="57"/>
      <c r="RYQ1268" s="79"/>
      <c r="RYR1268" s="57"/>
      <c r="RYS1268" s="80"/>
      <c r="RYT1268" s="80"/>
      <c r="RYU1268" s="80"/>
      <c r="RYV1268" s="80"/>
      <c r="RYW1268" s="57"/>
      <c r="RYX1268" s="81"/>
      <c r="RYY1268" s="57"/>
      <c r="RYZ1268" s="71"/>
      <c r="RZA1268" s="71"/>
      <c r="RZB1268" s="57"/>
      <c r="RZD1268" s="79"/>
      <c r="RZE1268" s="57"/>
      <c r="RZF1268" s="80"/>
      <c r="RZG1268" s="80"/>
      <c r="RZH1268" s="80"/>
      <c r="RZI1268" s="80"/>
      <c r="RZJ1268" s="57"/>
      <c r="RZK1268" s="81"/>
      <c r="RZL1268" s="57"/>
      <c r="RZM1268" s="71"/>
      <c r="RZN1268" s="71"/>
      <c r="RZO1268" s="57"/>
      <c r="RZQ1268" s="79"/>
      <c r="RZR1268" s="57"/>
      <c r="RZS1268" s="80"/>
      <c r="RZT1268" s="80"/>
      <c r="RZU1268" s="80"/>
      <c r="RZV1268" s="80"/>
      <c r="RZW1268" s="57"/>
      <c r="RZX1268" s="81"/>
      <c r="RZY1268" s="57"/>
      <c r="RZZ1268" s="71"/>
      <c r="SAA1268" s="71"/>
      <c r="SAB1268" s="57"/>
      <c r="SAD1268" s="79"/>
      <c r="SAE1268" s="57"/>
      <c r="SAF1268" s="80"/>
      <c r="SAG1268" s="80"/>
      <c r="SAH1268" s="80"/>
      <c r="SAI1268" s="80"/>
      <c r="SAJ1268" s="57"/>
      <c r="SAK1268" s="81"/>
      <c r="SAL1268" s="57"/>
      <c r="SAM1268" s="71"/>
      <c r="SAN1268" s="71"/>
      <c r="SAO1268" s="57"/>
      <c r="SAQ1268" s="79"/>
      <c r="SAR1268" s="57"/>
      <c r="SAS1268" s="80"/>
      <c r="SAT1268" s="80"/>
      <c r="SAU1268" s="80"/>
      <c r="SAV1268" s="80"/>
      <c r="SAW1268" s="57"/>
      <c r="SAX1268" s="81"/>
      <c r="SAY1268" s="57"/>
      <c r="SAZ1268" s="71"/>
      <c r="SBA1268" s="71"/>
      <c r="SBB1268" s="57"/>
      <c r="SBD1268" s="79"/>
      <c r="SBE1268" s="57"/>
      <c r="SBF1268" s="80"/>
      <c r="SBG1268" s="80"/>
      <c r="SBH1268" s="80"/>
      <c r="SBI1268" s="80"/>
      <c r="SBJ1268" s="57"/>
      <c r="SBK1268" s="81"/>
      <c r="SBL1268" s="57"/>
      <c r="SBM1268" s="71"/>
      <c r="SBN1268" s="71"/>
      <c r="SBO1268" s="57"/>
      <c r="SBQ1268" s="79"/>
      <c r="SBR1268" s="57"/>
      <c r="SBS1268" s="80"/>
      <c r="SBT1268" s="80"/>
      <c r="SBU1268" s="80"/>
      <c r="SBV1268" s="80"/>
      <c r="SBW1268" s="57"/>
      <c r="SBX1268" s="81"/>
      <c r="SBY1268" s="57"/>
      <c r="SBZ1268" s="71"/>
      <c r="SCA1268" s="71"/>
      <c r="SCB1268" s="57"/>
      <c r="SCD1268" s="79"/>
      <c r="SCE1268" s="57"/>
      <c r="SCF1268" s="80"/>
      <c r="SCG1268" s="80"/>
      <c r="SCH1268" s="80"/>
      <c r="SCI1268" s="80"/>
      <c r="SCJ1268" s="57"/>
      <c r="SCK1268" s="81"/>
      <c r="SCL1268" s="57"/>
      <c r="SCM1268" s="71"/>
      <c r="SCN1268" s="71"/>
      <c r="SCO1268" s="57"/>
      <c r="SCQ1268" s="79"/>
      <c r="SCR1268" s="57"/>
      <c r="SCS1268" s="80"/>
      <c r="SCT1268" s="80"/>
      <c r="SCU1268" s="80"/>
      <c r="SCV1268" s="80"/>
      <c r="SCW1268" s="57"/>
      <c r="SCX1268" s="81"/>
      <c r="SCY1268" s="57"/>
      <c r="SCZ1268" s="71"/>
      <c r="SDA1268" s="71"/>
      <c r="SDB1268" s="57"/>
      <c r="SDD1268" s="79"/>
      <c r="SDE1268" s="57"/>
      <c r="SDF1268" s="80"/>
      <c r="SDG1268" s="80"/>
      <c r="SDH1268" s="80"/>
      <c r="SDI1268" s="80"/>
      <c r="SDJ1268" s="57"/>
      <c r="SDK1268" s="81"/>
      <c r="SDL1268" s="57"/>
      <c r="SDM1268" s="71"/>
      <c r="SDN1268" s="71"/>
      <c r="SDO1268" s="57"/>
      <c r="SDQ1268" s="79"/>
      <c r="SDR1268" s="57"/>
      <c r="SDS1268" s="80"/>
      <c r="SDT1268" s="80"/>
      <c r="SDU1268" s="80"/>
      <c r="SDV1268" s="80"/>
      <c r="SDW1268" s="57"/>
      <c r="SDX1268" s="81"/>
      <c r="SDY1268" s="57"/>
      <c r="SDZ1268" s="71"/>
      <c r="SEA1268" s="71"/>
      <c r="SEB1268" s="57"/>
      <c r="SED1268" s="79"/>
      <c r="SEE1268" s="57"/>
      <c r="SEF1268" s="80"/>
      <c r="SEG1268" s="80"/>
      <c r="SEH1268" s="80"/>
      <c r="SEI1268" s="80"/>
      <c r="SEJ1268" s="57"/>
      <c r="SEK1268" s="81"/>
      <c r="SEL1268" s="57"/>
      <c r="SEM1268" s="71"/>
      <c r="SEN1268" s="71"/>
      <c r="SEO1268" s="57"/>
      <c r="SEQ1268" s="79"/>
      <c r="SER1268" s="57"/>
      <c r="SES1268" s="80"/>
      <c r="SET1268" s="80"/>
      <c r="SEU1268" s="80"/>
      <c r="SEV1268" s="80"/>
      <c r="SEW1268" s="57"/>
      <c r="SEX1268" s="81"/>
      <c r="SEY1268" s="57"/>
      <c r="SEZ1268" s="71"/>
      <c r="SFA1268" s="71"/>
      <c r="SFB1268" s="57"/>
      <c r="SFD1268" s="79"/>
      <c r="SFE1268" s="57"/>
      <c r="SFF1268" s="80"/>
      <c r="SFG1268" s="80"/>
      <c r="SFH1268" s="80"/>
      <c r="SFI1268" s="80"/>
      <c r="SFJ1268" s="57"/>
      <c r="SFK1268" s="81"/>
      <c r="SFL1268" s="57"/>
      <c r="SFM1268" s="71"/>
      <c r="SFN1268" s="71"/>
      <c r="SFO1268" s="57"/>
      <c r="SFQ1268" s="79"/>
      <c r="SFR1268" s="57"/>
      <c r="SFS1268" s="80"/>
      <c r="SFT1268" s="80"/>
      <c r="SFU1268" s="80"/>
      <c r="SFV1268" s="80"/>
      <c r="SFW1268" s="57"/>
      <c r="SFX1268" s="81"/>
      <c r="SFY1268" s="57"/>
      <c r="SFZ1268" s="71"/>
      <c r="SGA1268" s="71"/>
      <c r="SGB1268" s="57"/>
      <c r="SGD1268" s="79"/>
      <c r="SGE1268" s="57"/>
      <c r="SGF1268" s="80"/>
      <c r="SGG1268" s="80"/>
      <c r="SGH1268" s="80"/>
      <c r="SGI1268" s="80"/>
      <c r="SGJ1268" s="57"/>
      <c r="SGK1268" s="81"/>
      <c r="SGL1268" s="57"/>
      <c r="SGM1268" s="71"/>
      <c r="SGN1268" s="71"/>
      <c r="SGO1268" s="57"/>
      <c r="SGQ1268" s="79"/>
      <c r="SGR1268" s="57"/>
      <c r="SGS1268" s="80"/>
      <c r="SGT1268" s="80"/>
      <c r="SGU1268" s="80"/>
      <c r="SGV1268" s="80"/>
      <c r="SGW1268" s="57"/>
      <c r="SGX1268" s="81"/>
      <c r="SGY1268" s="57"/>
      <c r="SGZ1268" s="71"/>
      <c r="SHA1268" s="71"/>
      <c r="SHB1268" s="57"/>
      <c r="SHD1268" s="79"/>
      <c r="SHE1268" s="57"/>
      <c r="SHF1268" s="80"/>
      <c r="SHG1268" s="80"/>
      <c r="SHH1268" s="80"/>
      <c r="SHI1268" s="80"/>
      <c r="SHJ1268" s="57"/>
      <c r="SHK1268" s="81"/>
      <c r="SHL1268" s="57"/>
      <c r="SHM1268" s="71"/>
      <c r="SHN1268" s="71"/>
      <c r="SHO1268" s="57"/>
      <c r="SHQ1268" s="79"/>
      <c r="SHR1268" s="57"/>
      <c r="SHS1268" s="80"/>
      <c r="SHT1268" s="80"/>
      <c r="SHU1268" s="80"/>
      <c r="SHV1268" s="80"/>
      <c r="SHW1268" s="57"/>
      <c r="SHX1268" s="81"/>
      <c r="SHY1268" s="57"/>
      <c r="SHZ1268" s="71"/>
      <c r="SIA1268" s="71"/>
      <c r="SIB1268" s="57"/>
      <c r="SID1268" s="79"/>
      <c r="SIE1268" s="57"/>
      <c r="SIF1268" s="80"/>
      <c r="SIG1268" s="80"/>
      <c r="SIH1268" s="80"/>
      <c r="SII1268" s="80"/>
      <c r="SIJ1268" s="57"/>
      <c r="SIK1268" s="81"/>
      <c r="SIL1268" s="57"/>
      <c r="SIM1268" s="71"/>
      <c r="SIN1268" s="71"/>
      <c r="SIO1268" s="57"/>
      <c r="SIQ1268" s="79"/>
      <c r="SIR1268" s="57"/>
      <c r="SIS1268" s="80"/>
      <c r="SIT1268" s="80"/>
      <c r="SIU1268" s="80"/>
      <c r="SIV1268" s="80"/>
      <c r="SIW1268" s="57"/>
      <c r="SIX1268" s="81"/>
      <c r="SIY1268" s="57"/>
      <c r="SIZ1268" s="71"/>
      <c r="SJA1268" s="71"/>
      <c r="SJB1268" s="57"/>
      <c r="SJD1268" s="79"/>
      <c r="SJE1268" s="57"/>
      <c r="SJF1268" s="80"/>
      <c r="SJG1268" s="80"/>
      <c r="SJH1268" s="80"/>
      <c r="SJI1268" s="80"/>
      <c r="SJJ1268" s="57"/>
      <c r="SJK1268" s="81"/>
      <c r="SJL1268" s="57"/>
      <c r="SJM1268" s="71"/>
      <c r="SJN1268" s="71"/>
      <c r="SJO1268" s="57"/>
      <c r="SJQ1268" s="79"/>
      <c r="SJR1268" s="57"/>
      <c r="SJS1268" s="80"/>
      <c r="SJT1268" s="80"/>
      <c r="SJU1268" s="80"/>
      <c r="SJV1268" s="80"/>
      <c r="SJW1268" s="57"/>
      <c r="SJX1268" s="81"/>
      <c r="SJY1268" s="57"/>
      <c r="SJZ1268" s="71"/>
      <c r="SKA1268" s="71"/>
      <c r="SKB1268" s="57"/>
      <c r="SKD1268" s="79"/>
      <c r="SKE1268" s="57"/>
      <c r="SKF1268" s="80"/>
      <c r="SKG1268" s="80"/>
      <c r="SKH1268" s="80"/>
      <c r="SKI1268" s="80"/>
      <c r="SKJ1268" s="57"/>
      <c r="SKK1268" s="81"/>
      <c r="SKL1268" s="57"/>
      <c r="SKM1268" s="71"/>
      <c r="SKN1268" s="71"/>
      <c r="SKO1268" s="57"/>
      <c r="SKQ1268" s="79"/>
      <c r="SKR1268" s="57"/>
      <c r="SKS1268" s="80"/>
      <c r="SKT1268" s="80"/>
      <c r="SKU1268" s="80"/>
      <c r="SKV1268" s="80"/>
      <c r="SKW1268" s="57"/>
      <c r="SKX1268" s="81"/>
      <c r="SKY1268" s="57"/>
      <c r="SKZ1268" s="71"/>
      <c r="SLA1268" s="71"/>
      <c r="SLB1268" s="57"/>
      <c r="SLD1268" s="79"/>
      <c r="SLE1268" s="57"/>
      <c r="SLF1268" s="80"/>
      <c r="SLG1268" s="80"/>
      <c r="SLH1268" s="80"/>
      <c r="SLI1268" s="80"/>
      <c r="SLJ1268" s="57"/>
      <c r="SLK1268" s="81"/>
      <c r="SLL1268" s="57"/>
      <c r="SLM1268" s="71"/>
      <c r="SLN1268" s="71"/>
      <c r="SLO1268" s="57"/>
      <c r="SLQ1268" s="79"/>
      <c r="SLR1268" s="57"/>
      <c r="SLS1268" s="80"/>
      <c r="SLT1268" s="80"/>
      <c r="SLU1268" s="80"/>
      <c r="SLV1268" s="80"/>
      <c r="SLW1268" s="57"/>
      <c r="SLX1268" s="81"/>
      <c r="SLY1268" s="57"/>
      <c r="SLZ1268" s="71"/>
      <c r="SMA1268" s="71"/>
      <c r="SMB1268" s="57"/>
      <c r="SMD1268" s="79"/>
      <c r="SME1268" s="57"/>
      <c r="SMF1268" s="80"/>
      <c r="SMG1268" s="80"/>
      <c r="SMH1268" s="80"/>
      <c r="SMI1268" s="80"/>
      <c r="SMJ1268" s="57"/>
      <c r="SMK1268" s="81"/>
      <c r="SML1268" s="57"/>
      <c r="SMM1268" s="71"/>
      <c r="SMN1268" s="71"/>
      <c r="SMO1268" s="57"/>
      <c r="SMQ1268" s="79"/>
      <c r="SMR1268" s="57"/>
      <c r="SMS1268" s="80"/>
      <c r="SMT1268" s="80"/>
      <c r="SMU1268" s="80"/>
      <c r="SMV1268" s="80"/>
      <c r="SMW1268" s="57"/>
      <c r="SMX1268" s="81"/>
      <c r="SMY1268" s="57"/>
      <c r="SMZ1268" s="71"/>
      <c r="SNA1268" s="71"/>
      <c r="SNB1268" s="57"/>
      <c r="SND1268" s="79"/>
      <c r="SNE1268" s="57"/>
      <c r="SNF1268" s="80"/>
      <c r="SNG1268" s="80"/>
      <c r="SNH1268" s="80"/>
      <c r="SNI1268" s="80"/>
      <c r="SNJ1268" s="57"/>
      <c r="SNK1268" s="81"/>
      <c r="SNL1268" s="57"/>
      <c r="SNM1268" s="71"/>
      <c r="SNN1268" s="71"/>
      <c r="SNO1268" s="57"/>
      <c r="SNQ1268" s="79"/>
      <c r="SNR1268" s="57"/>
      <c r="SNS1268" s="80"/>
      <c r="SNT1268" s="80"/>
      <c r="SNU1268" s="80"/>
      <c r="SNV1268" s="80"/>
      <c r="SNW1268" s="57"/>
      <c r="SNX1268" s="81"/>
      <c r="SNY1268" s="57"/>
      <c r="SNZ1268" s="71"/>
      <c r="SOA1268" s="71"/>
      <c r="SOB1268" s="57"/>
      <c r="SOD1268" s="79"/>
      <c r="SOE1268" s="57"/>
      <c r="SOF1268" s="80"/>
      <c r="SOG1268" s="80"/>
      <c r="SOH1268" s="80"/>
      <c r="SOI1268" s="80"/>
      <c r="SOJ1268" s="57"/>
      <c r="SOK1268" s="81"/>
      <c r="SOL1268" s="57"/>
      <c r="SOM1268" s="71"/>
      <c r="SON1268" s="71"/>
      <c r="SOO1268" s="57"/>
      <c r="SOQ1268" s="79"/>
      <c r="SOR1268" s="57"/>
      <c r="SOS1268" s="80"/>
      <c r="SOT1268" s="80"/>
      <c r="SOU1268" s="80"/>
      <c r="SOV1268" s="80"/>
      <c r="SOW1268" s="57"/>
      <c r="SOX1268" s="81"/>
      <c r="SOY1268" s="57"/>
      <c r="SOZ1268" s="71"/>
      <c r="SPA1268" s="71"/>
      <c r="SPB1268" s="57"/>
      <c r="SPD1268" s="79"/>
      <c r="SPE1268" s="57"/>
      <c r="SPF1268" s="80"/>
      <c r="SPG1268" s="80"/>
      <c r="SPH1268" s="80"/>
      <c r="SPI1268" s="80"/>
      <c r="SPJ1268" s="57"/>
      <c r="SPK1268" s="81"/>
      <c r="SPL1268" s="57"/>
      <c r="SPM1268" s="71"/>
      <c r="SPN1268" s="71"/>
      <c r="SPO1268" s="57"/>
      <c r="SPQ1268" s="79"/>
      <c r="SPR1268" s="57"/>
      <c r="SPS1268" s="80"/>
      <c r="SPT1268" s="80"/>
      <c r="SPU1268" s="80"/>
      <c r="SPV1268" s="80"/>
      <c r="SPW1268" s="57"/>
      <c r="SPX1268" s="81"/>
      <c r="SPY1268" s="57"/>
      <c r="SPZ1268" s="71"/>
      <c r="SQA1268" s="71"/>
      <c r="SQB1268" s="57"/>
      <c r="SQD1268" s="79"/>
      <c r="SQE1268" s="57"/>
      <c r="SQF1268" s="80"/>
      <c r="SQG1268" s="80"/>
      <c r="SQH1268" s="80"/>
      <c r="SQI1268" s="80"/>
      <c r="SQJ1268" s="57"/>
      <c r="SQK1268" s="81"/>
      <c r="SQL1268" s="57"/>
      <c r="SQM1268" s="71"/>
      <c r="SQN1268" s="71"/>
      <c r="SQO1268" s="57"/>
      <c r="SQQ1268" s="79"/>
      <c r="SQR1268" s="57"/>
      <c r="SQS1268" s="80"/>
      <c r="SQT1268" s="80"/>
      <c r="SQU1268" s="80"/>
      <c r="SQV1268" s="80"/>
      <c r="SQW1268" s="57"/>
      <c r="SQX1268" s="81"/>
      <c r="SQY1268" s="57"/>
      <c r="SQZ1268" s="71"/>
      <c r="SRA1268" s="71"/>
      <c r="SRB1268" s="57"/>
      <c r="SRD1268" s="79"/>
      <c r="SRE1268" s="57"/>
      <c r="SRF1268" s="80"/>
      <c r="SRG1268" s="80"/>
      <c r="SRH1268" s="80"/>
      <c r="SRI1268" s="80"/>
      <c r="SRJ1268" s="57"/>
      <c r="SRK1268" s="81"/>
      <c r="SRL1268" s="57"/>
      <c r="SRM1268" s="71"/>
      <c r="SRN1268" s="71"/>
      <c r="SRO1268" s="57"/>
      <c r="SRQ1268" s="79"/>
      <c r="SRR1268" s="57"/>
      <c r="SRS1268" s="80"/>
      <c r="SRT1268" s="80"/>
      <c r="SRU1268" s="80"/>
      <c r="SRV1268" s="80"/>
      <c r="SRW1268" s="57"/>
      <c r="SRX1268" s="81"/>
      <c r="SRY1268" s="57"/>
      <c r="SRZ1268" s="71"/>
      <c r="SSA1268" s="71"/>
      <c r="SSB1268" s="57"/>
      <c r="SSD1268" s="79"/>
      <c r="SSE1268" s="57"/>
      <c r="SSF1268" s="80"/>
      <c r="SSG1268" s="80"/>
      <c r="SSH1268" s="80"/>
      <c r="SSI1268" s="80"/>
      <c r="SSJ1268" s="57"/>
      <c r="SSK1268" s="81"/>
      <c r="SSL1268" s="57"/>
      <c r="SSM1268" s="71"/>
      <c r="SSN1268" s="71"/>
      <c r="SSO1268" s="57"/>
      <c r="SSQ1268" s="79"/>
      <c r="SSR1268" s="57"/>
      <c r="SSS1268" s="80"/>
      <c r="SST1268" s="80"/>
      <c r="SSU1268" s="80"/>
      <c r="SSV1268" s="80"/>
      <c r="SSW1268" s="57"/>
      <c r="SSX1268" s="81"/>
      <c r="SSY1268" s="57"/>
      <c r="SSZ1268" s="71"/>
      <c r="STA1268" s="71"/>
      <c r="STB1268" s="57"/>
      <c r="STD1268" s="79"/>
      <c r="STE1268" s="57"/>
      <c r="STF1268" s="80"/>
      <c r="STG1268" s="80"/>
      <c r="STH1268" s="80"/>
      <c r="STI1268" s="80"/>
      <c r="STJ1268" s="57"/>
      <c r="STK1268" s="81"/>
      <c r="STL1268" s="57"/>
      <c r="STM1268" s="71"/>
      <c r="STN1268" s="71"/>
      <c r="STO1268" s="57"/>
      <c r="STQ1268" s="79"/>
      <c r="STR1268" s="57"/>
      <c r="STS1268" s="80"/>
      <c r="STT1268" s="80"/>
      <c r="STU1268" s="80"/>
      <c r="STV1268" s="80"/>
      <c r="STW1268" s="57"/>
      <c r="STX1268" s="81"/>
      <c r="STY1268" s="57"/>
      <c r="STZ1268" s="71"/>
      <c r="SUA1268" s="71"/>
      <c r="SUB1268" s="57"/>
      <c r="SUD1268" s="79"/>
      <c r="SUE1268" s="57"/>
      <c r="SUF1268" s="80"/>
      <c r="SUG1268" s="80"/>
      <c r="SUH1268" s="80"/>
      <c r="SUI1268" s="80"/>
      <c r="SUJ1268" s="57"/>
      <c r="SUK1268" s="81"/>
      <c r="SUL1268" s="57"/>
      <c r="SUM1268" s="71"/>
      <c r="SUN1268" s="71"/>
      <c r="SUO1268" s="57"/>
      <c r="SUQ1268" s="79"/>
      <c r="SUR1268" s="57"/>
      <c r="SUS1268" s="80"/>
      <c r="SUT1268" s="80"/>
      <c r="SUU1268" s="80"/>
      <c r="SUV1268" s="80"/>
      <c r="SUW1268" s="57"/>
      <c r="SUX1268" s="81"/>
      <c r="SUY1268" s="57"/>
      <c r="SUZ1268" s="71"/>
      <c r="SVA1268" s="71"/>
      <c r="SVB1268" s="57"/>
      <c r="SVD1268" s="79"/>
      <c r="SVE1268" s="57"/>
      <c r="SVF1268" s="80"/>
      <c r="SVG1268" s="80"/>
      <c r="SVH1268" s="80"/>
      <c r="SVI1268" s="80"/>
      <c r="SVJ1268" s="57"/>
      <c r="SVK1268" s="81"/>
      <c r="SVL1268" s="57"/>
      <c r="SVM1268" s="71"/>
      <c r="SVN1268" s="71"/>
      <c r="SVO1268" s="57"/>
      <c r="SVQ1268" s="79"/>
      <c r="SVR1268" s="57"/>
      <c r="SVS1268" s="80"/>
      <c r="SVT1268" s="80"/>
      <c r="SVU1268" s="80"/>
      <c r="SVV1268" s="80"/>
      <c r="SVW1268" s="57"/>
      <c r="SVX1268" s="81"/>
      <c r="SVY1268" s="57"/>
      <c r="SVZ1268" s="71"/>
      <c r="SWA1268" s="71"/>
      <c r="SWB1268" s="57"/>
      <c r="SWD1268" s="79"/>
      <c r="SWE1268" s="57"/>
      <c r="SWF1268" s="80"/>
      <c r="SWG1268" s="80"/>
      <c r="SWH1268" s="80"/>
      <c r="SWI1268" s="80"/>
      <c r="SWJ1268" s="57"/>
      <c r="SWK1268" s="81"/>
      <c r="SWL1268" s="57"/>
      <c r="SWM1268" s="71"/>
      <c r="SWN1268" s="71"/>
      <c r="SWO1268" s="57"/>
      <c r="SWQ1268" s="79"/>
      <c r="SWR1268" s="57"/>
      <c r="SWS1268" s="80"/>
      <c r="SWT1268" s="80"/>
      <c r="SWU1268" s="80"/>
      <c r="SWV1268" s="80"/>
      <c r="SWW1268" s="57"/>
      <c r="SWX1268" s="81"/>
      <c r="SWY1268" s="57"/>
      <c r="SWZ1268" s="71"/>
      <c r="SXA1268" s="71"/>
      <c r="SXB1268" s="57"/>
      <c r="SXD1268" s="79"/>
      <c r="SXE1268" s="57"/>
      <c r="SXF1268" s="80"/>
      <c r="SXG1268" s="80"/>
      <c r="SXH1268" s="80"/>
      <c r="SXI1268" s="80"/>
      <c r="SXJ1268" s="57"/>
      <c r="SXK1268" s="81"/>
      <c r="SXL1268" s="57"/>
      <c r="SXM1268" s="71"/>
      <c r="SXN1268" s="71"/>
      <c r="SXO1268" s="57"/>
      <c r="SXQ1268" s="79"/>
      <c r="SXR1268" s="57"/>
      <c r="SXS1268" s="80"/>
      <c r="SXT1268" s="80"/>
      <c r="SXU1268" s="80"/>
      <c r="SXV1268" s="80"/>
      <c r="SXW1268" s="57"/>
      <c r="SXX1268" s="81"/>
      <c r="SXY1268" s="57"/>
      <c r="SXZ1268" s="71"/>
      <c r="SYA1268" s="71"/>
      <c r="SYB1268" s="57"/>
      <c r="SYD1268" s="79"/>
      <c r="SYE1268" s="57"/>
      <c r="SYF1268" s="80"/>
      <c r="SYG1268" s="80"/>
      <c r="SYH1268" s="80"/>
      <c r="SYI1268" s="80"/>
      <c r="SYJ1268" s="57"/>
      <c r="SYK1268" s="81"/>
      <c r="SYL1268" s="57"/>
      <c r="SYM1268" s="71"/>
      <c r="SYN1268" s="71"/>
      <c r="SYO1268" s="57"/>
      <c r="SYQ1268" s="79"/>
      <c r="SYR1268" s="57"/>
      <c r="SYS1268" s="80"/>
      <c r="SYT1268" s="80"/>
      <c r="SYU1268" s="80"/>
      <c r="SYV1268" s="80"/>
      <c r="SYW1268" s="57"/>
      <c r="SYX1268" s="81"/>
      <c r="SYY1268" s="57"/>
      <c r="SYZ1268" s="71"/>
      <c r="SZA1268" s="71"/>
      <c r="SZB1268" s="57"/>
      <c r="SZD1268" s="79"/>
      <c r="SZE1268" s="57"/>
      <c r="SZF1268" s="80"/>
      <c r="SZG1268" s="80"/>
      <c r="SZH1268" s="80"/>
      <c r="SZI1268" s="80"/>
      <c r="SZJ1268" s="57"/>
      <c r="SZK1268" s="81"/>
      <c r="SZL1268" s="57"/>
      <c r="SZM1268" s="71"/>
      <c r="SZN1268" s="71"/>
      <c r="SZO1268" s="57"/>
      <c r="SZQ1268" s="79"/>
      <c r="SZR1268" s="57"/>
      <c r="SZS1268" s="80"/>
      <c r="SZT1268" s="80"/>
      <c r="SZU1268" s="80"/>
      <c r="SZV1268" s="80"/>
      <c r="SZW1268" s="57"/>
      <c r="SZX1268" s="81"/>
      <c r="SZY1268" s="57"/>
      <c r="SZZ1268" s="71"/>
      <c r="TAA1268" s="71"/>
      <c r="TAB1268" s="57"/>
      <c r="TAD1268" s="79"/>
      <c r="TAE1268" s="57"/>
      <c r="TAF1268" s="80"/>
      <c r="TAG1268" s="80"/>
      <c r="TAH1268" s="80"/>
      <c r="TAI1268" s="80"/>
      <c r="TAJ1268" s="57"/>
      <c r="TAK1268" s="81"/>
      <c r="TAL1268" s="57"/>
      <c r="TAM1268" s="71"/>
      <c r="TAN1268" s="71"/>
      <c r="TAO1268" s="57"/>
      <c r="TAQ1268" s="79"/>
      <c r="TAR1268" s="57"/>
      <c r="TAS1268" s="80"/>
      <c r="TAT1268" s="80"/>
      <c r="TAU1268" s="80"/>
      <c r="TAV1268" s="80"/>
      <c r="TAW1268" s="57"/>
      <c r="TAX1268" s="81"/>
      <c r="TAY1268" s="57"/>
      <c r="TAZ1268" s="71"/>
      <c r="TBA1268" s="71"/>
      <c r="TBB1268" s="57"/>
      <c r="TBD1268" s="79"/>
      <c r="TBE1268" s="57"/>
      <c r="TBF1268" s="80"/>
      <c r="TBG1268" s="80"/>
      <c r="TBH1268" s="80"/>
      <c r="TBI1268" s="80"/>
      <c r="TBJ1268" s="57"/>
      <c r="TBK1268" s="81"/>
      <c r="TBL1268" s="57"/>
      <c r="TBM1268" s="71"/>
      <c r="TBN1268" s="71"/>
      <c r="TBO1268" s="57"/>
      <c r="TBQ1268" s="79"/>
      <c r="TBR1268" s="57"/>
      <c r="TBS1268" s="80"/>
      <c r="TBT1268" s="80"/>
      <c r="TBU1268" s="80"/>
      <c r="TBV1268" s="80"/>
      <c r="TBW1268" s="57"/>
      <c r="TBX1268" s="81"/>
      <c r="TBY1268" s="57"/>
      <c r="TBZ1268" s="71"/>
      <c r="TCA1268" s="71"/>
      <c r="TCB1268" s="57"/>
      <c r="TCD1268" s="79"/>
      <c r="TCE1268" s="57"/>
      <c r="TCF1268" s="80"/>
      <c r="TCG1268" s="80"/>
      <c r="TCH1268" s="80"/>
      <c r="TCI1268" s="80"/>
      <c r="TCJ1268" s="57"/>
      <c r="TCK1268" s="81"/>
      <c r="TCL1268" s="57"/>
      <c r="TCM1268" s="71"/>
      <c r="TCN1268" s="71"/>
      <c r="TCO1268" s="57"/>
      <c r="TCQ1268" s="79"/>
      <c r="TCR1268" s="57"/>
      <c r="TCS1268" s="80"/>
      <c r="TCT1268" s="80"/>
      <c r="TCU1268" s="80"/>
      <c r="TCV1268" s="80"/>
      <c r="TCW1268" s="57"/>
      <c r="TCX1268" s="81"/>
      <c r="TCY1268" s="57"/>
      <c r="TCZ1268" s="71"/>
      <c r="TDA1268" s="71"/>
      <c r="TDB1268" s="57"/>
      <c r="TDD1268" s="79"/>
      <c r="TDE1268" s="57"/>
      <c r="TDF1268" s="80"/>
      <c r="TDG1268" s="80"/>
      <c r="TDH1268" s="80"/>
      <c r="TDI1268" s="80"/>
      <c r="TDJ1268" s="57"/>
      <c r="TDK1268" s="81"/>
      <c r="TDL1268" s="57"/>
      <c r="TDM1268" s="71"/>
      <c r="TDN1268" s="71"/>
      <c r="TDO1268" s="57"/>
      <c r="TDQ1268" s="79"/>
      <c r="TDR1268" s="57"/>
      <c r="TDS1268" s="80"/>
      <c r="TDT1268" s="80"/>
      <c r="TDU1268" s="80"/>
      <c r="TDV1268" s="80"/>
      <c r="TDW1268" s="57"/>
      <c r="TDX1268" s="81"/>
      <c r="TDY1268" s="57"/>
      <c r="TDZ1268" s="71"/>
      <c r="TEA1268" s="71"/>
      <c r="TEB1268" s="57"/>
      <c r="TED1268" s="79"/>
      <c r="TEE1268" s="57"/>
      <c r="TEF1268" s="80"/>
      <c r="TEG1268" s="80"/>
      <c r="TEH1268" s="80"/>
      <c r="TEI1268" s="80"/>
      <c r="TEJ1268" s="57"/>
      <c r="TEK1268" s="81"/>
      <c r="TEL1268" s="57"/>
      <c r="TEM1268" s="71"/>
      <c r="TEN1268" s="71"/>
      <c r="TEO1268" s="57"/>
      <c r="TEQ1268" s="79"/>
      <c r="TER1268" s="57"/>
      <c r="TES1268" s="80"/>
      <c r="TET1268" s="80"/>
      <c r="TEU1268" s="80"/>
      <c r="TEV1268" s="80"/>
      <c r="TEW1268" s="57"/>
      <c r="TEX1268" s="81"/>
      <c r="TEY1268" s="57"/>
      <c r="TEZ1268" s="71"/>
      <c r="TFA1268" s="71"/>
      <c r="TFB1268" s="57"/>
      <c r="TFD1268" s="79"/>
      <c r="TFE1268" s="57"/>
      <c r="TFF1268" s="80"/>
      <c r="TFG1268" s="80"/>
      <c r="TFH1268" s="80"/>
      <c r="TFI1268" s="80"/>
      <c r="TFJ1268" s="57"/>
      <c r="TFK1268" s="81"/>
      <c r="TFL1268" s="57"/>
      <c r="TFM1268" s="71"/>
      <c r="TFN1268" s="71"/>
      <c r="TFO1268" s="57"/>
      <c r="TFQ1268" s="79"/>
      <c r="TFR1268" s="57"/>
      <c r="TFS1268" s="80"/>
      <c r="TFT1268" s="80"/>
      <c r="TFU1268" s="80"/>
      <c r="TFV1268" s="80"/>
      <c r="TFW1268" s="57"/>
      <c r="TFX1268" s="81"/>
      <c r="TFY1268" s="57"/>
      <c r="TFZ1268" s="71"/>
      <c r="TGA1268" s="71"/>
      <c r="TGB1268" s="57"/>
      <c r="TGD1268" s="79"/>
      <c r="TGE1268" s="57"/>
      <c r="TGF1268" s="80"/>
      <c r="TGG1268" s="80"/>
      <c r="TGH1268" s="80"/>
      <c r="TGI1268" s="80"/>
      <c r="TGJ1268" s="57"/>
      <c r="TGK1268" s="81"/>
      <c r="TGL1268" s="57"/>
      <c r="TGM1268" s="71"/>
      <c r="TGN1268" s="71"/>
      <c r="TGO1268" s="57"/>
      <c r="TGQ1268" s="79"/>
      <c r="TGR1268" s="57"/>
      <c r="TGS1268" s="80"/>
      <c r="TGT1268" s="80"/>
      <c r="TGU1268" s="80"/>
      <c r="TGV1268" s="80"/>
      <c r="TGW1268" s="57"/>
      <c r="TGX1268" s="81"/>
      <c r="TGY1268" s="57"/>
      <c r="TGZ1268" s="71"/>
      <c r="THA1268" s="71"/>
      <c r="THB1268" s="57"/>
      <c r="THD1268" s="79"/>
      <c r="THE1268" s="57"/>
      <c r="THF1268" s="80"/>
      <c r="THG1268" s="80"/>
      <c r="THH1268" s="80"/>
      <c r="THI1268" s="80"/>
      <c r="THJ1268" s="57"/>
      <c r="THK1268" s="81"/>
      <c r="THL1268" s="57"/>
      <c r="THM1268" s="71"/>
      <c r="THN1268" s="71"/>
      <c r="THO1268" s="57"/>
      <c r="THQ1268" s="79"/>
      <c r="THR1268" s="57"/>
      <c r="THS1268" s="80"/>
      <c r="THT1268" s="80"/>
      <c r="THU1268" s="80"/>
      <c r="THV1268" s="80"/>
      <c r="THW1268" s="57"/>
      <c r="THX1268" s="81"/>
      <c r="THY1268" s="57"/>
      <c r="THZ1268" s="71"/>
      <c r="TIA1268" s="71"/>
      <c r="TIB1268" s="57"/>
      <c r="TID1268" s="79"/>
      <c r="TIE1268" s="57"/>
      <c r="TIF1268" s="80"/>
      <c r="TIG1268" s="80"/>
      <c r="TIH1268" s="80"/>
      <c r="TII1268" s="80"/>
      <c r="TIJ1268" s="57"/>
      <c r="TIK1268" s="81"/>
      <c r="TIL1268" s="57"/>
      <c r="TIM1268" s="71"/>
      <c r="TIN1268" s="71"/>
      <c r="TIO1268" s="57"/>
      <c r="TIQ1268" s="79"/>
      <c r="TIR1268" s="57"/>
      <c r="TIS1268" s="80"/>
      <c r="TIT1268" s="80"/>
      <c r="TIU1268" s="80"/>
      <c r="TIV1268" s="80"/>
      <c r="TIW1268" s="57"/>
      <c r="TIX1268" s="81"/>
      <c r="TIY1268" s="57"/>
      <c r="TIZ1268" s="71"/>
      <c r="TJA1268" s="71"/>
      <c r="TJB1268" s="57"/>
      <c r="TJD1268" s="79"/>
      <c r="TJE1268" s="57"/>
      <c r="TJF1268" s="80"/>
      <c r="TJG1268" s="80"/>
      <c r="TJH1268" s="80"/>
      <c r="TJI1268" s="80"/>
      <c r="TJJ1268" s="57"/>
      <c r="TJK1268" s="81"/>
      <c r="TJL1268" s="57"/>
      <c r="TJM1268" s="71"/>
      <c r="TJN1268" s="71"/>
      <c r="TJO1268" s="57"/>
      <c r="TJQ1268" s="79"/>
      <c r="TJR1268" s="57"/>
      <c r="TJS1268" s="80"/>
      <c r="TJT1268" s="80"/>
      <c r="TJU1268" s="80"/>
      <c r="TJV1268" s="80"/>
      <c r="TJW1268" s="57"/>
      <c r="TJX1268" s="81"/>
      <c r="TJY1268" s="57"/>
      <c r="TJZ1268" s="71"/>
      <c r="TKA1268" s="71"/>
      <c r="TKB1268" s="57"/>
      <c r="TKD1268" s="79"/>
      <c r="TKE1268" s="57"/>
      <c r="TKF1268" s="80"/>
      <c r="TKG1268" s="80"/>
      <c r="TKH1268" s="80"/>
      <c r="TKI1268" s="80"/>
      <c r="TKJ1268" s="57"/>
      <c r="TKK1268" s="81"/>
      <c r="TKL1268" s="57"/>
      <c r="TKM1268" s="71"/>
      <c r="TKN1268" s="71"/>
      <c r="TKO1268" s="57"/>
      <c r="TKQ1268" s="79"/>
      <c r="TKR1268" s="57"/>
      <c r="TKS1268" s="80"/>
      <c r="TKT1268" s="80"/>
      <c r="TKU1268" s="80"/>
      <c r="TKV1268" s="80"/>
      <c r="TKW1268" s="57"/>
      <c r="TKX1268" s="81"/>
      <c r="TKY1268" s="57"/>
      <c r="TKZ1268" s="71"/>
      <c r="TLA1268" s="71"/>
      <c r="TLB1268" s="57"/>
      <c r="TLD1268" s="79"/>
      <c r="TLE1268" s="57"/>
      <c r="TLF1268" s="80"/>
      <c r="TLG1268" s="80"/>
      <c r="TLH1268" s="80"/>
      <c r="TLI1268" s="80"/>
      <c r="TLJ1268" s="57"/>
      <c r="TLK1268" s="81"/>
      <c r="TLL1268" s="57"/>
      <c r="TLM1268" s="71"/>
      <c r="TLN1268" s="71"/>
      <c r="TLO1268" s="57"/>
      <c r="TLQ1268" s="79"/>
      <c r="TLR1268" s="57"/>
      <c r="TLS1268" s="80"/>
      <c r="TLT1268" s="80"/>
      <c r="TLU1268" s="80"/>
      <c r="TLV1268" s="80"/>
      <c r="TLW1268" s="57"/>
      <c r="TLX1268" s="81"/>
      <c r="TLY1268" s="57"/>
      <c r="TLZ1268" s="71"/>
      <c r="TMA1268" s="71"/>
      <c r="TMB1268" s="57"/>
      <c r="TMD1268" s="79"/>
      <c r="TME1268" s="57"/>
      <c r="TMF1268" s="80"/>
      <c r="TMG1268" s="80"/>
      <c r="TMH1268" s="80"/>
      <c r="TMI1268" s="80"/>
      <c r="TMJ1268" s="57"/>
      <c r="TMK1268" s="81"/>
      <c r="TML1268" s="57"/>
      <c r="TMM1268" s="71"/>
      <c r="TMN1268" s="71"/>
      <c r="TMO1268" s="57"/>
      <c r="TMQ1268" s="79"/>
      <c r="TMR1268" s="57"/>
      <c r="TMS1268" s="80"/>
      <c r="TMT1268" s="80"/>
      <c r="TMU1268" s="80"/>
      <c r="TMV1268" s="80"/>
      <c r="TMW1268" s="57"/>
      <c r="TMX1268" s="81"/>
      <c r="TMY1268" s="57"/>
      <c r="TMZ1268" s="71"/>
      <c r="TNA1268" s="71"/>
      <c r="TNB1268" s="57"/>
      <c r="TND1268" s="79"/>
      <c r="TNE1268" s="57"/>
      <c r="TNF1268" s="80"/>
      <c r="TNG1268" s="80"/>
      <c r="TNH1268" s="80"/>
      <c r="TNI1268" s="80"/>
      <c r="TNJ1268" s="57"/>
      <c r="TNK1268" s="81"/>
      <c r="TNL1268" s="57"/>
      <c r="TNM1268" s="71"/>
      <c r="TNN1268" s="71"/>
      <c r="TNO1268" s="57"/>
      <c r="TNQ1268" s="79"/>
      <c r="TNR1268" s="57"/>
      <c r="TNS1268" s="80"/>
      <c r="TNT1268" s="80"/>
      <c r="TNU1268" s="80"/>
      <c r="TNV1268" s="80"/>
      <c r="TNW1268" s="57"/>
      <c r="TNX1268" s="81"/>
      <c r="TNY1268" s="57"/>
      <c r="TNZ1268" s="71"/>
      <c r="TOA1268" s="71"/>
      <c r="TOB1268" s="57"/>
      <c r="TOD1268" s="79"/>
      <c r="TOE1268" s="57"/>
      <c r="TOF1268" s="80"/>
      <c r="TOG1268" s="80"/>
      <c r="TOH1268" s="80"/>
      <c r="TOI1268" s="80"/>
      <c r="TOJ1268" s="57"/>
      <c r="TOK1268" s="81"/>
      <c r="TOL1268" s="57"/>
      <c r="TOM1268" s="71"/>
      <c r="TON1268" s="71"/>
      <c r="TOO1268" s="57"/>
      <c r="TOQ1268" s="79"/>
      <c r="TOR1268" s="57"/>
      <c r="TOS1268" s="80"/>
      <c r="TOT1268" s="80"/>
      <c r="TOU1268" s="80"/>
      <c r="TOV1268" s="80"/>
      <c r="TOW1268" s="57"/>
      <c r="TOX1268" s="81"/>
      <c r="TOY1268" s="57"/>
      <c r="TOZ1268" s="71"/>
      <c r="TPA1268" s="71"/>
      <c r="TPB1268" s="57"/>
      <c r="TPD1268" s="79"/>
      <c r="TPE1268" s="57"/>
      <c r="TPF1268" s="80"/>
      <c r="TPG1268" s="80"/>
      <c r="TPH1268" s="80"/>
      <c r="TPI1268" s="80"/>
      <c r="TPJ1268" s="57"/>
      <c r="TPK1268" s="81"/>
      <c r="TPL1268" s="57"/>
      <c r="TPM1268" s="71"/>
      <c r="TPN1268" s="71"/>
      <c r="TPO1268" s="57"/>
      <c r="TPQ1268" s="79"/>
      <c r="TPR1268" s="57"/>
      <c r="TPS1268" s="80"/>
      <c r="TPT1268" s="80"/>
      <c r="TPU1268" s="80"/>
      <c r="TPV1268" s="80"/>
      <c r="TPW1268" s="57"/>
      <c r="TPX1268" s="81"/>
      <c r="TPY1268" s="57"/>
      <c r="TPZ1268" s="71"/>
      <c r="TQA1268" s="71"/>
      <c r="TQB1268" s="57"/>
      <c r="TQD1268" s="79"/>
      <c r="TQE1268" s="57"/>
      <c r="TQF1268" s="80"/>
      <c r="TQG1268" s="80"/>
      <c r="TQH1268" s="80"/>
      <c r="TQI1268" s="80"/>
      <c r="TQJ1268" s="57"/>
      <c r="TQK1268" s="81"/>
      <c r="TQL1268" s="57"/>
      <c r="TQM1268" s="71"/>
      <c r="TQN1268" s="71"/>
      <c r="TQO1268" s="57"/>
      <c r="TQQ1268" s="79"/>
      <c r="TQR1268" s="57"/>
      <c r="TQS1268" s="80"/>
      <c r="TQT1268" s="80"/>
      <c r="TQU1268" s="80"/>
      <c r="TQV1268" s="80"/>
      <c r="TQW1268" s="57"/>
      <c r="TQX1268" s="81"/>
      <c r="TQY1268" s="57"/>
      <c r="TQZ1268" s="71"/>
      <c r="TRA1268" s="71"/>
      <c r="TRB1268" s="57"/>
      <c r="TRD1268" s="79"/>
      <c r="TRE1268" s="57"/>
      <c r="TRF1268" s="80"/>
      <c r="TRG1268" s="80"/>
      <c r="TRH1268" s="80"/>
      <c r="TRI1268" s="80"/>
      <c r="TRJ1268" s="57"/>
      <c r="TRK1268" s="81"/>
      <c r="TRL1268" s="57"/>
      <c r="TRM1268" s="71"/>
      <c r="TRN1268" s="71"/>
      <c r="TRO1268" s="57"/>
      <c r="TRQ1268" s="79"/>
      <c r="TRR1268" s="57"/>
      <c r="TRS1268" s="80"/>
      <c r="TRT1268" s="80"/>
      <c r="TRU1268" s="80"/>
      <c r="TRV1268" s="80"/>
      <c r="TRW1268" s="57"/>
      <c r="TRX1268" s="81"/>
      <c r="TRY1268" s="57"/>
      <c r="TRZ1268" s="71"/>
      <c r="TSA1268" s="71"/>
      <c r="TSB1268" s="57"/>
      <c r="TSD1268" s="79"/>
      <c r="TSE1268" s="57"/>
      <c r="TSF1268" s="80"/>
      <c r="TSG1268" s="80"/>
      <c r="TSH1268" s="80"/>
      <c r="TSI1268" s="80"/>
      <c r="TSJ1268" s="57"/>
      <c r="TSK1268" s="81"/>
      <c r="TSL1268" s="57"/>
      <c r="TSM1268" s="71"/>
      <c r="TSN1268" s="71"/>
      <c r="TSO1268" s="57"/>
      <c r="TSQ1268" s="79"/>
      <c r="TSR1268" s="57"/>
      <c r="TSS1268" s="80"/>
      <c r="TST1268" s="80"/>
      <c r="TSU1268" s="80"/>
      <c r="TSV1268" s="80"/>
      <c r="TSW1268" s="57"/>
      <c r="TSX1268" s="81"/>
      <c r="TSY1268" s="57"/>
      <c r="TSZ1268" s="71"/>
      <c r="TTA1268" s="71"/>
      <c r="TTB1268" s="57"/>
      <c r="TTD1268" s="79"/>
      <c r="TTE1268" s="57"/>
      <c r="TTF1268" s="80"/>
      <c r="TTG1268" s="80"/>
      <c r="TTH1268" s="80"/>
      <c r="TTI1268" s="80"/>
      <c r="TTJ1268" s="57"/>
      <c r="TTK1268" s="81"/>
      <c r="TTL1268" s="57"/>
      <c r="TTM1268" s="71"/>
      <c r="TTN1268" s="71"/>
      <c r="TTO1268" s="57"/>
      <c r="TTQ1268" s="79"/>
      <c r="TTR1268" s="57"/>
      <c r="TTS1268" s="80"/>
      <c r="TTT1268" s="80"/>
      <c r="TTU1268" s="80"/>
      <c r="TTV1268" s="80"/>
      <c r="TTW1268" s="57"/>
      <c r="TTX1268" s="81"/>
      <c r="TTY1268" s="57"/>
      <c r="TTZ1268" s="71"/>
      <c r="TUA1268" s="71"/>
      <c r="TUB1268" s="57"/>
      <c r="TUD1268" s="79"/>
      <c r="TUE1268" s="57"/>
      <c r="TUF1268" s="80"/>
      <c r="TUG1268" s="80"/>
      <c r="TUH1268" s="80"/>
      <c r="TUI1268" s="80"/>
      <c r="TUJ1268" s="57"/>
      <c r="TUK1268" s="81"/>
      <c r="TUL1268" s="57"/>
      <c r="TUM1268" s="71"/>
      <c r="TUN1268" s="71"/>
      <c r="TUO1268" s="57"/>
      <c r="TUQ1268" s="79"/>
      <c r="TUR1268" s="57"/>
      <c r="TUS1268" s="80"/>
      <c r="TUT1268" s="80"/>
      <c r="TUU1268" s="80"/>
      <c r="TUV1268" s="80"/>
      <c r="TUW1268" s="57"/>
      <c r="TUX1268" s="81"/>
      <c r="TUY1268" s="57"/>
      <c r="TUZ1268" s="71"/>
      <c r="TVA1268" s="71"/>
      <c r="TVB1268" s="57"/>
      <c r="TVD1268" s="79"/>
      <c r="TVE1268" s="57"/>
      <c r="TVF1268" s="80"/>
      <c r="TVG1268" s="80"/>
      <c r="TVH1268" s="80"/>
      <c r="TVI1268" s="80"/>
      <c r="TVJ1268" s="57"/>
      <c r="TVK1268" s="81"/>
      <c r="TVL1268" s="57"/>
      <c r="TVM1268" s="71"/>
      <c r="TVN1268" s="71"/>
      <c r="TVO1268" s="57"/>
      <c r="TVQ1268" s="79"/>
      <c r="TVR1268" s="57"/>
      <c r="TVS1268" s="80"/>
      <c r="TVT1268" s="80"/>
      <c r="TVU1268" s="80"/>
      <c r="TVV1268" s="80"/>
      <c r="TVW1268" s="57"/>
      <c r="TVX1268" s="81"/>
      <c r="TVY1268" s="57"/>
      <c r="TVZ1268" s="71"/>
      <c r="TWA1268" s="71"/>
      <c r="TWB1268" s="57"/>
      <c r="TWD1268" s="79"/>
      <c r="TWE1268" s="57"/>
      <c r="TWF1268" s="80"/>
      <c r="TWG1268" s="80"/>
      <c r="TWH1268" s="80"/>
      <c r="TWI1268" s="80"/>
      <c r="TWJ1268" s="57"/>
      <c r="TWK1268" s="81"/>
      <c r="TWL1268" s="57"/>
      <c r="TWM1268" s="71"/>
      <c r="TWN1268" s="71"/>
      <c r="TWO1268" s="57"/>
      <c r="TWQ1268" s="79"/>
      <c r="TWR1268" s="57"/>
      <c r="TWS1268" s="80"/>
      <c r="TWT1268" s="80"/>
      <c r="TWU1268" s="80"/>
      <c r="TWV1268" s="80"/>
      <c r="TWW1268" s="57"/>
      <c r="TWX1268" s="81"/>
      <c r="TWY1268" s="57"/>
      <c r="TWZ1268" s="71"/>
      <c r="TXA1268" s="71"/>
      <c r="TXB1268" s="57"/>
      <c r="TXD1268" s="79"/>
      <c r="TXE1268" s="57"/>
      <c r="TXF1268" s="80"/>
      <c r="TXG1268" s="80"/>
      <c r="TXH1268" s="80"/>
      <c r="TXI1268" s="80"/>
      <c r="TXJ1268" s="57"/>
      <c r="TXK1268" s="81"/>
      <c r="TXL1268" s="57"/>
      <c r="TXM1268" s="71"/>
      <c r="TXN1268" s="71"/>
      <c r="TXO1268" s="57"/>
      <c r="TXQ1268" s="79"/>
      <c r="TXR1268" s="57"/>
      <c r="TXS1268" s="80"/>
      <c r="TXT1268" s="80"/>
      <c r="TXU1268" s="80"/>
      <c r="TXV1268" s="80"/>
      <c r="TXW1268" s="57"/>
      <c r="TXX1268" s="81"/>
      <c r="TXY1268" s="57"/>
      <c r="TXZ1268" s="71"/>
      <c r="TYA1268" s="71"/>
      <c r="TYB1268" s="57"/>
      <c r="TYD1268" s="79"/>
      <c r="TYE1268" s="57"/>
      <c r="TYF1268" s="80"/>
      <c r="TYG1268" s="80"/>
      <c r="TYH1268" s="80"/>
      <c r="TYI1268" s="80"/>
      <c r="TYJ1268" s="57"/>
      <c r="TYK1268" s="81"/>
      <c r="TYL1268" s="57"/>
      <c r="TYM1268" s="71"/>
      <c r="TYN1268" s="71"/>
      <c r="TYO1268" s="57"/>
      <c r="TYQ1268" s="79"/>
      <c r="TYR1268" s="57"/>
      <c r="TYS1268" s="80"/>
      <c r="TYT1268" s="80"/>
      <c r="TYU1268" s="80"/>
      <c r="TYV1268" s="80"/>
      <c r="TYW1268" s="57"/>
      <c r="TYX1268" s="81"/>
      <c r="TYY1268" s="57"/>
      <c r="TYZ1268" s="71"/>
      <c r="TZA1268" s="71"/>
      <c r="TZB1268" s="57"/>
      <c r="TZD1268" s="79"/>
      <c r="TZE1268" s="57"/>
      <c r="TZF1268" s="80"/>
      <c r="TZG1268" s="80"/>
      <c r="TZH1268" s="80"/>
      <c r="TZI1268" s="80"/>
      <c r="TZJ1268" s="57"/>
      <c r="TZK1268" s="81"/>
      <c r="TZL1268" s="57"/>
      <c r="TZM1268" s="71"/>
      <c r="TZN1268" s="71"/>
      <c r="TZO1268" s="57"/>
      <c r="TZQ1268" s="79"/>
      <c r="TZR1268" s="57"/>
      <c r="TZS1268" s="80"/>
      <c r="TZT1268" s="80"/>
      <c r="TZU1268" s="80"/>
      <c r="TZV1268" s="80"/>
      <c r="TZW1268" s="57"/>
      <c r="TZX1268" s="81"/>
      <c r="TZY1268" s="57"/>
      <c r="TZZ1268" s="71"/>
      <c r="UAA1268" s="71"/>
      <c r="UAB1268" s="57"/>
      <c r="UAD1268" s="79"/>
      <c r="UAE1268" s="57"/>
      <c r="UAF1268" s="80"/>
      <c r="UAG1268" s="80"/>
      <c r="UAH1268" s="80"/>
      <c r="UAI1268" s="80"/>
      <c r="UAJ1268" s="57"/>
      <c r="UAK1268" s="81"/>
      <c r="UAL1268" s="57"/>
      <c r="UAM1268" s="71"/>
      <c r="UAN1268" s="71"/>
      <c r="UAO1268" s="57"/>
      <c r="UAQ1268" s="79"/>
      <c r="UAR1268" s="57"/>
      <c r="UAS1268" s="80"/>
      <c r="UAT1268" s="80"/>
      <c r="UAU1268" s="80"/>
      <c r="UAV1268" s="80"/>
      <c r="UAW1268" s="57"/>
      <c r="UAX1268" s="81"/>
      <c r="UAY1268" s="57"/>
      <c r="UAZ1268" s="71"/>
      <c r="UBA1268" s="71"/>
      <c r="UBB1268" s="57"/>
      <c r="UBD1268" s="79"/>
      <c r="UBE1268" s="57"/>
      <c r="UBF1268" s="80"/>
      <c r="UBG1268" s="80"/>
      <c r="UBH1268" s="80"/>
      <c r="UBI1268" s="80"/>
      <c r="UBJ1268" s="57"/>
      <c r="UBK1268" s="81"/>
      <c r="UBL1268" s="57"/>
      <c r="UBM1268" s="71"/>
      <c r="UBN1268" s="71"/>
      <c r="UBO1268" s="57"/>
      <c r="UBQ1268" s="79"/>
      <c r="UBR1268" s="57"/>
      <c r="UBS1268" s="80"/>
      <c r="UBT1268" s="80"/>
      <c r="UBU1268" s="80"/>
      <c r="UBV1268" s="80"/>
      <c r="UBW1268" s="57"/>
      <c r="UBX1268" s="81"/>
      <c r="UBY1268" s="57"/>
      <c r="UBZ1268" s="71"/>
      <c r="UCA1268" s="71"/>
      <c r="UCB1268" s="57"/>
      <c r="UCD1268" s="79"/>
      <c r="UCE1268" s="57"/>
      <c r="UCF1268" s="80"/>
      <c r="UCG1268" s="80"/>
      <c r="UCH1268" s="80"/>
      <c r="UCI1268" s="80"/>
      <c r="UCJ1268" s="57"/>
      <c r="UCK1268" s="81"/>
      <c r="UCL1268" s="57"/>
      <c r="UCM1268" s="71"/>
      <c r="UCN1268" s="71"/>
      <c r="UCO1268" s="57"/>
      <c r="UCQ1268" s="79"/>
      <c r="UCR1268" s="57"/>
      <c r="UCS1268" s="80"/>
      <c r="UCT1268" s="80"/>
      <c r="UCU1268" s="80"/>
      <c r="UCV1268" s="80"/>
      <c r="UCW1268" s="57"/>
      <c r="UCX1268" s="81"/>
      <c r="UCY1268" s="57"/>
      <c r="UCZ1268" s="71"/>
      <c r="UDA1268" s="71"/>
      <c r="UDB1268" s="57"/>
      <c r="UDD1268" s="79"/>
      <c r="UDE1268" s="57"/>
      <c r="UDF1268" s="80"/>
      <c r="UDG1268" s="80"/>
      <c r="UDH1268" s="80"/>
      <c r="UDI1268" s="80"/>
      <c r="UDJ1268" s="57"/>
      <c r="UDK1268" s="81"/>
      <c r="UDL1268" s="57"/>
      <c r="UDM1268" s="71"/>
      <c r="UDN1268" s="71"/>
      <c r="UDO1268" s="57"/>
      <c r="UDQ1268" s="79"/>
      <c r="UDR1268" s="57"/>
      <c r="UDS1268" s="80"/>
      <c r="UDT1268" s="80"/>
      <c r="UDU1268" s="80"/>
      <c r="UDV1268" s="80"/>
      <c r="UDW1268" s="57"/>
      <c r="UDX1268" s="81"/>
      <c r="UDY1268" s="57"/>
      <c r="UDZ1268" s="71"/>
      <c r="UEA1268" s="71"/>
      <c r="UEB1268" s="57"/>
      <c r="UED1268" s="79"/>
      <c r="UEE1268" s="57"/>
      <c r="UEF1268" s="80"/>
      <c r="UEG1268" s="80"/>
      <c r="UEH1268" s="80"/>
      <c r="UEI1268" s="80"/>
      <c r="UEJ1268" s="57"/>
      <c r="UEK1268" s="81"/>
      <c r="UEL1268" s="57"/>
      <c r="UEM1268" s="71"/>
      <c r="UEN1268" s="71"/>
      <c r="UEO1268" s="57"/>
      <c r="UEQ1268" s="79"/>
      <c r="UER1268" s="57"/>
      <c r="UES1268" s="80"/>
      <c r="UET1268" s="80"/>
      <c r="UEU1268" s="80"/>
      <c r="UEV1268" s="80"/>
      <c r="UEW1268" s="57"/>
      <c r="UEX1268" s="81"/>
      <c r="UEY1268" s="57"/>
      <c r="UEZ1268" s="71"/>
      <c r="UFA1268" s="71"/>
      <c r="UFB1268" s="57"/>
      <c r="UFD1268" s="79"/>
      <c r="UFE1268" s="57"/>
      <c r="UFF1268" s="80"/>
      <c r="UFG1268" s="80"/>
      <c r="UFH1268" s="80"/>
      <c r="UFI1268" s="80"/>
      <c r="UFJ1268" s="57"/>
      <c r="UFK1268" s="81"/>
      <c r="UFL1268" s="57"/>
      <c r="UFM1268" s="71"/>
      <c r="UFN1268" s="71"/>
      <c r="UFO1268" s="57"/>
      <c r="UFQ1268" s="79"/>
      <c r="UFR1268" s="57"/>
      <c r="UFS1268" s="80"/>
      <c r="UFT1268" s="80"/>
      <c r="UFU1268" s="80"/>
      <c r="UFV1268" s="80"/>
      <c r="UFW1268" s="57"/>
      <c r="UFX1268" s="81"/>
      <c r="UFY1268" s="57"/>
      <c r="UFZ1268" s="71"/>
      <c r="UGA1268" s="71"/>
      <c r="UGB1268" s="57"/>
      <c r="UGD1268" s="79"/>
      <c r="UGE1268" s="57"/>
      <c r="UGF1268" s="80"/>
      <c r="UGG1268" s="80"/>
      <c r="UGH1268" s="80"/>
      <c r="UGI1268" s="80"/>
      <c r="UGJ1268" s="57"/>
      <c r="UGK1268" s="81"/>
      <c r="UGL1268" s="57"/>
      <c r="UGM1268" s="71"/>
      <c r="UGN1268" s="71"/>
      <c r="UGO1268" s="57"/>
      <c r="UGQ1268" s="79"/>
      <c r="UGR1268" s="57"/>
      <c r="UGS1268" s="80"/>
      <c r="UGT1268" s="80"/>
      <c r="UGU1268" s="80"/>
      <c r="UGV1268" s="80"/>
      <c r="UGW1268" s="57"/>
      <c r="UGX1268" s="81"/>
      <c r="UGY1268" s="57"/>
      <c r="UGZ1268" s="71"/>
      <c r="UHA1268" s="71"/>
      <c r="UHB1268" s="57"/>
      <c r="UHD1268" s="79"/>
      <c r="UHE1268" s="57"/>
      <c r="UHF1268" s="80"/>
      <c r="UHG1268" s="80"/>
      <c r="UHH1268" s="80"/>
      <c r="UHI1268" s="80"/>
      <c r="UHJ1268" s="57"/>
      <c r="UHK1268" s="81"/>
      <c r="UHL1268" s="57"/>
      <c r="UHM1268" s="71"/>
      <c r="UHN1268" s="71"/>
      <c r="UHO1268" s="57"/>
      <c r="UHQ1268" s="79"/>
      <c r="UHR1268" s="57"/>
      <c r="UHS1268" s="80"/>
      <c r="UHT1268" s="80"/>
      <c r="UHU1268" s="80"/>
      <c r="UHV1268" s="80"/>
      <c r="UHW1268" s="57"/>
      <c r="UHX1268" s="81"/>
      <c r="UHY1268" s="57"/>
      <c r="UHZ1268" s="71"/>
      <c r="UIA1268" s="71"/>
      <c r="UIB1268" s="57"/>
      <c r="UID1268" s="79"/>
      <c r="UIE1268" s="57"/>
      <c r="UIF1268" s="80"/>
      <c r="UIG1268" s="80"/>
      <c r="UIH1268" s="80"/>
      <c r="UII1268" s="80"/>
      <c r="UIJ1268" s="57"/>
      <c r="UIK1268" s="81"/>
      <c r="UIL1268" s="57"/>
      <c r="UIM1268" s="71"/>
      <c r="UIN1268" s="71"/>
      <c r="UIO1268" s="57"/>
      <c r="UIQ1268" s="79"/>
      <c r="UIR1268" s="57"/>
      <c r="UIS1268" s="80"/>
      <c r="UIT1268" s="80"/>
      <c r="UIU1268" s="80"/>
      <c r="UIV1268" s="80"/>
      <c r="UIW1268" s="57"/>
      <c r="UIX1268" s="81"/>
      <c r="UIY1268" s="57"/>
      <c r="UIZ1268" s="71"/>
      <c r="UJA1268" s="71"/>
      <c r="UJB1268" s="57"/>
      <c r="UJD1268" s="79"/>
      <c r="UJE1268" s="57"/>
      <c r="UJF1268" s="80"/>
      <c r="UJG1268" s="80"/>
      <c r="UJH1268" s="80"/>
      <c r="UJI1268" s="80"/>
      <c r="UJJ1268" s="57"/>
      <c r="UJK1268" s="81"/>
      <c r="UJL1268" s="57"/>
      <c r="UJM1268" s="71"/>
      <c r="UJN1268" s="71"/>
      <c r="UJO1268" s="57"/>
      <c r="UJQ1268" s="79"/>
      <c r="UJR1268" s="57"/>
      <c r="UJS1268" s="80"/>
      <c r="UJT1268" s="80"/>
      <c r="UJU1268" s="80"/>
      <c r="UJV1268" s="80"/>
      <c r="UJW1268" s="57"/>
      <c r="UJX1268" s="81"/>
      <c r="UJY1268" s="57"/>
      <c r="UJZ1268" s="71"/>
      <c r="UKA1268" s="71"/>
      <c r="UKB1268" s="57"/>
      <c r="UKD1268" s="79"/>
      <c r="UKE1268" s="57"/>
      <c r="UKF1268" s="80"/>
      <c r="UKG1268" s="80"/>
      <c r="UKH1268" s="80"/>
      <c r="UKI1268" s="80"/>
      <c r="UKJ1268" s="57"/>
      <c r="UKK1268" s="81"/>
      <c r="UKL1268" s="57"/>
      <c r="UKM1268" s="71"/>
      <c r="UKN1268" s="71"/>
      <c r="UKO1268" s="57"/>
      <c r="UKQ1268" s="79"/>
      <c r="UKR1268" s="57"/>
      <c r="UKS1268" s="80"/>
      <c r="UKT1268" s="80"/>
      <c r="UKU1268" s="80"/>
      <c r="UKV1268" s="80"/>
      <c r="UKW1268" s="57"/>
      <c r="UKX1268" s="81"/>
      <c r="UKY1268" s="57"/>
      <c r="UKZ1268" s="71"/>
      <c r="ULA1268" s="71"/>
      <c r="ULB1268" s="57"/>
      <c r="ULD1268" s="79"/>
      <c r="ULE1268" s="57"/>
      <c r="ULF1268" s="80"/>
      <c r="ULG1268" s="80"/>
      <c r="ULH1268" s="80"/>
      <c r="ULI1268" s="80"/>
      <c r="ULJ1268" s="57"/>
      <c r="ULK1268" s="81"/>
      <c r="ULL1268" s="57"/>
      <c r="ULM1268" s="71"/>
      <c r="ULN1268" s="71"/>
      <c r="ULO1268" s="57"/>
      <c r="ULQ1268" s="79"/>
      <c r="ULR1268" s="57"/>
      <c r="ULS1268" s="80"/>
      <c r="ULT1268" s="80"/>
      <c r="ULU1268" s="80"/>
      <c r="ULV1268" s="80"/>
      <c r="ULW1268" s="57"/>
      <c r="ULX1268" s="81"/>
      <c r="ULY1268" s="57"/>
      <c r="ULZ1268" s="71"/>
      <c r="UMA1268" s="71"/>
      <c r="UMB1268" s="57"/>
      <c r="UMD1268" s="79"/>
      <c r="UME1268" s="57"/>
      <c r="UMF1268" s="80"/>
      <c r="UMG1268" s="80"/>
      <c r="UMH1268" s="80"/>
      <c r="UMI1268" s="80"/>
      <c r="UMJ1268" s="57"/>
      <c r="UMK1268" s="81"/>
      <c r="UML1268" s="57"/>
      <c r="UMM1268" s="71"/>
      <c r="UMN1268" s="71"/>
      <c r="UMO1268" s="57"/>
      <c r="UMQ1268" s="79"/>
      <c r="UMR1268" s="57"/>
      <c r="UMS1268" s="80"/>
      <c r="UMT1268" s="80"/>
      <c r="UMU1268" s="80"/>
      <c r="UMV1268" s="80"/>
      <c r="UMW1268" s="57"/>
      <c r="UMX1268" s="81"/>
      <c r="UMY1268" s="57"/>
      <c r="UMZ1268" s="71"/>
      <c r="UNA1268" s="71"/>
      <c r="UNB1268" s="57"/>
      <c r="UND1268" s="79"/>
      <c r="UNE1268" s="57"/>
      <c r="UNF1268" s="80"/>
      <c r="UNG1268" s="80"/>
      <c r="UNH1268" s="80"/>
      <c r="UNI1268" s="80"/>
      <c r="UNJ1268" s="57"/>
      <c r="UNK1268" s="81"/>
      <c r="UNL1268" s="57"/>
      <c r="UNM1268" s="71"/>
      <c r="UNN1268" s="71"/>
      <c r="UNO1268" s="57"/>
      <c r="UNQ1268" s="79"/>
      <c r="UNR1268" s="57"/>
      <c r="UNS1268" s="80"/>
      <c r="UNT1268" s="80"/>
      <c r="UNU1268" s="80"/>
      <c r="UNV1268" s="80"/>
      <c r="UNW1268" s="57"/>
      <c r="UNX1268" s="81"/>
      <c r="UNY1268" s="57"/>
      <c r="UNZ1268" s="71"/>
      <c r="UOA1268" s="71"/>
      <c r="UOB1268" s="57"/>
      <c r="UOD1268" s="79"/>
      <c r="UOE1268" s="57"/>
      <c r="UOF1268" s="80"/>
      <c r="UOG1268" s="80"/>
      <c r="UOH1268" s="80"/>
      <c r="UOI1268" s="80"/>
      <c r="UOJ1268" s="57"/>
      <c r="UOK1268" s="81"/>
      <c r="UOL1268" s="57"/>
      <c r="UOM1268" s="71"/>
      <c r="UON1268" s="71"/>
      <c r="UOO1268" s="57"/>
      <c r="UOQ1268" s="79"/>
      <c r="UOR1268" s="57"/>
      <c r="UOS1268" s="80"/>
      <c r="UOT1268" s="80"/>
      <c r="UOU1268" s="80"/>
      <c r="UOV1268" s="80"/>
      <c r="UOW1268" s="57"/>
      <c r="UOX1268" s="81"/>
      <c r="UOY1268" s="57"/>
      <c r="UOZ1268" s="71"/>
      <c r="UPA1268" s="71"/>
      <c r="UPB1268" s="57"/>
      <c r="UPD1268" s="79"/>
      <c r="UPE1268" s="57"/>
      <c r="UPF1268" s="80"/>
      <c r="UPG1268" s="80"/>
      <c r="UPH1268" s="80"/>
      <c r="UPI1268" s="80"/>
      <c r="UPJ1268" s="57"/>
      <c r="UPK1268" s="81"/>
      <c r="UPL1268" s="57"/>
      <c r="UPM1268" s="71"/>
      <c r="UPN1268" s="71"/>
      <c r="UPO1268" s="57"/>
      <c r="UPQ1268" s="79"/>
      <c r="UPR1268" s="57"/>
      <c r="UPS1268" s="80"/>
      <c r="UPT1268" s="80"/>
      <c r="UPU1268" s="80"/>
      <c r="UPV1268" s="80"/>
      <c r="UPW1268" s="57"/>
      <c r="UPX1268" s="81"/>
      <c r="UPY1268" s="57"/>
      <c r="UPZ1268" s="71"/>
      <c r="UQA1268" s="71"/>
      <c r="UQB1268" s="57"/>
      <c r="UQD1268" s="79"/>
      <c r="UQE1268" s="57"/>
      <c r="UQF1268" s="80"/>
      <c r="UQG1268" s="80"/>
      <c r="UQH1268" s="80"/>
      <c r="UQI1268" s="80"/>
      <c r="UQJ1268" s="57"/>
      <c r="UQK1268" s="81"/>
      <c r="UQL1268" s="57"/>
      <c r="UQM1268" s="71"/>
      <c r="UQN1268" s="71"/>
      <c r="UQO1268" s="57"/>
      <c r="UQQ1268" s="79"/>
      <c r="UQR1268" s="57"/>
      <c r="UQS1268" s="80"/>
      <c r="UQT1268" s="80"/>
      <c r="UQU1268" s="80"/>
      <c r="UQV1268" s="80"/>
      <c r="UQW1268" s="57"/>
      <c r="UQX1268" s="81"/>
      <c r="UQY1268" s="57"/>
      <c r="UQZ1268" s="71"/>
      <c r="URA1268" s="71"/>
      <c r="URB1268" s="57"/>
      <c r="URD1268" s="79"/>
      <c r="URE1268" s="57"/>
      <c r="URF1268" s="80"/>
      <c r="URG1268" s="80"/>
      <c r="URH1268" s="80"/>
      <c r="URI1268" s="80"/>
      <c r="URJ1268" s="57"/>
      <c r="URK1268" s="81"/>
      <c r="URL1268" s="57"/>
      <c r="URM1268" s="71"/>
      <c r="URN1268" s="71"/>
      <c r="URO1268" s="57"/>
      <c r="URQ1268" s="79"/>
      <c r="URR1268" s="57"/>
      <c r="URS1268" s="80"/>
      <c r="URT1268" s="80"/>
      <c r="URU1268" s="80"/>
      <c r="URV1268" s="80"/>
      <c r="URW1268" s="57"/>
      <c r="URX1268" s="81"/>
      <c r="URY1268" s="57"/>
      <c r="URZ1268" s="71"/>
      <c r="USA1268" s="71"/>
      <c r="USB1268" s="57"/>
      <c r="USD1268" s="79"/>
      <c r="USE1268" s="57"/>
      <c r="USF1268" s="80"/>
      <c r="USG1268" s="80"/>
      <c r="USH1268" s="80"/>
      <c r="USI1268" s="80"/>
      <c r="USJ1268" s="57"/>
      <c r="USK1268" s="81"/>
      <c r="USL1268" s="57"/>
      <c r="USM1268" s="71"/>
      <c r="USN1268" s="71"/>
      <c r="USO1268" s="57"/>
      <c r="USQ1268" s="79"/>
      <c r="USR1268" s="57"/>
      <c r="USS1268" s="80"/>
      <c r="UST1268" s="80"/>
      <c r="USU1268" s="80"/>
      <c r="USV1268" s="80"/>
      <c r="USW1268" s="57"/>
      <c r="USX1268" s="81"/>
      <c r="USY1268" s="57"/>
      <c r="USZ1268" s="71"/>
      <c r="UTA1268" s="71"/>
      <c r="UTB1268" s="57"/>
      <c r="UTD1268" s="79"/>
      <c r="UTE1268" s="57"/>
      <c r="UTF1268" s="80"/>
      <c r="UTG1268" s="80"/>
      <c r="UTH1268" s="80"/>
      <c r="UTI1268" s="80"/>
      <c r="UTJ1268" s="57"/>
      <c r="UTK1268" s="81"/>
      <c r="UTL1268" s="57"/>
      <c r="UTM1268" s="71"/>
      <c r="UTN1268" s="71"/>
      <c r="UTO1268" s="57"/>
      <c r="UTQ1268" s="79"/>
      <c r="UTR1268" s="57"/>
      <c r="UTS1268" s="80"/>
      <c r="UTT1268" s="80"/>
      <c r="UTU1268" s="80"/>
      <c r="UTV1268" s="80"/>
      <c r="UTW1268" s="57"/>
      <c r="UTX1268" s="81"/>
      <c r="UTY1268" s="57"/>
      <c r="UTZ1268" s="71"/>
      <c r="UUA1268" s="71"/>
      <c r="UUB1268" s="57"/>
      <c r="UUD1268" s="79"/>
      <c r="UUE1268" s="57"/>
      <c r="UUF1268" s="80"/>
      <c r="UUG1268" s="80"/>
      <c r="UUH1268" s="80"/>
      <c r="UUI1268" s="80"/>
      <c r="UUJ1268" s="57"/>
      <c r="UUK1268" s="81"/>
      <c r="UUL1268" s="57"/>
      <c r="UUM1268" s="71"/>
      <c r="UUN1268" s="71"/>
      <c r="UUO1268" s="57"/>
      <c r="UUQ1268" s="79"/>
      <c r="UUR1268" s="57"/>
      <c r="UUS1268" s="80"/>
      <c r="UUT1268" s="80"/>
      <c r="UUU1268" s="80"/>
      <c r="UUV1268" s="80"/>
      <c r="UUW1268" s="57"/>
      <c r="UUX1268" s="81"/>
      <c r="UUY1268" s="57"/>
      <c r="UUZ1268" s="71"/>
      <c r="UVA1268" s="71"/>
      <c r="UVB1268" s="57"/>
      <c r="UVD1268" s="79"/>
      <c r="UVE1268" s="57"/>
      <c r="UVF1268" s="80"/>
      <c r="UVG1268" s="80"/>
      <c r="UVH1268" s="80"/>
      <c r="UVI1268" s="80"/>
      <c r="UVJ1268" s="57"/>
      <c r="UVK1268" s="81"/>
      <c r="UVL1268" s="57"/>
      <c r="UVM1268" s="71"/>
      <c r="UVN1268" s="71"/>
      <c r="UVO1268" s="57"/>
      <c r="UVQ1268" s="79"/>
      <c r="UVR1268" s="57"/>
      <c r="UVS1268" s="80"/>
      <c r="UVT1268" s="80"/>
      <c r="UVU1268" s="80"/>
      <c r="UVV1268" s="80"/>
      <c r="UVW1268" s="57"/>
      <c r="UVX1268" s="81"/>
      <c r="UVY1268" s="57"/>
      <c r="UVZ1268" s="71"/>
      <c r="UWA1268" s="71"/>
      <c r="UWB1268" s="57"/>
      <c r="UWD1268" s="79"/>
      <c r="UWE1268" s="57"/>
      <c r="UWF1268" s="80"/>
      <c r="UWG1268" s="80"/>
      <c r="UWH1268" s="80"/>
      <c r="UWI1268" s="80"/>
      <c r="UWJ1268" s="57"/>
      <c r="UWK1268" s="81"/>
      <c r="UWL1268" s="57"/>
      <c r="UWM1268" s="71"/>
      <c r="UWN1268" s="71"/>
      <c r="UWO1268" s="57"/>
      <c r="UWQ1268" s="79"/>
      <c r="UWR1268" s="57"/>
      <c r="UWS1268" s="80"/>
      <c r="UWT1268" s="80"/>
      <c r="UWU1268" s="80"/>
      <c r="UWV1268" s="80"/>
      <c r="UWW1268" s="57"/>
      <c r="UWX1268" s="81"/>
      <c r="UWY1268" s="57"/>
      <c r="UWZ1268" s="71"/>
      <c r="UXA1268" s="71"/>
      <c r="UXB1268" s="57"/>
      <c r="UXD1268" s="79"/>
      <c r="UXE1268" s="57"/>
      <c r="UXF1268" s="80"/>
      <c r="UXG1268" s="80"/>
      <c r="UXH1268" s="80"/>
      <c r="UXI1268" s="80"/>
      <c r="UXJ1268" s="57"/>
      <c r="UXK1268" s="81"/>
      <c r="UXL1268" s="57"/>
      <c r="UXM1268" s="71"/>
      <c r="UXN1268" s="71"/>
      <c r="UXO1268" s="57"/>
      <c r="UXQ1268" s="79"/>
      <c r="UXR1268" s="57"/>
      <c r="UXS1268" s="80"/>
      <c r="UXT1268" s="80"/>
      <c r="UXU1268" s="80"/>
      <c r="UXV1268" s="80"/>
      <c r="UXW1268" s="57"/>
      <c r="UXX1268" s="81"/>
      <c r="UXY1268" s="57"/>
      <c r="UXZ1268" s="71"/>
      <c r="UYA1268" s="71"/>
      <c r="UYB1268" s="57"/>
      <c r="UYD1268" s="79"/>
      <c r="UYE1268" s="57"/>
      <c r="UYF1268" s="80"/>
      <c r="UYG1268" s="80"/>
      <c r="UYH1268" s="80"/>
      <c r="UYI1268" s="80"/>
      <c r="UYJ1268" s="57"/>
      <c r="UYK1268" s="81"/>
      <c r="UYL1268" s="57"/>
      <c r="UYM1268" s="71"/>
      <c r="UYN1268" s="71"/>
      <c r="UYO1268" s="57"/>
      <c r="UYQ1268" s="79"/>
      <c r="UYR1268" s="57"/>
      <c r="UYS1268" s="80"/>
      <c r="UYT1268" s="80"/>
      <c r="UYU1268" s="80"/>
      <c r="UYV1268" s="80"/>
      <c r="UYW1268" s="57"/>
      <c r="UYX1268" s="81"/>
      <c r="UYY1268" s="57"/>
      <c r="UYZ1268" s="71"/>
      <c r="UZA1268" s="71"/>
      <c r="UZB1268" s="57"/>
      <c r="UZD1268" s="79"/>
      <c r="UZE1268" s="57"/>
      <c r="UZF1268" s="80"/>
      <c r="UZG1268" s="80"/>
      <c r="UZH1268" s="80"/>
      <c r="UZI1268" s="80"/>
      <c r="UZJ1268" s="57"/>
      <c r="UZK1268" s="81"/>
      <c r="UZL1268" s="57"/>
      <c r="UZM1268" s="71"/>
      <c r="UZN1268" s="71"/>
      <c r="UZO1268" s="57"/>
      <c r="UZQ1268" s="79"/>
      <c r="UZR1268" s="57"/>
      <c r="UZS1268" s="80"/>
      <c r="UZT1268" s="80"/>
      <c r="UZU1268" s="80"/>
      <c r="UZV1268" s="80"/>
      <c r="UZW1268" s="57"/>
      <c r="UZX1268" s="81"/>
      <c r="UZY1268" s="57"/>
      <c r="UZZ1268" s="71"/>
      <c r="VAA1268" s="71"/>
      <c r="VAB1268" s="57"/>
      <c r="VAD1268" s="79"/>
      <c r="VAE1268" s="57"/>
      <c r="VAF1268" s="80"/>
      <c r="VAG1268" s="80"/>
      <c r="VAH1268" s="80"/>
      <c r="VAI1268" s="80"/>
      <c r="VAJ1268" s="57"/>
      <c r="VAK1268" s="81"/>
      <c r="VAL1268" s="57"/>
      <c r="VAM1268" s="71"/>
      <c r="VAN1268" s="71"/>
      <c r="VAO1268" s="57"/>
      <c r="VAQ1268" s="79"/>
      <c r="VAR1268" s="57"/>
      <c r="VAS1268" s="80"/>
      <c r="VAT1268" s="80"/>
      <c r="VAU1268" s="80"/>
      <c r="VAV1268" s="80"/>
      <c r="VAW1268" s="57"/>
      <c r="VAX1268" s="81"/>
      <c r="VAY1268" s="57"/>
      <c r="VAZ1268" s="71"/>
      <c r="VBA1268" s="71"/>
      <c r="VBB1268" s="57"/>
      <c r="VBD1268" s="79"/>
      <c r="VBE1268" s="57"/>
      <c r="VBF1268" s="80"/>
      <c r="VBG1268" s="80"/>
      <c r="VBH1268" s="80"/>
      <c r="VBI1268" s="80"/>
      <c r="VBJ1268" s="57"/>
      <c r="VBK1268" s="81"/>
      <c r="VBL1268" s="57"/>
      <c r="VBM1268" s="71"/>
      <c r="VBN1268" s="71"/>
      <c r="VBO1268" s="57"/>
      <c r="VBQ1268" s="79"/>
      <c r="VBR1268" s="57"/>
      <c r="VBS1268" s="80"/>
      <c r="VBT1268" s="80"/>
      <c r="VBU1268" s="80"/>
      <c r="VBV1268" s="80"/>
      <c r="VBW1268" s="57"/>
      <c r="VBX1268" s="81"/>
      <c r="VBY1268" s="57"/>
      <c r="VBZ1268" s="71"/>
      <c r="VCA1268" s="71"/>
      <c r="VCB1268" s="57"/>
      <c r="VCD1268" s="79"/>
      <c r="VCE1268" s="57"/>
      <c r="VCF1268" s="80"/>
      <c r="VCG1268" s="80"/>
      <c r="VCH1268" s="80"/>
      <c r="VCI1268" s="80"/>
      <c r="VCJ1268" s="57"/>
      <c r="VCK1268" s="81"/>
      <c r="VCL1268" s="57"/>
      <c r="VCM1268" s="71"/>
      <c r="VCN1268" s="71"/>
      <c r="VCO1268" s="57"/>
      <c r="VCQ1268" s="79"/>
      <c r="VCR1268" s="57"/>
      <c r="VCS1268" s="80"/>
      <c r="VCT1268" s="80"/>
      <c r="VCU1268" s="80"/>
      <c r="VCV1268" s="80"/>
      <c r="VCW1268" s="57"/>
      <c r="VCX1268" s="81"/>
      <c r="VCY1268" s="57"/>
      <c r="VCZ1268" s="71"/>
      <c r="VDA1268" s="71"/>
      <c r="VDB1268" s="57"/>
      <c r="VDD1268" s="79"/>
      <c r="VDE1268" s="57"/>
      <c r="VDF1268" s="80"/>
      <c r="VDG1268" s="80"/>
      <c r="VDH1268" s="80"/>
      <c r="VDI1268" s="80"/>
      <c r="VDJ1268" s="57"/>
      <c r="VDK1268" s="81"/>
      <c r="VDL1268" s="57"/>
      <c r="VDM1268" s="71"/>
      <c r="VDN1268" s="71"/>
      <c r="VDO1268" s="57"/>
      <c r="VDQ1268" s="79"/>
      <c r="VDR1268" s="57"/>
      <c r="VDS1268" s="80"/>
      <c r="VDT1268" s="80"/>
      <c r="VDU1268" s="80"/>
      <c r="VDV1268" s="80"/>
      <c r="VDW1268" s="57"/>
      <c r="VDX1268" s="81"/>
      <c r="VDY1268" s="57"/>
      <c r="VDZ1268" s="71"/>
      <c r="VEA1268" s="71"/>
      <c r="VEB1268" s="57"/>
      <c r="VED1268" s="79"/>
      <c r="VEE1268" s="57"/>
      <c r="VEF1268" s="80"/>
      <c r="VEG1268" s="80"/>
      <c r="VEH1268" s="80"/>
      <c r="VEI1268" s="80"/>
      <c r="VEJ1268" s="57"/>
      <c r="VEK1268" s="81"/>
      <c r="VEL1268" s="57"/>
      <c r="VEM1268" s="71"/>
      <c r="VEN1268" s="71"/>
      <c r="VEO1268" s="57"/>
      <c r="VEQ1268" s="79"/>
      <c r="VER1268" s="57"/>
      <c r="VES1268" s="80"/>
      <c r="VET1268" s="80"/>
      <c r="VEU1268" s="80"/>
      <c r="VEV1268" s="80"/>
      <c r="VEW1268" s="57"/>
      <c r="VEX1268" s="81"/>
      <c r="VEY1268" s="57"/>
      <c r="VEZ1268" s="71"/>
      <c r="VFA1268" s="71"/>
      <c r="VFB1268" s="57"/>
      <c r="VFD1268" s="79"/>
      <c r="VFE1268" s="57"/>
      <c r="VFF1268" s="80"/>
      <c r="VFG1268" s="80"/>
      <c r="VFH1268" s="80"/>
      <c r="VFI1268" s="80"/>
      <c r="VFJ1268" s="57"/>
      <c r="VFK1268" s="81"/>
      <c r="VFL1268" s="57"/>
      <c r="VFM1268" s="71"/>
      <c r="VFN1268" s="71"/>
      <c r="VFO1268" s="57"/>
      <c r="VFQ1268" s="79"/>
      <c r="VFR1268" s="57"/>
      <c r="VFS1268" s="80"/>
      <c r="VFT1268" s="80"/>
      <c r="VFU1268" s="80"/>
      <c r="VFV1268" s="80"/>
      <c r="VFW1268" s="57"/>
      <c r="VFX1268" s="81"/>
      <c r="VFY1268" s="57"/>
      <c r="VFZ1268" s="71"/>
      <c r="VGA1268" s="71"/>
      <c r="VGB1268" s="57"/>
      <c r="VGD1268" s="79"/>
      <c r="VGE1268" s="57"/>
      <c r="VGF1268" s="80"/>
      <c r="VGG1268" s="80"/>
      <c r="VGH1268" s="80"/>
      <c r="VGI1268" s="80"/>
      <c r="VGJ1268" s="57"/>
      <c r="VGK1268" s="81"/>
      <c r="VGL1268" s="57"/>
      <c r="VGM1268" s="71"/>
      <c r="VGN1268" s="71"/>
      <c r="VGO1268" s="57"/>
      <c r="VGQ1268" s="79"/>
      <c r="VGR1268" s="57"/>
      <c r="VGS1268" s="80"/>
      <c r="VGT1268" s="80"/>
      <c r="VGU1268" s="80"/>
      <c r="VGV1268" s="80"/>
      <c r="VGW1268" s="57"/>
      <c r="VGX1268" s="81"/>
      <c r="VGY1268" s="57"/>
      <c r="VGZ1268" s="71"/>
      <c r="VHA1268" s="71"/>
      <c r="VHB1268" s="57"/>
      <c r="VHD1268" s="79"/>
      <c r="VHE1268" s="57"/>
      <c r="VHF1268" s="80"/>
      <c r="VHG1268" s="80"/>
      <c r="VHH1268" s="80"/>
      <c r="VHI1268" s="80"/>
      <c r="VHJ1268" s="57"/>
      <c r="VHK1268" s="81"/>
      <c r="VHL1268" s="57"/>
      <c r="VHM1268" s="71"/>
      <c r="VHN1268" s="71"/>
      <c r="VHO1268" s="57"/>
      <c r="VHQ1268" s="79"/>
      <c r="VHR1268" s="57"/>
      <c r="VHS1268" s="80"/>
      <c r="VHT1268" s="80"/>
      <c r="VHU1268" s="80"/>
      <c r="VHV1268" s="80"/>
      <c r="VHW1268" s="57"/>
      <c r="VHX1268" s="81"/>
      <c r="VHY1268" s="57"/>
      <c r="VHZ1268" s="71"/>
      <c r="VIA1268" s="71"/>
      <c r="VIB1268" s="57"/>
      <c r="VID1268" s="79"/>
      <c r="VIE1268" s="57"/>
      <c r="VIF1268" s="80"/>
      <c r="VIG1268" s="80"/>
      <c r="VIH1268" s="80"/>
      <c r="VII1268" s="80"/>
      <c r="VIJ1268" s="57"/>
      <c r="VIK1268" s="81"/>
      <c r="VIL1268" s="57"/>
      <c r="VIM1268" s="71"/>
      <c r="VIN1268" s="71"/>
      <c r="VIO1268" s="57"/>
      <c r="VIQ1268" s="79"/>
      <c r="VIR1268" s="57"/>
      <c r="VIS1268" s="80"/>
      <c r="VIT1268" s="80"/>
      <c r="VIU1268" s="80"/>
      <c r="VIV1268" s="80"/>
      <c r="VIW1268" s="57"/>
      <c r="VIX1268" s="81"/>
      <c r="VIY1268" s="57"/>
      <c r="VIZ1268" s="71"/>
      <c r="VJA1268" s="71"/>
      <c r="VJB1268" s="57"/>
      <c r="VJD1268" s="79"/>
      <c r="VJE1268" s="57"/>
      <c r="VJF1268" s="80"/>
      <c r="VJG1268" s="80"/>
      <c r="VJH1268" s="80"/>
      <c r="VJI1268" s="80"/>
      <c r="VJJ1268" s="57"/>
      <c r="VJK1268" s="81"/>
      <c r="VJL1268" s="57"/>
      <c r="VJM1268" s="71"/>
      <c r="VJN1268" s="71"/>
      <c r="VJO1268" s="57"/>
      <c r="VJQ1268" s="79"/>
      <c r="VJR1268" s="57"/>
      <c r="VJS1268" s="80"/>
      <c r="VJT1268" s="80"/>
      <c r="VJU1268" s="80"/>
      <c r="VJV1268" s="80"/>
      <c r="VJW1268" s="57"/>
      <c r="VJX1268" s="81"/>
      <c r="VJY1268" s="57"/>
      <c r="VJZ1268" s="71"/>
      <c r="VKA1268" s="71"/>
      <c r="VKB1268" s="57"/>
      <c r="VKD1268" s="79"/>
      <c r="VKE1268" s="57"/>
      <c r="VKF1268" s="80"/>
      <c r="VKG1268" s="80"/>
      <c r="VKH1268" s="80"/>
      <c r="VKI1268" s="80"/>
      <c r="VKJ1268" s="57"/>
      <c r="VKK1268" s="81"/>
      <c r="VKL1268" s="57"/>
      <c r="VKM1268" s="71"/>
      <c r="VKN1268" s="71"/>
      <c r="VKO1268" s="57"/>
      <c r="VKQ1268" s="79"/>
      <c r="VKR1268" s="57"/>
      <c r="VKS1268" s="80"/>
      <c r="VKT1268" s="80"/>
      <c r="VKU1268" s="80"/>
      <c r="VKV1268" s="80"/>
      <c r="VKW1268" s="57"/>
      <c r="VKX1268" s="81"/>
      <c r="VKY1268" s="57"/>
      <c r="VKZ1268" s="71"/>
      <c r="VLA1268" s="71"/>
      <c r="VLB1268" s="57"/>
      <c r="VLD1268" s="79"/>
      <c r="VLE1268" s="57"/>
      <c r="VLF1268" s="80"/>
      <c r="VLG1268" s="80"/>
      <c r="VLH1268" s="80"/>
      <c r="VLI1268" s="80"/>
      <c r="VLJ1268" s="57"/>
      <c r="VLK1268" s="81"/>
      <c r="VLL1268" s="57"/>
      <c r="VLM1268" s="71"/>
      <c r="VLN1268" s="71"/>
      <c r="VLO1268" s="57"/>
      <c r="VLQ1268" s="79"/>
      <c r="VLR1268" s="57"/>
      <c r="VLS1268" s="80"/>
      <c r="VLT1268" s="80"/>
      <c r="VLU1268" s="80"/>
      <c r="VLV1268" s="80"/>
      <c r="VLW1268" s="57"/>
      <c r="VLX1268" s="81"/>
      <c r="VLY1268" s="57"/>
      <c r="VLZ1268" s="71"/>
      <c r="VMA1268" s="71"/>
      <c r="VMB1268" s="57"/>
      <c r="VMD1268" s="79"/>
      <c r="VME1268" s="57"/>
      <c r="VMF1268" s="80"/>
      <c r="VMG1268" s="80"/>
      <c r="VMH1268" s="80"/>
      <c r="VMI1268" s="80"/>
      <c r="VMJ1268" s="57"/>
      <c r="VMK1268" s="81"/>
      <c r="VML1268" s="57"/>
      <c r="VMM1268" s="71"/>
      <c r="VMN1268" s="71"/>
      <c r="VMO1268" s="57"/>
      <c r="VMQ1268" s="79"/>
      <c r="VMR1268" s="57"/>
      <c r="VMS1268" s="80"/>
      <c r="VMT1268" s="80"/>
      <c r="VMU1268" s="80"/>
      <c r="VMV1268" s="80"/>
      <c r="VMW1268" s="57"/>
      <c r="VMX1268" s="81"/>
      <c r="VMY1268" s="57"/>
      <c r="VMZ1268" s="71"/>
      <c r="VNA1268" s="71"/>
      <c r="VNB1268" s="57"/>
      <c r="VND1268" s="79"/>
      <c r="VNE1268" s="57"/>
      <c r="VNF1268" s="80"/>
      <c r="VNG1268" s="80"/>
      <c r="VNH1268" s="80"/>
      <c r="VNI1268" s="80"/>
      <c r="VNJ1268" s="57"/>
      <c r="VNK1268" s="81"/>
      <c r="VNL1268" s="57"/>
      <c r="VNM1268" s="71"/>
      <c r="VNN1268" s="71"/>
      <c r="VNO1268" s="57"/>
      <c r="VNQ1268" s="79"/>
      <c r="VNR1268" s="57"/>
      <c r="VNS1268" s="80"/>
      <c r="VNT1268" s="80"/>
      <c r="VNU1268" s="80"/>
      <c r="VNV1268" s="80"/>
      <c r="VNW1268" s="57"/>
      <c r="VNX1268" s="81"/>
      <c r="VNY1268" s="57"/>
      <c r="VNZ1268" s="71"/>
      <c r="VOA1268" s="71"/>
      <c r="VOB1268" s="57"/>
      <c r="VOD1268" s="79"/>
      <c r="VOE1268" s="57"/>
      <c r="VOF1268" s="80"/>
      <c r="VOG1268" s="80"/>
      <c r="VOH1268" s="80"/>
      <c r="VOI1268" s="80"/>
      <c r="VOJ1268" s="57"/>
      <c r="VOK1268" s="81"/>
      <c r="VOL1268" s="57"/>
      <c r="VOM1268" s="71"/>
      <c r="VON1268" s="71"/>
      <c r="VOO1268" s="57"/>
      <c r="VOQ1268" s="79"/>
      <c r="VOR1268" s="57"/>
      <c r="VOS1268" s="80"/>
      <c r="VOT1268" s="80"/>
      <c r="VOU1268" s="80"/>
      <c r="VOV1268" s="80"/>
      <c r="VOW1268" s="57"/>
      <c r="VOX1268" s="81"/>
      <c r="VOY1268" s="57"/>
      <c r="VOZ1268" s="71"/>
      <c r="VPA1268" s="71"/>
      <c r="VPB1268" s="57"/>
      <c r="VPD1268" s="79"/>
      <c r="VPE1268" s="57"/>
      <c r="VPF1268" s="80"/>
      <c r="VPG1268" s="80"/>
      <c r="VPH1268" s="80"/>
      <c r="VPI1268" s="80"/>
      <c r="VPJ1268" s="57"/>
      <c r="VPK1268" s="81"/>
      <c r="VPL1268" s="57"/>
      <c r="VPM1268" s="71"/>
      <c r="VPN1268" s="71"/>
      <c r="VPO1268" s="57"/>
      <c r="VPQ1268" s="79"/>
      <c r="VPR1268" s="57"/>
      <c r="VPS1268" s="80"/>
      <c r="VPT1268" s="80"/>
      <c r="VPU1268" s="80"/>
      <c r="VPV1268" s="80"/>
      <c r="VPW1268" s="57"/>
      <c r="VPX1268" s="81"/>
      <c r="VPY1268" s="57"/>
      <c r="VPZ1268" s="71"/>
      <c r="VQA1268" s="71"/>
      <c r="VQB1268" s="57"/>
      <c r="VQD1268" s="79"/>
      <c r="VQE1268" s="57"/>
      <c r="VQF1268" s="80"/>
      <c r="VQG1268" s="80"/>
      <c r="VQH1268" s="80"/>
      <c r="VQI1268" s="80"/>
      <c r="VQJ1268" s="57"/>
      <c r="VQK1268" s="81"/>
      <c r="VQL1268" s="57"/>
      <c r="VQM1268" s="71"/>
      <c r="VQN1268" s="71"/>
      <c r="VQO1268" s="57"/>
      <c r="VQQ1268" s="79"/>
      <c r="VQR1268" s="57"/>
      <c r="VQS1268" s="80"/>
      <c r="VQT1268" s="80"/>
      <c r="VQU1268" s="80"/>
      <c r="VQV1268" s="80"/>
      <c r="VQW1268" s="57"/>
      <c r="VQX1268" s="81"/>
      <c r="VQY1268" s="57"/>
      <c r="VQZ1268" s="71"/>
      <c r="VRA1268" s="71"/>
      <c r="VRB1268" s="57"/>
      <c r="VRD1268" s="79"/>
      <c r="VRE1268" s="57"/>
      <c r="VRF1268" s="80"/>
      <c r="VRG1268" s="80"/>
      <c r="VRH1268" s="80"/>
      <c r="VRI1268" s="80"/>
      <c r="VRJ1268" s="57"/>
      <c r="VRK1268" s="81"/>
      <c r="VRL1268" s="57"/>
      <c r="VRM1268" s="71"/>
      <c r="VRN1268" s="71"/>
      <c r="VRO1268" s="57"/>
      <c r="VRQ1268" s="79"/>
      <c r="VRR1268" s="57"/>
      <c r="VRS1268" s="80"/>
      <c r="VRT1268" s="80"/>
      <c r="VRU1268" s="80"/>
      <c r="VRV1268" s="80"/>
      <c r="VRW1268" s="57"/>
      <c r="VRX1268" s="81"/>
      <c r="VRY1268" s="57"/>
      <c r="VRZ1268" s="71"/>
      <c r="VSA1268" s="71"/>
      <c r="VSB1268" s="57"/>
      <c r="VSD1268" s="79"/>
      <c r="VSE1268" s="57"/>
      <c r="VSF1268" s="80"/>
      <c r="VSG1268" s="80"/>
      <c r="VSH1268" s="80"/>
      <c r="VSI1268" s="80"/>
      <c r="VSJ1268" s="57"/>
      <c r="VSK1268" s="81"/>
      <c r="VSL1268" s="57"/>
      <c r="VSM1268" s="71"/>
      <c r="VSN1268" s="71"/>
      <c r="VSO1268" s="57"/>
      <c r="VSQ1268" s="79"/>
      <c r="VSR1268" s="57"/>
      <c r="VSS1268" s="80"/>
      <c r="VST1268" s="80"/>
      <c r="VSU1268" s="80"/>
      <c r="VSV1268" s="80"/>
      <c r="VSW1268" s="57"/>
      <c r="VSX1268" s="81"/>
      <c r="VSY1268" s="57"/>
      <c r="VSZ1268" s="71"/>
      <c r="VTA1268" s="71"/>
      <c r="VTB1268" s="57"/>
      <c r="VTD1268" s="79"/>
      <c r="VTE1268" s="57"/>
      <c r="VTF1268" s="80"/>
      <c r="VTG1268" s="80"/>
      <c r="VTH1268" s="80"/>
      <c r="VTI1268" s="80"/>
      <c r="VTJ1268" s="57"/>
      <c r="VTK1268" s="81"/>
      <c r="VTL1268" s="57"/>
      <c r="VTM1268" s="71"/>
      <c r="VTN1268" s="71"/>
      <c r="VTO1268" s="57"/>
      <c r="VTQ1268" s="79"/>
      <c r="VTR1268" s="57"/>
      <c r="VTS1268" s="80"/>
      <c r="VTT1268" s="80"/>
      <c r="VTU1268" s="80"/>
      <c r="VTV1268" s="80"/>
      <c r="VTW1268" s="57"/>
      <c r="VTX1268" s="81"/>
      <c r="VTY1268" s="57"/>
      <c r="VTZ1268" s="71"/>
      <c r="VUA1268" s="71"/>
      <c r="VUB1268" s="57"/>
      <c r="VUD1268" s="79"/>
      <c r="VUE1268" s="57"/>
      <c r="VUF1268" s="80"/>
      <c r="VUG1268" s="80"/>
      <c r="VUH1268" s="80"/>
      <c r="VUI1268" s="80"/>
      <c r="VUJ1268" s="57"/>
      <c r="VUK1268" s="81"/>
      <c r="VUL1268" s="57"/>
      <c r="VUM1268" s="71"/>
      <c r="VUN1268" s="71"/>
      <c r="VUO1268" s="57"/>
      <c r="VUQ1268" s="79"/>
      <c r="VUR1268" s="57"/>
      <c r="VUS1268" s="80"/>
      <c r="VUT1268" s="80"/>
      <c r="VUU1268" s="80"/>
      <c r="VUV1268" s="80"/>
      <c r="VUW1268" s="57"/>
      <c r="VUX1268" s="81"/>
      <c r="VUY1268" s="57"/>
      <c r="VUZ1268" s="71"/>
      <c r="VVA1268" s="71"/>
      <c r="VVB1268" s="57"/>
      <c r="VVD1268" s="79"/>
      <c r="VVE1268" s="57"/>
      <c r="VVF1268" s="80"/>
      <c r="VVG1268" s="80"/>
      <c r="VVH1268" s="80"/>
      <c r="VVI1268" s="80"/>
      <c r="VVJ1268" s="57"/>
      <c r="VVK1268" s="81"/>
      <c r="VVL1268" s="57"/>
      <c r="VVM1268" s="71"/>
      <c r="VVN1268" s="71"/>
      <c r="VVO1268" s="57"/>
      <c r="VVQ1268" s="79"/>
      <c r="VVR1268" s="57"/>
      <c r="VVS1268" s="80"/>
      <c r="VVT1268" s="80"/>
      <c r="VVU1268" s="80"/>
      <c r="VVV1268" s="80"/>
      <c r="VVW1268" s="57"/>
      <c r="VVX1268" s="81"/>
      <c r="VVY1268" s="57"/>
      <c r="VVZ1268" s="71"/>
      <c r="VWA1268" s="71"/>
      <c r="VWB1268" s="57"/>
      <c r="VWD1268" s="79"/>
      <c r="VWE1268" s="57"/>
      <c r="VWF1268" s="80"/>
      <c r="VWG1268" s="80"/>
      <c r="VWH1268" s="80"/>
      <c r="VWI1268" s="80"/>
      <c r="VWJ1268" s="57"/>
      <c r="VWK1268" s="81"/>
      <c r="VWL1268" s="57"/>
      <c r="VWM1268" s="71"/>
      <c r="VWN1268" s="71"/>
      <c r="VWO1268" s="57"/>
      <c r="VWQ1268" s="79"/>
      <c r="VWR1268" s="57"/>
      <c r="VWS1268" s="80"/>
      <c r="VWT1268" s="80"/>
      <c r="VWU1268" s="80"/>
      <c r="VWV1268" s="80"/>
      <c r="VWW1268" s="57"/>
      <c r="VWX1268" s="81"/>
      <c r="VWY1268" s="57"/>
      <c r="VWZ1268" s="71"/>
      <c r="VXA1268" s="71"/>
      <c r="VXB1268" s="57"/>
      <c r="VXD1268" s="79"/>
      <c r="VXE1268" s="57"/>
      <c r="VXF1268" s="80"/>
      <c r="VXG1268" s="80"/>
      <c r="VXH1268" s="80"/>
      <c r="VXI1268" s="80"/>
      <c r="VXJ1268" s="57"/>
      <c r="VXK1268" s="81"/>
      <c r="VXL1268" s="57"/>
      <c r="VXM1268" s="71"/>
      <c r="VXN1268" s="71"/>
      <c r="VXO1268" s="57"/>
      <c r="VXQ1268" s="79"/>
      <c r="VXR1268" s="57"/>
      <c r="VXS1268" s="80"/>
      <c r="VXT1268" s="80"/>
      <c r="VXU1268" s="80"/>
      <c r="VXV1268" s="80"/>
      <c r="VXW1268" s="57"/>
      <c r="VXX1268" s="81"/>
      <c r="VXY1268" s="57"/>
      <c r="VXZ1268" s="71"/>
      <c r="VYA1268" s="71"/>
      <c r="VYB1268" s="57"/>
      <c r="VYD1268" s="79"/>
      <c r="VYE1268" s="57"/>
      <c r="VYF1268" s="80"/>
      <c r="VYG1268" s="80"/>
      <c r="VYH1268" s="80"/>
      <c r="VYI1268" s="80"/>
      <c r="VYJ1268" s="57"/>
      <c r="VYK1268" s="81"/>
      <c r="VYL1268" s="57"/>
      <c r="VYM1268" s="71"/>
      <c r="VYN1268" s="71"/>
      <c r="VYO1268" s="57"/>
      <c r="VYQ1268" s="79"/>
      <c r="VYR1268" s="57"/>
      <c r="VYS1268" s="80"/>
      <c r="VYT1268" s="80"/>
      <c r="VYU1268" s="80"/>
      <c r="VYV1268" s="80"/>
      <c r="VYW1268" s="57"/>
      <c r="VYX1268" s="81"/>
      <c r="VYY1268" s="57"/>
      <c r="VYZ1268" s="71"/>
      <c r="VZA1268" s="71"/>
      <c r="VZB1268" s="57"/>
      <c r="VZD1268" s="79"/>
      <c r="VZE1268" s="57"/>
      <c r="VZF1268" s="80"/>
      <c r="VZG1268" s="80"/>
      <c r="VZH1268" s="80"/>
      <c r="VZI1268" s="80"/>
      <c r="VZJ1268" s="57"/>
      <c r="VZK1268" s="81"/>
      <c r="VZL1268" s="57"/>
      <c r="VZM1268" s="71"/>
      <c r="VZN1268" s="71"/>
      <c r="VZO1268" s="57"/>
      <c r="VZQ1268" s="79"/>
      <c r="VZR1268" s="57"/>
      <c r="VZS1268" s="80"/>
      <c r="VZT1268" s="80"/>
      <c r="VZU1268" s="80"/>
      <c r="VZV1268" s="80"/>
      <c r="VZW1268" s="57"/>
      <c r="VZX1268" s="81"/>
      <c r="VZY1268" s="57"/>
      <c r="VZZ1268" s="71"/>
      <c r="WAA1268" s="71"/>
      <c r="WAB1268" s="57"/>
      <c r="WAD1268" s="79"/>
      <c r="WAE1268" s="57"/>
      <c r="WAF1268" s="80"/>
      <c r="WAG1268" s="80"/>
      <c r="WAH1268" s="80"/>
      <c r="WAI1268" s="80"/>
      <c r="WAJ1268" s="57"/>
      <c r="WAK1268" s="81"/>
      <c r="WAL1268" s="57"/>
      <c r="WAM1268" s="71"/>
      <c r="WAN1268" s="71"/>
      <c r="WAO1268" s="57"/>
      <c r="WAQ1268" s="79"/>
      <c r="WAR1268" s="57"/>
      <c r="WAS1268" s="80"/>
      <c r="WAT1268" s="80"/>
      <c r="WAU1268" s="80"/>
      <c r="WAV1268" s="80"/>
      <c r="WAW1268" s="57"/>
      <c r="WAX1268" s="81"/>
      <c r="WAY1268" s="57"/>
      <c r="WAZ1268" s="71"/>
      <c r="WBA1268" s="71"/>
      <c r="WBB1268" s="57"/>
      <c r="WBD1268" s="79"/>
      <c r="WBE1268" s="57"/>
      <c r="WBF1268" s="80"/>
      <c r="WBG1268" s="80"/>
      <c r="WBH1268" s="80"/>
      <c r="WBI1268" s="80"/>
      <c r="WBJ1268" s="57"/>
      <c r="WBK1268" s="81"/>
      <c r="WBL1268" s="57"/>
      <c r="WBM1268" s="71"/>
      <c r="WBN1268" s="71"/>
      <c r="WBO1268" s="57"/>
      <c r="WBQ1268" s="79"/>
      <c r="WBR1268" s="57"/>
      <c r="WBS1268" s="80"/>
      <c r="WBT1268" s="80"/>
      <c r="WBU1268" s="80"/>
      <c r="WBV1268" s="80"/>
      <c r="WBW1268" s="57"/>
      <c r="WBX1268" s="81"/>
      <c r="WBY1268" s="57"/>
      <c r="WBZ1268" s="71"/>
      <c r="WCA1268" s="71"/>
      <c r="WCB1268" s="57"/>
      <c r="WCD1268" s="79"/>
      <c r="WCE1268" s="57"/>
      <c r="WCF1268" s="80"/>
      <c r="WCG1268" s="80"/>
      <c r="WCH1268" s="80"/>
      <c r="WCI1268" s="80"/>
      <c r="WCJ1268" s="57"/>
      <c r="WCK1268" s="81"/>
      <c r="WCL1268" s="57"/>
      <c r="WCM1268" s="71"/>
      <c r="WCN1268" s="71"/>
      <c r="WCO1268" s="57"/>
      <c r="WCQ1268" s="79"/>
      <c r="WCR1268" s="57"/>
      <c r="WCS1268" s="80"/>
      <c r="WCT1268" s="80"/>
      <c r="WCU1268" s="80"/>
      <c r="WCV1268" s="80"/>
      <c r="WCW1268" s="57"/>
      <c r="WCX1268" s="81"/>
      <c r="WCY1268" s="57"/>
      <c r="WCZ1268" s="71"/>
      <c r="WDA1268" s="71"/>
      <c r="WDB1268" s="57"/>
      <c r="WDD1268" s="79"/>
      <c r="WDE1268" s="57"/>
      <c r="WDF1268" s="80"/>
      <c r="WDG1268" s="80"/>
      <c r="WDH1268" s="80"/>
      <c r="WDI1268" s="80"/>
      <c r="WDJ1268" s="57"/>
      <c r="WDK1268" s="81"/>
      <c r="WDL1268" s="57"/>
      <c r="WDM1268" s="71"/>
      <c r="WDN1268" s="71"/>
      <c r="WDO1268" s="57"/>
      <c r="WDQ1268" s="79"/>
      <c r="WDR1268" s="57"/>
      <c r="WDS1268" s="80"/>
      <c r="WDT1268" s="80"/>
      <c r="WDU1268" s="80"/>
      <c r="WDV1268" s="80"/>
      <c r="WDW1268" s="57"/>
      <c r="WDX1268" s="81"/>
      <c r="WDY1268" s="57"/>
      <c r="WDZ1268" s="71"/>
      <c r="WEA1268" s="71"/>
      <c r="WEB1268" s="57"/>
      <c r="WED1268" s="79"/>
      <c r="WEE1268" s="57"/>
      <c r="WEF1268" s="80"/>
      <c r="WEG1268" s="80"/>
      <c r="WEH1268" s="80"/>
      <c r="WEI1268" s="80"/>
      <c r="WEJ1268" s="57"/>
      <c r="WEK1268" s="81"/>
      <c r="WEL1268" s="57"/>
      <c r="WEM1268" s="71"/>
      <c r="WEN1268" s="71"/>
      <c r="WEO1268" s="57"/>
      <c r="WEQ1268" s="79"/>
      <c r="WER1268" s="57"/>
      <c r="WES1268" s="80"/>
      <c r="WET1268" s="80"/>
      <c r="WEU1268" s="80"/>
      <c r="WEV1268" s="80"/>
      <c r="WEW1268" s="57"/>
      <c r="WEX1268" s="81"/>
      <c r="WEY1268" s="57"/>
      <c r="WEZ1268" s="71"/>
      <c r="WFA1268" s="71"/>
      <c r="WFB1268" s="57"/>
      <c r="WFD1268" s="79"/>
      <c r="WFE1268" s="57"/>
      <c r="WFF1268" s="80"/>
      <c r="WFG1268" s="80"/>
      <c r="WFH1268" s="80"/>
      <c r="WFI1268" s="80"/>
      <c r="WFJ1268" s="57"/>
      <c r="WFK1268" s="81"/>
      <c r="WFL1268" s="57"/>
      <c r="WFM1268" s="71"/>
      <c r="WFN1268" s="71"/>
      <c r="WFO1268" s="57"/>
      <c r="WFQ1268" s="79"/>
      <c r="WFR1268" s="57"/>
      <c r="WFS1268" s="80"/>
      <c r="WFT1268" s="80"/>
      <c r="WFU1268" s="80"/>
      <c r="WFV1268" s="80"/>
      <c r="WFW1268" s="57"/>
      <c r="WFX1268" s="81"/>
      <c r="WFY1268" s="57"/>
      <c r="WFZ1268" s="71"/>
      <c r="WGA1268" s="71"/>
      <c r="WGB1268" s="57"/>
      <c r="WGD1268" s="79"/>
      <c r="WGE1268" s="57"/>
      <c r="WGF1268" s="80"/>
      <c r="WGG1268" s="80"/>
      <c r="WGH1268" s="80"/>
      <c r="WGI1268" s="80"/>
      <c r="WGJ1268" s="57"/>
      <c r="WGK1268" s="81"/>
      <c r="WGL1268" s="57"/>
      <c r="WGM1268" s="71"/>
      <c r="WGN1268" s="71"/>
      <c r="WGO1268" s="57"/>
      <c r="WGQ1268" s="79"/>
      <c r="WGR1268" s="57"/>
      <c r="WGS1268" s="80"/>
      <c r="WGT1268" s="80"/>
      <c r="WGU1268" s="80"/>
      <c r="WGV1268" s="80"/>
      <c r="WGW1268" s="57"/>
      <c r="WGX1268" s="81"/>
      <c r="WGY1268" s="57"/>
      <c r="WGZ1268" s="71"/>
      <c r="WHA1268" s="71"/>
      <c r="WHB1268" s="57"/>
      <c r="WHD1268" s="79"/>
      <c r="WHE1268" s="57"/>
      <c r="WHF1268" s="80"/>
      <c r="WHG1268" s="80"/>
      <c r="WHH1268" s="80"/>
      <c r="WHI1268" s="80"/>
      <c r="WHJ1268" s="57"/>
      <c r="WHK1268" s="81"/>
      <c r="WHL1268" s="57"/>
      <c r="WHM1268" s="71"/>
      <c r="WHN1268" s="71"/>
      <c r="WHO1268" s="57"/>
      <c r="WHQ1268" s="79"/>
      <c r="WHR1268" s="57"/>
      <c r="WHS1268" s="80"/>
      <c r="WHT1268" s="80"/>
      <c r="WHU1268" s="80"/>
      <c r="WHV1268" s="80"/>
      <c r="WHW1268" s="57"/>
      <c r="WHX1268" s="81"/>
      <c r="WHY1268" s="57"/>
      <c r="WHZ1268" s="71"/>
      <c r="WIA1268" s="71"/>
      <c r="WIB1268" s="57"/>
      <c r="WID1268" s="79"/>
      <c r="WIE1268" s="57"/>
      <c r="WIF1268" s="80"/>
      <c r="WIG1268" s="80"/>
      <c r="WIH1268" s="80"/>
      <c r="WII1268" s="80"/>
      <c r="WIJ1268" s="57"/>
      <c r="WIK1268" s="81"/>
      <c r="WIL1268" s="57"/>
      <c r="WIM1268" s="71"/>
      <c r="WIN1268" s="71"/>
      <c r="WIO1268" s="57"/>
      <c r="WIQ1268" s="79"/>
      <c r="WIR1268" s="57"/>
      <c r="WIS1268" s="80"/>
      <c r="WIT1268" s="80"/>
      <c r="WIU1268" s="80"/>
      <c r="WIV1268" s="80"/>
      <c r="WIW1268" s="57"/>
      <c r="WIX1268" s="81"/>
      <c r="WIY1268" s="57"/>
      <c r="WIZ1268" s="71"/>
      <c r="WJA1268" s="71"/>
      <c r="WJB1268" s="57"/>
      <c r="WJD1268" s="79"/>
      <c r="WJE1268" s="57"/>
      <c r="WJF1268" s="80"/>
      <c r="WJG1268" s="80"/>
      <c r="WJH1268" s="80"/>
      <c r="WJI1268" s="80"/>
      <c r="WJJ1268" s="57"/>
      <c r="WJK1268" s="81"/>
      <c r="WJL1268" s="57"/>
      <c r="WJM1268" s="71"/>
      <c r="WJN1268" s="71"/>
      <c r="WJO1268" s="57"/>
      <c r="WJQ1268" s="79"/>
      <c r="WJR1268" s="57"/>
      <c r="WJS1268" s="80"/>
      <c r="WJT1268" s="80"/>
      <c r="WJU1268" s="80"/>
      <c r="WJV1268" s="80"/>
      <c r="WJW1268" s="57"/>
      <c r="WJX1268" s="81"/>
      <c r="WJY1268" s="57"/>
      <c r="WJZ1268" s="71"/>
      <c r="WKA1268" s="71"/>
      <c r="WKB1268" s="57"/>
      <c r="WKD1268" s="79"/>
      <c r="WKE1268" s="57"/>
      <c r="WKF1268" s="80"/>
      <c r="WKG1268" s="80"/>
      <c r="WKH1268" s="80"/>
      <c r="WKI1268" s="80"/>
      <c r="WKJ1268" s="57"/>
      <c r="WKK1268" s="81"/>
      <c r="WKL1268" s="57"/>
      <c r="WKM1268" s="71"/>
      <c r="WKN1268" s="71"/>
      <c r="WKO1268" s="57"/>
      <c r="WKQ1268" s="79"/>
      <c r="WKR1268" s="57"/>
      <c r="WKS1268" s="80"/>
      <c r="WKT1268" s="80"/>
      <c r="WKU1268" s="80"/>
      <c r="WKV1268" s="80"/>
      <c r="WKW1268" s="57"/>
      <c r="WKX1268" s="81"/>
      <c r="WKY1268" s="57"/>
      <c r="WKZ1268" s="71"/>
      <c r="WLA1268" s="71"/>
      <c r="WLB1268" s="57"/>
      <c r="WLD1268" s="79"/>
      <c r="WLE1268" s="57"/>
      <c r="WLF1268" s="80"/>
      <c r="WLG1268" s="80"/>
      <c r="WLH1268" s="80"/>
      <c r="WLI1268" s="80"/>
      <c r="WLJ1268" s="57"/>
      <c r="WLK1268" s="81"/>
      <c r="WLL1268" s="57"/>
      <c r="WLM1268" s="71"/>
      <c r="WLN1268" s="71"/>
      <c r="WLO1268" s="57"/>
      <c r="WLQ1268" s="79"/>
      <c r="WLR1268" s="57"/>
      <c r="WLS1268" s="80"/>
      <c r="WLT1268" s="80"/>
      <c r="WLU1268" s="80"/>
      <c r="WLV1268" s="80"/>
      <c r="WLW1268" s="57"/>
      <c r="WLX1268" s="81"/>
      <c r="WLY1268" s="57"/>
      <c r="WLZ1268" s="71"/>
      <c r="WMA1268" s="71"/>
      <c r="WMB1268" s="57"/>
      <c r="WMD1268" s="79"/>
      <c r="WME1268" s="57"/>
      <c r="WMF1268" s="80"/>
      <c r="WMG1268" s="80"/>
      <c r="WMH1268" s="80"/>
      <c r="WMI1268" s="80"/>
      <c r="WMJ1268" s="57"/>
      <c r="WMK1268" s="81"/>
      <c r="WML1268" s="57"/>
      <c r="WMM1268" s="71"/>
      <c r="WMN1268" s="71"/>
      <c r="WMO1268" s="57"/>
      <c r="WMQ1268" s="79"/>
      <c r="WMR1268" s="57"/>
      <c r="WMS1268" s="80"/>
      <c r="WMT1268" s="80"/>
      <c r="WMU1268" s="80"/>
      <c r="WMV1268" s="80"/>
      <c r="WMW1268" s="57"/>
      <c r="WMX1268" s="81"/>
      <c r="WMY1268" s="57"/>
      <c r="WMZ1268" s="71"/>
      <c r="WNA1268" s="71"/>
      <c r="WNB1268" s="57"/>
      <c r="WND1268" s="79"/>
      <c r="WNE1268" s="57"/>
      <c r="WNF1268" s="80"/>
      <c r="WNG1268" s="80"/>
      <c r="WNH1268" s="80"/>
      <c r="WNI1268" s="80"/>
      <c r="WNJ1268" s="57"/>
      <c r="WNK1268" s="81"/>
      <c r="WNL1268" s="57"/>
      <c r="WNM1268" s="71"/>
      <c r="WNN1268" s="71"/>
      <c r="WNO1268" s="57"/>
      <c r="WNQ1268" s="79"/>
      <c r="WNR1268" s="57"/>
      <c r="WNS1268" s="80"/>
      <c r="WNT1268" s="80"/>
      <c r="WNU1268" s="80"/>
      <c r="WNV1268" s="80"/>
      <c r="WNW1268" s="57"/>
      <c r="WNX1268" s="81"/>
      <c r="WNY1268" s="57"/>
      <c r="WNZ1268" s="71"/>
      <c r="WOA1268" s="71"/>
      <c r="WOB1268" s="57"/>
      <c r="WOD1268" s="79"/>
      <c r="WOE1268" s="57"/>
      <c r="WOF1268" s="80"/>
      <c r="WOG1268" s="80"/>
      <c r="WOH1268" s="80"/>
      <c r="WOI1268" s="80"/>
      <c r="WOJ1268" s="57"/>
      <c r="WOK1268" s="81"/>
      <c r="WOL1268" s="57"/>
      <c r="WOM1268" s="71"/>
      <c r="WON1268" s="71"/>
      <c r="WOO1268" s="57"/>
      <c r="WOQ1268" s="79"/>
      <c r="WOR1268" s="57"/>
      <c r="WOS1268" s="80"/>
      <c r="WOT1268" s="80"/>
      <c r="WOU1268" s="80"/>
      <c r="WOV1268" s="80"/>
      <c r="WOW1268" s="57"/>
      <c r="WOX1268" s="81"/>
      <c r="WOY1268" s="57"/>
      <c r="WOZ1268" s="71"/>
      <c r="WPA1268" s="71"/>
      <c r="WPB1268" s="57"/>
      <c r="WPD1268" s="79"/>
      <c r="WPE1268" s="57"/>
      <c r="WPF1268" s="80"/>
      <c r="WPG1268" s="80"/>
      <c r="WPH1268" s="80"/>
      <c r="WPI1268" s="80"/>
      <c r="WPJ1268" s="57"/>
      <c r="WPK1268" s="81"/>
      <c r="WPL1268" s="57"/>
      <c r="WPM1268" s="71"/>
      <c r="WPN1268" s="71"/>
      <c r="WPO1268" s="57"/>
      <c r="WPQ1268" s="79"/>
      <c r="WPR1268" s="57"/>
      <c r="WPS1268" s="80"/>
      <c r="WPT1268" s="80"/>
      <c r="WPU1268" s="80"/>
      <c r="WPV1268" s="80"/>
      <c r="WPW1268" s="57"/>
      <c r="WPX1268" s="81"/>
      <c r="WPY1268" s="57"/>
      <c r="WPZ1268" s="71"/>
      <c r="WQA1268" s="71"/>
      <c r="WQB1268" s="57"/>
      <c r="WQD1268" s="79"/>
      <c r="WQE1268" s="57"/>
      <c r="WQF1268" s="80"/>
      <c r="WQG1268" s="80"/>
      <c r="WQH1268" s="80"/>
      <c r="WQI1268" s="80"/>
      <c r="WQJ1268" s="57"/>
      <c r="WQK1268" s="81"/>
      <c r="WQL1268" s="57"/>
      <c r="WQM1268" s="71"/>
      <c r="WQN1268" s="71"/>
      <c r="WQO1268" s="57"/>
      <c r="WQQ1268" s="79"/>
      <c r="WQR1268" s="57"/>
      <c r="WQS1268" s="80"/>
      <c r="WQT1268" s="80"/>
      <c r="WQU1268" s="80"/>
      <c r="WQV1268" s="80"/>
      <c r="WQW1268" s="57"/>
      <c r="WQX1268" s="81"/>
      <c r="WQY1268" s="57"/>
      <c r="WQZ1268" s="71"/>
      <c r="WRA1268" s="71"/>
      <c r="WRB1268" s="57"/>
      <c r="WRD1268" s="79"/>
      <c r="WRE1268" s="57"/>
      <c r="WRF1268" s="80"/>
      <c r="WRG1268" s="80"/>
      <c r="WRH1268" s="80"/>
      <c r="WRI1268" s="80"/>
      <c r="WRJ1268" s="57"/>
      <c r="WRK1268" s="81"/>
      <c r="WRL1268" s="57"/>
      <c r="WRM1268" s="71"/>
      <c r="WRN1268" s="71"/>
      <c r="WRO1268" s="57"/>
      <c r="WRQ1268" s="79"/>
      <c r="WRR1268" s="57"/>
      <c r="WRS1268" s="80"/>
      <c r="WRT1268" s="80"/>
      <c r="WRU1268" s="80"/>
      <c r="WRV1268" s="80"/>
      <c r="WRW1268" s="57"/>
      <c r="WRX1268" s="81"/>
      <c r="WRY1268" s="57"/>
      <c r="WRZ1268" s="71"/>
      <c r="WSA1268" s="71"/>
      <c r="WSB1268" s="57"/>
      <c r="WSD1268" s="79"/>
      <c r="WSE1268" s="57"/>
      <c r="WSF1268" s="80"/>
      <c r="WSG1268" s="80"/>
      <c r="WSH1268" s="80"/>
      <c r="WSI1268" s="80"/>
      <c r="WSJ1268" s="57"/>
      <c r="WSK1268" s="81"/>
      <c r="WSL1268" s="57"/>
      <c r="WSM1268" s="71"/>
      <c r="WSN1268" s="71"/>
      <c r="WSO1268" s="57"/>
      <c r="WSQ1268" s="79"/>
      <c r="WSR1268" s="57"/>
      <c r="WSS1268" s="80"/>
      <c r="WST1268" s="80"/>
      <c r="WSU1268" s="80"/>
      <c r="WSV1268" s="80"/>
      <c r="WSW1268" s="57"/>
      <c r="WSX1268" s="81"/>
      <c r="WSY1268" s="57"/>
      <c r="WSZ1268" s="71"/>
      <c r="WTA1268" s="71"/>
      <c r="WTB1268" s="57"/>
      <c r="WTD1268" s="79"/>
      <c r="WTE1268" s="57"/>
      <c r="WTF1268" s="80"/>
      <c r="WTG1268" s="80"/>
      <c r="WTH1268" s="80"/>
      <c r="WTI1268" s="80"/>
      <c r="WTJ1268" s="57"/>
      <c r="WTK1268" s="81"/>
      <c r="WTL1268" s="57"/>
      <c r="WTM1268" s="71"/>
      <c r="WTN1268" s="71"/>
      <c r="WTO1268" s="57"/>
      <c r="WTQ1268" s="79"/>
      <c r="WTR1268" s="57"/>
      <c r="WTS1268" s="80"/>
      <c r="WTT1268" s="80"/>
      <c r="WTU1268" s="80"/>
      <c r="WTV1268" s="80"/>
      <c r="WTW1268" s="57"/>
      <c r="WTX1268" s="81"/>
      <c r="WTY1268" s="57"/>
      <c r="WTZ1268" s="71"/>
      <c r="WUA1268" s="71"/>
      <c r="WUB1268" s="57"/>
      <c r="WUD1268" s="79"/>
      <c r="WUE1268" s="57"/>
      <c r="WUF1268" s="80"/>
      <c r="WUG1268" s="80"/>
      <c r="WUH1268" s="80"/>
      <c r="WUI1268" s="80"/>
      <c r="WUJ1268" s="57"/>
      <c r="WUK1268" s="81"/>
      <c r="WUL1268" s="57"/>
      <c r="WUM1268" s="71"/>
      <c r="WUN1268" s="71"/>
      <c r="WUO1268" s="57"/>
      <c r="WUQ1268" s="79"/>
      <c r="WUR1268" s="57"/>
      <c r="WUS1268" s="80"/>
      <c r="WUT1268" s="80"/>
      <c r="WUU1268" s="80"/>
      <c r="WUV1268" s="80"/>
      <c r="WUW1268" s="57"/>
      <c r="WUX1268" s="81"/>
      <c r="WUY1268" s="57"/>
      <c r="WUZ1268" s="71"/>
      <c r="WVA1268" s="71"/>
      <c r="WVB1268" s="57"/>
      <c r="WVD1268" s="79"/>
      <c r="WVE1268" s="57"/>
      <c r="WVF1268" s="80"/>
      <c r="WVG1268" s="80"/>
      <c r="WVH1268" s="80"/>
      <c r="WVI1268" s="80"/>
      <c r="WVJ1268" s="57"/>
      <c r="WVK1268" s="81"/>
      <c r="WVL1268" s="57"/>
      <c r="WVM1268" s="71"/>
      <c r="WVN1268" s="71"/>
      <c r="WVO1268" s="57"/>
      <c r="WVQ1268" s="79"/>
      <c r="WVR1268" s="57"/>
      <c r="WVS1268" s="80"/>
      <c r="WVT1268" s="80"/>
      <c r="WVU1268" s="80"/>
      <c r="WVV1268" s="80"/>
      <c r="WVW1268" s="57"/>
      <c r="WVX1268" s="81"/>
      <c r="WVY1268" s="57"/>
      <c r="WVZ1268" s="71"/>
      <c r="WWA1268" s="71"/>
      <c r="WWB1268" s="57"/>
      <c r="WWD1268" s="79"/>
      <c r="WWE1268" s="57"/>
      <c r="WWF1268" s="80"/>
      <c r="WWG1268" s="80"/>
      <c r="WWH1268" s="80"/>
      <c r="WWI1268" s="80"/>
      <c r="WWJ1268" s="57"/>
      <c r="WWK1268" s="81"/>
      <c r="WWL1268" s="57"/>
      <c r="WWM1268" s="71"/>
      <c r="WWN1268" s="71"/>
      <c r="WWO1268" s="57"/>
      <c r="WWQ1268" s="79"/>
      <c r="WWR1268" s="57"/>
      <c r="WWS1268" s="80"/>
      <c r="WWT1268" s="80"/>
      <c r="WWU1268" s="80"/>
      <c r="WWV1268" s="80"/>
      <c r="WWW1268" s="57"/>
      <c r="WWX1268" s="81"/>
      <c r="WWY1268" s="57"/>
      <c r="WWZ1268" s="71"/>
      <c r="WXA1268" s="71"/>
      <c r="WXB1268" s="57"/>
      <c r="WXD1268" s="79"/>
      <c r="WXE1268" s="57"/>
      <c r="WXF1268" s="80"/>
      <c r="WXG1268" s="80"/>
      <c r="WXH1268" s="80"/>
      <c r="WXI1268" s="80"/>
      <c r="WXJ1268" s="57"/>
      <c r="WXK1268" s="81"/>
      <c r="WXL1268" s="57"/>
      <c r="WXM1268" s="71"/>
      <c r="WXN1268" s="71"/>
      <c r="WXO1268" s="57"/>
      <c r="WXQ1268" s="79"/>
      <c r="WXR1268" s="57"/>
      <c r="WXS1268" s="80"/>
      <c r="WXT1268" s="80"/>
      <c r="WXU1268" s="80"/>
      <c r="WXV1268" s="80"/>
      <c r="WXW1268" s="57"/>
      <c r="WXX1268" s="81"/>
      <c r="WXY1268" s="57"/>
      <c r="WXZ1268" s="71"/>
      <c r="WYA1268" s="71"/>
      <c r="WYB1268" s="57"/>
      <c r="WYD1268" s="79"/>
      <c r="WYE1268" s="57"/>
      <c r="WYF1268" s="80"/>
      <c r="WYG1268" s="80"/>
      <c r="WYH1268" s="80"/>
      <c r="WYI1268" s="80"/>
      <c r="WYJ1268" s="57"/>
      <c r="WYK1268" s="81"/>
      <c r="WYL1268" s="57"/>
      <c r="WYM1268" s="71"/>
      <c r="WYN1268" s="71"/>
      <c r="WYO1268" s="57"/>
      <c r="WYQ1268" s="79"/>
      <c r="WYR1268" s="57"/>
      <c r="WYS1268" s="80"/>
      <c r="WYT1268" s="80"/>
      <c r="WYU1268" s="80"/>
      <c r="WYV1268" s="80"/>
      <c r="WYW1268" s="57"/>
      <c r="WYX1268" s="81"/>
      <c r="WYY1268" s="57"/>
      <c r="WYZ1268" s="71"/>
      <c r="WZA1268" s="71"/>
      <c r="WZB1268" s="57"/>
      <c r="WZD1268" s="79"/>
      <c r="WZE1268" s="57"/>
      <c r="WZF1268" s="80"/>
      <c r="WZG1268" s="80"/>
      <c r="WZH1268" s="80"/>
      <c r="WZI1268" s="80"/>
      <c r="WZJ1268" s="57"/>
      <c r="WZK1268" s="81"/>
      <c r="WZL1268" s="57"/>
      <c r="WZM1268" s="71"/>
      <c r="WZN1268" s="71"/>
      <c r="WZO1268" s="57"/>
      <c r="WZQ1268" s="79"/>
      <c r="WZR1268" s="57"/>
      <c r="WZS1268" s="80"/>
      <c r="WZT1268" s="80"/>
      <c r="WZU1268" s="80"/>
      <c r="WZV1268" s="80"/>
      <c r="WZW1268" s="57"/>
      <c r="WZX1268" s="81"/>
      <c r="WZY1268" s="57"/>
      <c r="WZZ1268" s="71"/>
      <c r="XAA1268" s="71"/>
      <c r="XAB1268" s="57"/>
      <c r="XAD1268" s="79"/>
      <c r="XAE1268" s="57"/>
      <c r="XAF1268" s="80"/>
      <c r="XAG1268" s="80"/>
      <c r="XAH1268" s="80"/>
      <c r="XAI1268" s="80"/>
      <c r="XAJ1268" s="57"/>
      <c r="XAK1268" s="81"/>
      <c r="XAL1268" s="57"/>
      <c r="XAM1268" s="71"/>
      <c r="XAN1268" s="71"/>
      <c r="XAO1268" s="57"/>
      <c r="XAQ1268" s="79"/>
      <c r="XAR1268" s="57"/>
      <c r="XAS1268" s="80"/>
      <c r="XAT1268" s="80"/>
      <c r="XAU1268" s="80"/>
      <c r="XAV1268" s="80"/>
      <c r="XAW1268" s="57"/>
      <c r="XAX1268" s="81"/>
      <c r="XAY1268" s="57"/>
      <c r="XAZ1268" s="71"/>
      <c r="XBA1268" s="71"/>
      <c r="XBB1268" s="57"/>
      <c r="XBD1268" s="79"/>
      <c r="XBE1268" s="57"/>
      <c r="XBF1268" s="80"/>
      <c r="XBG1268" s="80"/>
      <c r="XBH1268" s="80"/>
      <c r="XBI1268" s="80"/>
      <c r="XBJ1268" s="57"/>
      <c r="XBK1268" s="81"/>
      <c r="XBL1268" s="57"/>
      <c r="XBM1268" s="71"/>
      <c r="XBN1268" s="71"/>
      <c r="XBO1268" s="57"/>
      <c r="XBQ1268" s="79"/>
      <c r="XBR1268" s="57"/>
      <c r="XBS1268" s="80"/>
      <c r="XBT1268" s="80"/>
      <c r="XBU1268" s="80"/>
      <c r="XBV1268" s="80"/>
      <c r="XBW1268" s="57"/>
      <c r="XBX1268" s="81"/>
      <c r="XBY1268" s="57"/>
      <c r="XBZ1268" s="71"/>
      <c r="XCA1268" s="71"/>
      <c r="XCB1268" s="57"/>
      <c r="XCD1268" s="79"/>
      <c r="XCE1268" s="57"/>
      <c r="XCF1268" s="80"/>
      <c r="XCG1268" s="80"/>
      <c r="XCH1268" s="80"/>
      <c r="XCI1268" s="80"/>
      <c r="XCJ1268" s="57"/>
      <c r="XCK1268" s="81"/>
      <c r="XCL1268" s="57"/>
      <c r="XCM1268" s="71"/>
      <c r="XCN1268" s="71"/>
      <c r="XCO1268" s="57"/>
      <c r="XCQ1268" s="79"/>
      <c r="XCR1268" s="57"/>
      <c r="XCS1268" s="80"/>
      <c r="XCT1268" s="80"/>
      <c r="XCU1268" s="80"/>
      <c r="XCV1268" s="80"/>
      <c r="XCW1268" s="57"/>
      <c r="XCX1268" s="81"/>
      <c r="XCY1268" s="57"/>
      <c r="XCZ1268" s="71"/>
      <c r="XDA1268" s="71"/>
      <c r="XDB1268" s="57"/>
      <c r="XDD1268" s="79"/>
      <c r="XDE1268" s="57"/>
      <c r="XDF1268" s="80"/>
      <c r="XDG1268" s="80"/>
      <c r="XDH1268" s="80"/>
      <c r="XDI1268" s="80"/>
      <c r="XDJ1268" s="57"/>
      <c r="XDK1268" s="81"/>
      <c r="XDL1268" s="57"/>
      <c r="XDM1268" s="71"/>
      <c r="XDN1268" s="71"/>
      <c r="XDO1268" s="57"/>
      <c r="XDQ1268" s="79"/>
      <c r="XDR1268" s="57"/>
      <c r="XDS1268" s="80"/>
      <c r="XDT1268" s="80"/>
      <c r="XDU1268" s="80"/>
      <c r="XDV1268" s="80"/>
      <c r="XDW1268" s="57"/>
      <c r="XDX1268" s="81"/>
      <c r="XDY1268" s="57"/>
      <c r="XDZ1268" s="71"/>
      <c r="XEA1268" s="71"/>
      <c r="XEB1268" s="57"/>
      <c r="XED1268" s="79"/>
      <c r="XEE1268" s="57"/>
      <c r="XEF1268" s="80"/>
      <c r="XEG1268" s="80"/>
      <c r="XEH1268" s="80"/>
      <c r="XEI1268" s="80"/>
      <c r="XEJ1268" s="57"/>
      <c r="XEK1268" s="81"/>
      <c r="XEL1268" s="57"/>
      <c r="XEM1268" s="71"/>
      <c r="XEN1268" s="71"/>
      <c r="XEO1268" s="57"/>
      <c r="XEQ1268" s="79"/>
      <c r="XER1268" s="57"/>
      <c r="XES1268" s="80"/>
      <c r="XET1268" s="80"/>
      <c r="XEU1268" s="80"/>
      <c r="XEV1268" s="80"/>
      <c r="XEW1268" s="57"/>
      <c r="XEX1268" s="81"/>
      <c r="XEY1268" s="57"/>
      <c r="XEZ1268" s="71"/>
      <c r="XFA1268" s="71"/>
      <c r="XFB1268" s="57"/>
    </row>
    <row r="1269" spans="1:8192 8194:12287 12289:16382" ht="12" customHeight="1" x14ac:dyDescent="0.3">
      <c r="A1269" s="5">
        <f t="shared" si="54"/>
        <v>1268</v>
      </c>
      <c r="B1269" s="11" t="s">
        <v>1709</v>
      </c>
      <c r="C1269" s="11" t="s">
        <v>1736</v>
      </c>
      <c r="D1269" s="12" t="s">
        <v>99</v>
      </c>
      <c r="E1269" s="13" t="s">
        <v>1765</v>
      </c>
      <c r="F1269" s="14" t="s">
        <v>1209</v>
      </c>
      <c r="G1269" s="9">
        <v>80000000</v>
      </c>
      <c r="H1269" s="9">
        <v>500000000</v>
      </c>
      <c r="I1269" s="9">
        <v>15000000</v>
      </c>
      <c r="J1269" s="9">
        <v>595000000</v>
      </c>
      <c r="K1269" s="5" t="s">
        <v>1212</v>
      </c>
      <c r="L1269" s="12" t="s">
        <v>28</v>
      </c>
      <c r="M1269" s="74"/>
      <c r="N1269" s="71"/>
      <c r="O1269" s="57"/>
      <c r="Q1269" s="79"/>
      <c r="R1269" s="57"/>
      <c r="S1269" s="80"/>
      <c r="T1269" s="80"/>
      <c r="U1269" s="80"/>
      <c r="V1269" s="80"/>
      <c r="W1269" s="57"/>
      <c r="X1269" s="81"/>
      <c r="Y1269" s="57"/>
      <c r="Z1269" s="71"/>
      <c r="AA1269" s="71"/>
      <c r="AB1269" s="57"/>
      <c r="AD1269" s="79"/>
      <c r="AE1269" s="57"/>
      <c r="AF1269" s="80"/>
      <c r="AG1269" s="80"/>
      <c r="AH1269" s="80"/>
      <c r="AI1269" s="80"/>
      <c r="AJ1269" s="57"/>
      <c r="AK1269" s="81"/>
      <c r="AL1269" s="57"/>
      <c r="AM1269" s="71"/>
      <c r="AN1269" s="71"/>
      <c r="AO1269" s="57"/>
      <c r="AQ1269" s="79"/>
      <c r="AR1269" s="57"/>
      <c r="AS1269" s="80"/>
      <c r="AT1269" s="80"/>
      <c r="AU1269" s="80"/>
      <c r="AV1269" s="80"/>
      <c r="AW1269" s="57"/>
      <c r="AX1269" s="81"/>
      <c r="AY1269" s="57"/>
      <c r="AZ1269" s="71"/>
      <c r="BA1269" s="71"/>
      <c r="BB1269" s="57"/>
      <c r="BD1269" s="79"/>
      <c r="BE1269" s="57"/>
      <c r="BF1269" s="80"/>
      <c r="BG1269" s="80"/>
      <c r="BH1269" s="80"/>
      <c r="BI1269" s="80"/>
      <c r="BJ1269" s="57"/>
      <c r="BK1269" s="81"/>
      <c r="BL1269" s="57"/>
      <c r="BM1269" s="71"/>
      <c r="BN1269" s="71"/>
      <c r="BO1269" s="57"/>
      <c r="BQ1269" s="79"/>
      <c r="BR1269" s="57"/>
      <c r="BS1269" s="80"/>
      <c r="BT1269" s="80"/>
      <c r="BU1269" s="80"/>
      <c r="BV1269" s="80"/>
      <c r="BW1269" s="57"/>
      <c r="BX1269" s="81"/>
      <c r="BY1269" s="57"/>
      <c r="BZ1269" s="71"/>
      <c r="CA1269" s="71"/>
      <c r="CB1269" s="57"/>
      <c r="CD1269" s="79"/>
      <c r="CE1269" s="57"/>
      <c r="CF1269" s="80"/>
      <c r="CG1269" s="80"/>
      <c r="CH1269" s="80"/>
      <c r="CI1269" s="80"/>
      <c r="CJ1269" s="57"/>
      <c r="CK1269" s="81"/>
      <c r="CL1269" s="57"/>
      <c r="CM1269" s="71"/>
      <c r="CN1269" s="71"/>
      <c r="CO1269" s="57"/>
      <c r="CQ1269" s="79"/>
      <c r="CR1269" s="57"/>
      <c r="CS1269" s="80"/>
      <c r="CT1269" s="80"/>
      <c r="CU1269" s="80"/>
      <c r="CV1269" s="80"/>
      <c r="CW1269" s="57"/>
      <c r="CX1269" s="81"/>
      <c r="CY1269" s="57"/>
      <c r="CZ1269" s="71"/>
      <c r="DA1269" s="71"/>
      <c r="DB1269" s="57"/>
      <c r="DD1269" s="79"/>
      <c r="DE1269" s="57"/>
      <c r="DF1269" s="80"/>
      <c r="DG1269" s="80"/>
      <c r="DH1269" s="80"/>
      <c r="DI1269" s="80"/>
      <c r="DJ1269" s="57"/>
      <c r="DK1269" s="81"/>
      <c r="DL1269" s="57"/>
      <c r="DM1269" s="71"/>
      <c r="DN1269" s="71"/>
      <c r="DO1269" s="57"/>
      <c r="DQ1269" s="79"/>
      <c r="DR1269" s="57"/>
      <c r="DS1269" s="80"/>
      <c r="DT1269" s="80"/>
      <c r="DU1269" s="80"/>
      <c r="DV1269" s="80"/>
      <c r="DW1269" s="57"/>
      <c r="DX1269" s="81"/>
      <c r="DY1269" s="57"/>
      <c r="DZ1269" s="71"/>
      <c r="EA1269" s="71"/>
      <c r="EB1269" s="57"/>
      <c r="ED1269" s="79"/>
      <c r="EE1269" s="57"/>
      <c r="EF1269" s="80"/>
      <c r="EG1269" s="80"/>
      <c r="EH1269" s="80"/>
      <c r="EI1269" s="80"/>
      <c r="EJ1269" s="57"/>
      <c r="EK1269" s="81"/>
      <c r="EL1269" s="57"/>
      <c r="EM1269" s="71"/>
      <c r="EN1269" s="71"/>
      <c r="EO1269" s="57"/>
      <c r="EQ1269" s="79"/>
      <c r="ER1269" s="57"/>
      <c r="ES1269" s="80"/>
      <c r="ET1269" s="80"/>
      <c r="EU1269" s="80"/>
      <c r="EV1269" s="80"/>
      <c r="EW1269" s="57"/>
      <c r="EX1269" s="81"/>
      <c r="EY1269" s="57"/>
      <c r="EZ1269" s="71"/>
      <c r="FA1269" s="71"/>
      <c r="FB1269" s="57"/>
      <c r="FD1269" s="79"/>
      <c r="FE1269" s="57"/>
      <c r="FF1269" s="80"/>
      <c r="FG1269" s="80"/>
      <c r="FH1269" s="80"/>
      <c r="FI1269" s="80"/>
      <c r="FJ1269" s="57"/>
      <c r="FK1269" s="81"/>
      <c r="FL1269" s="57"/>
      <c r="FM1269" s="71"/>
      <c r="FN1269" s="71"/>
      <c r="FO1269" s="57"/>
      <c r="FQ1269" s="79"/>
      <c r="FR1269" s="57"/>
      <c r="FS1269" s="80"/>
      <c r="FT1269" s="80"/>
      <c r="FU1269" s="80"/>
      <c r="FV1269" s="80"/>
      <c r="FW1269" s="57"/>
      <c r="FX1269" s="81"/>
      <c r="FY1269" s="57"/>
      <c r="FZ1269" s="71"/>
      <c r="GA1269" s="71"/>
      <c r="GB1269" s="57"/>
      <c r="GD1269" s="79"/>
      <c r="GE1269" s="57"/>
      <c r="GF1269" s="80"/>
      <c r="GG1269" s="80"/>
      <c r="GH1269" s="80"/>
      <c r="GI1269" s="80"/>
      <c r="GJ1269" s="57"/>
      <c r="GK1269" s="81"/>
      <c r="GL1269" s="57"/>
      <c r="GM1269" s="71"/>
      <c r="GN1269" s="71"/>
      <c r="GO1269" s="57"/>
      <c r="GQ1269" s="79"/>
      <c r="GR1269" s="57"/>
      <c r="GS1269" s="80"/>
      <c r="GT1269" s="80"/>
      <c r="GU1269" s="80"/>
      <c r="GV1269" s="80"/>
      <c r="GW1269" s="57"/>
      <c r="GX1269" s="81"/>
      <c r="GY1269" s="57"/>
      <c r="GZ1269" s="71"/>
      <c r="HA1269" s="71"/>
      <c r="HB1269" s="57"/>
      <c r="HD1269" s="79"/>
      <c r="HE1269" s="57"/>
      <c r="HF1269" s="80"/>
      <c r="HG1269" s="80"/>
      <c r="HH1269" s="80"/>
      <c r="HI1269" s="80"/>
      <c r="HJ1269" s="57"/>
      <c r="HK1269" s="81"/>
      <c r="HL1269" s="57"/>
      <c r="HM1269" s="71"/>
      <c r="HN1269" s="71"/>
      <c r="HO1269" s="57"/>
      <c r="HQ1269" s="79"/>
      <c r="HR1269" s="57"/>
      <c r="HS1269" s="80"/>
      <c r="HT1269" s="80"/>
      <c r="HU1269" s="80"/>
      <c r="HV1269" s="80"/>
      <c r="HW1269" s="57"/>
      <c r="HX1269" s="81"/>
      <c r="HY1269" s="57"/>
      <c r="HZ1269" s="71"/>
      <c r="IA1269" s="71"/>
      <c r="IB1269" s="57"/>
      <c r="ID1269" s="79"/>
      <c r="IE1269" s="57"/>
      <c r="IF1269" s="80"/>
      <c r="IG1269" s="80"/>
      <c r="IH1269" s="80"/>
      <c r="II1269" s="80"/>
      <c r="IJ1269" s="57"/>
      <c r="IK1269" s="81"/>
      <c r="IL1269" s="57"/>
      <c r="IM1269" s="71"/>
      <c r="IN1269" s="71"/>
      <c r="IO1269" s="57"/>
      <c r="IQ1269" s="79"/>
      <c r="IR1269" s="57"/>
      <c r="IS1269" s="80"/>
      <c r="IT1269" s="80"/>
      <c r="IU1269" s="80"/>
      <c r="IV1269" s="80"/>
      <c r="IW1269" s="57"/>
      <c r="IX1269" s="81"/>
      <c r="IY1269" s="57"/>
      <c r="IZ1269" s="71"/>
      <c r="JA1269" s="71"/>
      <c r="JB1269" s="57"/>
      <c r="JD1269" s="79"/>
      <c r="JE1269" s="57"/>
      <c r="JF1269" s="80"/>
      <c r="JG1269" s="80"/>
      <c r="JH1269" s="80"/>
      <c r="JI1269" s="80"/>
      <c r="JJ1269" s="57"/>
      <c r="JK1269" s="81"/>
      <c r="JL1269" s="57"/>
      <c r="JM1269" s="71"/>
      <c r="JN1269" s="71"/>
      <c r="JO1269" s="57"/>
      <c r="JQ1269" s="79"/>
      <c r="JR1269" s="57"/>
      <c r="JS1269" s="80"/>
      <c r="JT1269" s="80"/>
      <c r="JU1269" s="80"/>
      <c r="JV1269" s="80"/>
      <c r="JW1269" s="57"/>
      <c r="JX1269" s="81"/>
      <c r="JY1269" s="57"/>
      <c r="JZ1269" s="71"/>
      <c r="KA1269" s="71"/>
      <c r="KB1269" s="57"/>
      <c r="KD1269" s="79"/>
      <c r="KE1269" s="57"/>
      <c r="KF1269" s="80"/>
      <c r="KG1269" s="80"/>
      <c r="KH1269" s="80"/>
      <c r="KI1269" s="80"/>
      <c r="KJ1269" s="57"/>
      <c r="KK1269" s="81"/>
      <c r="KL1269" s="57"/>
      <c r="KM1269" s="71"/>
      <c r="KN1269" s="71"/>
      <c r="KO1269" s="57"/>
      <c r="KQ1269" s="79"/>
      <c r="KR1269" s="57"/>
      <c r="KS1269" s="80"/>
      <c r="KT1269" s="80"/>
      <c r="KU1269" s="80"/>
      <c r="KV1269" s="80"/>
      <c r="KW1269" s="57"/>
      <c r="KX1269" s="81"/>
      <c r="KY1269" s="57"/>
      <c r="KZ1269" s="71"/>
      <c r="LA1269" s="71"/>
      <c r="LB1269" s="57"/>
      <c r="LD1269" s="79"/>
      <c r="LE1269" s="57"/>
      <c r="LF1269" s="80"/>
      <c r="LG1269" s="80"/>
      <c r="LH1269" s="80"/>
      <c r="LI1269" s="80"/>
      <c r="LJ1269" s="57"/>
      <c r="LK1269" s="81"/>
      <c r="LL1269" s="57"/>
      <c r="LM1269" s="71"/>
      <c r="LN1269" s="71"/>
      <c r="LO1269" s="57"/>
      <c r="LQ1269" s="79"/>
      <c r="LR1269" s="57"/>
      <c r="LS1269" s="80"/>
      <c r="LT1269" s="80"/>
      <c r="LU1269" s="80"/>
      <c r="LV1269" s="80"/>
      <c r="LW1269" s="57"/>
      <c r="LX1269" s="81"/>
      <c r="LY1269" s="57"/>
      <c r="LZ1269" s="71"/>
      <c r="MA1269" s="71"/>
      <c r="MB1269" s="57"/>
      <c r="MD1269" s="79"/>
      <c r="ME1269" s="57"/>
      <c r="MF1269" s="80"/>
      <c r="MG1269" s="80"/>
      <c r="MH1269" s="80"/>
      <c r="MI1269" s="80"/>
      <c r="MJ1269" s="57"/>
      <c r="MK1269" s="81"/>
      <c r="ML1269" s="57"/>
      <c r="MM1269" s="71"/>
      <c r="MN1269" s="71"/>
      <c r="MO1269" s="57"/>
      <c r="MQ1269" s="79"/>
      <c r="MR1269" s="57"/>
      <c r="MS1269" s="80"/>
      <c r="MT1269" s="80"/>
      <c r="MU1269" s="80"/>
      <c r="MV1269" s="80"/>
      <c r="MW1269" s="57"/>
      <c r="MX1269" s="81"/>
      <c r="MY1269" s="57"/>
      <c r="MZ1269" s="71"/>
      <c r="NA1269" s="71"/>
      <c r="NB1269" s="57"/>
      <c r="ND1269" s="79"/>
      <c r="NE1269" s="57"/>
      <c r="NF1269" s="80"/>
      <c r="NG1269" s="80"/>
      <c r="NH1269" s="80"/>
      <c r="NI1269" s="80"/>
      <c r="NJ1269" s="57"/>
      <c r="NK1269" s="81"/>
      <c r="NL1269" s="57"/>
      <c r="NM1269" s="71"/>
      <c r="NN1269" s="71"/>
      <c r="NO1269" s="57"/>
      <c r="NQ1269" s="79"/>
      <c r="NR1269" s="57"/>
      <c r="NS1269" s="80"/>
      <c r="NT1269" s="80"/>
      <c r="NU1269" s="80"/>
      <c r="NV1269" s="80"/>
      <c r="NW1269" s="57"/>
      <c r="NX1269" s="81"/>
      <c r="NY1269" s="57"/>
      <c r="NZ1269" s="71"/>
      <c r="OA1269" s="71"/>
      <c r="OB1269" s="57"/>
      <c r="OD1269" s="79"/>
      <c r="OE1269" s="57"/>
      <c r="OF1269" s="80"/>
      <c r="OG1269" s="80"/>
      <c r="OH1269" s="80"/>
      <c r="OI1269" s="80"/>
      <c r="OJ1269" s="57"/>
      <c r="OK1269" s="81"/>
      <c r="OL1269" s="57"/>
      <c r="OM1269" s="71"/>
      <c r="ON1269" s="71"/>
      <c r="OO1269" s="57"/>
      <c r="OQ1269" s="79"/>
      <c r="OR1269" s="57"/>
      <c r="OS1269" s="80"/>
      <c r="OT1269" s="80"/>
      <c r="OU1269" s="80"/>
      <c r="OV1269" s="80"/>
      <c r="OW1269" s="57"/>
      <c r="OX1269" s="81"/>
      <c r="OY1269" s="57"/>
      <c r="OZ1269" s="71"/>
      <c r="PA1269" s="71"/>
      <c r="PB1269" s="57"/>
      <c r="PD1269" s="79"/>
      <c r="PE1269" s="57"/>
      <c r="PF1269" s="80"/>
      <c r="PG1269" s="80"/>
      <c r="PH1269" s="80"/>
      <c r="PI1269" s="80"/>
      <c r="PJ1269" s="57"/>
      <c r="PK1269" s="81"/>
      <c r="PL1269" s="57"/>
      <c r="PM1269" s="71"/>
      <c r="PN1269" s="71"/>
      <c r="PO1269" s="57"/>
      <c r="PQ1269" s="79"/>
      <c r="PR1269" s="57"/>
      <c r="PS1269" s="80"/>
      <c r="PT1269" s="80"/>
      <c r="PU1269" s="80"/>
      <c r="PV1269" s="80"/>
      <c r="PW1269" s="57"/>
      <c r="PX1269" s="81"/>
      <c r="PY1269" s="57"/>
      <c r="PZ1269" s="71"/>
      <c r="QA1269" s="71"/>
      <c r="QB1269" s="57"/>
      <c r="QD1269" s="79"/>
      <c r="QE1269" s="57"/>
      <c r="QF1269" s="80"/>
      <c r="QG1269" s="80"/>
      <c r="QH1269" s="80"/>
      <c r="QI1269" s="80"/>
      <c r="QJ1269" s="57"/>
      <c r="QK1269" s="81"/>
      <c r="QL1269" s="57"/>
      <c r="QM1269" s="71"/>
      <c r="QN1269" s="71"/>
      <c r="QO1269" s="57"/>
      <c r="QQ1269" s="79"/>
      <c r="QR1269" s="57"/>
      <c r="QS1269" s="80"/>
      <c r="QT1269" s="80"/>
      <c r="QU1269" s="80"/>
      <c r="QV1269" s="80"/>
      <c r="QW1269" s="57"/>
      <c r="QX1269" s="81"/>
      <c r="QY1269" s="57"/>
      <c r="QZ1269" s="71"/>
      <c r="RA1269" s="71"/>
      <c r="RB1269" s="57"/>
      <c r="RD1269" s="79"/>
      <c r="RE1269" s="57"/>
      <c r="RF1269" s="80"/>
      <c r="RG1269" s="80"/>
      <c r="RH1269" s="80"/>
      <c r="RI1269" s="80"/>
      <c r="RJ1269" s="57"/>
      <c r="RK1269" s="81"/>
      <c r="RL1269" s="57"/>
      <c r="RM1269" s="71"/>
      <c r="RN1269" s="71"/>
      <c r="RO1269" s="57"/>
      <c r="RQ1269" s="79"/>
      <c r="RR1269" s="57"/>
      <c r="RS1269" s="80"/>
      <c r="RT1269" s="80"/>
      <c r="RU1269" s="80"/>
      <c r="RV1269" s="80"/>
      <c r="RW1269" s="57"/>
      <c r="RX1269" s="81"/>
      <c r="RY1269" s="57"/>
      <c r="RZ1269" s="71"/>
      <c r="SA1269" s="71"/>
      <c r="SB1269" s="57"/>
      <c r="SD1269" s="79"/>
      <c r="SE1269" s="57"/>
      <c r="SF1269" s="80"/>
      <c r="SG1269" s="80"/>
      <c r="SH1269" s="80"/>
      <c r="SI1269" s="80"/>
      <c r="SJ1269" s="57"/>
      <c r="SK1269" s="81"/>
      <c r="SL1269" s="57"/>
      <c r="SM1269" s="71"/>
      <c r="SN1269" s="71"/>
      <c r="SO1269" s="57"/>
      <c r="SQ1269" s="79"/>
      <c r="SR1269" s="57"/>
      <c r="SS1269" s="80"/>
      <c r="ST1269" s="80"/>
      <c r="SU1269" s="80"/>
      <c r="SV1269" s="80"/>
      <c r="SW1269" s="57"/>
      <c r="SX1269" s="81"/>
      <c r="SY1269" s="57"/>
      <c r="SZ1269" s="71"/>
      <c r="TA1269" s="71"/>
      <c r="TB1269" s="57"/>
      <c r="TD1269" s="79"/>
      <c r="TE1269" s="57"/>
      <c r="TF1269" s="80"/>
      <c r="TG1269" s="80"/>
      <c r="TH1269" s="80"/>
      <c r="TI1269" s="80"/>
      <c r="TJ1269" s="57"/>
      <c r="TK1269" s="81"/>
      <c r="TL1269" s="57"/>
      <c r="TM1269" s="71"/>
      <c r="TN1269" s="71"/>
      <c r="TO1269" s="57"/>
      <c r="TQ1269" s="79"/>
      <c r="TR1269" s="57"/>
      <c r="TS1269" s="80"/>
      <c r="TT1269" s="80"/>
      <c r="TU1269" s="80"/>
      <c r="TV1269" s="80"/>
      <c r="TW1269" s="57"/>
      <c r="TX1269" s="81"/>
      <c r="TY1269" s="57"/>
      <c r="TZ1269" s="71"/>
      <c r="UA1269" s="71"/>
      <c r="UB1269" s="57"/>
      <c r="UD1269" s="79"/>
      <c r="UE1269" s="57"/>
      <c r="UF1269" s="80"/>
      <c r="UG1269" s="80"/>
      <c r="UH1269" s="80"/>
      <c r="UI1269" s="80"/>
      <c r="UJ1269" s="57"/>
      <c r="UK1269" s="81"/>
      <c r="UL1269" s="57"/>
      <c r="UM1269" s="71"/>
      <c r="UN1269" s="71"/>
      <c r="UO1269" s="57"/>
      <c r="UQ1269" s="79"/>
      <c r="UR1269" s="57"/>
      <c r="US1269" s="80"/>
      <c r="UT1269" s="80"/>
      <c r="UU1269" s="80"/>
      <c r="UV1269" s="80"/>
      <c r="UW1269" s="57"/>
      <c r="UX1269" s="81"/>
      <c r="UY1269" s="57"/>
      <c r="UZ1269" s="71"/>
      <c r="VA1269" s="71"/>
      <c r="VB1269" s="57"/>
      <c r="VD1269" s="79"/>
      <c r="VE1269" s="57"/>
      <c r="VF1269" s="80"/>
      <c r="VG1269" s="80"/>
      <c r="VH1269" s="80"/>
      <c r="VI1269" s="80"/>
      <c r="VJ1269" s="57"/>
      <c r="VK1269" s="81"/>
      <c r="VL1269" s="57"/>
      <c r="VM1269" s="71"/>
      <c r="VN1269" s="71"/>
      <c r="VO1269" s="57"/>
      <c r="VQ1269" s="79"/>
      <c r="VR1269" s="57"/>
      <c r="VS1269" s="80"/>
      <c r="VT1269" s="80"/>
      <c r="VU1269" s="80"/>
      <c r="VV1269" s="80"/>
      <c r="VW1269" s="57"/>
      <c r="VX1269" s="81"/>
      <c r="VY1269" s="57"/>
      <c r="VZ1269" s="71"/>
      <c r="WA1269" s="71"/>
      <c r="WB1269" s="57"/>
      <c r="WD1269" s="79"/>
      <c r="WE1269" s="57"/>
      <c r="WF1269" s="80"/>
      <c r="WG1269" s="80"/>
      <c r="WH1269" s="80"/>
      <c r="WI1269" s="80"/>
      <c r="WJ1269" s="57"/>
      <c r="WK1269" s="81"/>
      <c r="WL1269" s="57"/>
      <c r="WM1269" s="71"/>
      <c r="WN1269" s="71"/>
      <c r="WO1269" s="57"/>
      <c r="WQ1269" s="79"/>
      <c r="WR1269" s="57"/>
      <c r="WS1269" s="80"/>
      <c r="WT1269" s="80"/>
      <c r="WU1269" s="80"/>
      <c r="WV1269" s="80"/>
      <c r="WW1269" s="57"/>
      <c r="WX1269" s="81"/>
      <c r="WY1269" s="57"/>
      <c r="WZ1269" s="71"/>
      <c r="XA1269" s="71"/>
      <c r="XB1269" s="57"/>
      <c r="XD1269" s="79"/>
      <c r="XE1269" s="57"/>
      <c r="XF1269" s="80"/>
      <c r="XG1269" s="80"/>
      <c r="XH1269" s="80"/>
      <c r="XI1269" s="80"/>
      <c r="XJ1269" s="57"/>
      <c r="XK1269" s="81"/>
      <c r="XL1269" s="57"/>
      <c r="XM1269" s="71"/>
      <c r="XN1269" s="71"/>
      <c r="XO1269" s="57"/>
      <c r="XQ1269" s="79"/>
      <c r="XR1269" s="57"/>
      <c r="XS1269" s="80"/>
      <c r="XT1269" s="80"/>
      <c r="XU1269" s="80"/>
      <c r="XV1269" s="80"/>
      <c r="XW1269" s="57"/>
      <c r="XX1269" s="81"/>
      <c r="XY1269" s="57"/>
      <c r="XZ1269" s="71"/>
      <c r="YA1269" s="71"/>
      <c r="YB1269" s="57"/>
      <c r="YD1269" s="79"/>
      <c r="YE1269" s="57"/>
      <c r="YF1269" s="80"/>
      <c r="YG1269" s="80"/>
      <c r="YH1269" s="80"/>
      <c r="YI1269" s="80"/>
      <c r="YJ1269" s="57"/>
      <c r="YK1269" s="81"/>
      <c r="YL1269" s="57"/>
      <c r="YM1269" s="71"/>
      <c r="YN1269" s="71"/>
      <c r="YO1269" s="57"/>
      <c r="YQ1269" s="79"/>
      <c r="YR1269" s="57"/>
      <c r="YS1269" s="80"/>
      <c r="YT1269" s="80"/>
      <c r="YU1269" s="80"/>
      <c r="YV1269" s="80"/>
      <c r="YW1269" s="57"/>
      <c r="YX1269" s="81"/>
      <c r="YY1269" s="57"/>
      <c r="YZ1269" s="71"/>
      <c r="ZA1269" s="71"/>
      <c r="ZB1269" s="57"/>
      <c r="ZD1269" s="79"/>
      <c r="ZE1269" s="57"/>
      <c r="ZF1269" s="80"/>
      <c r="ZG1269" s="80"/>
      <c r="ZH1269" s="80"/>
      <c r="ZI1269" s="80"/>
      <c r="ZJ1269" s="57"/>
      <c r="ZK1269" s="81"/>
      <c r="ZL1269" s="57"/>
      <c r="ZM1269" s="71"/>
      <c r="ZN1269" s="71"/>
      <c r="ZO1269" s="57"/>
      <c r="ZQ1269" s="79"/>
      <c r="ZR1269" s="57"/>
      <c r="ZS1269" s="80"/>
      <c r="ZT1269" s="80"/>
      <c r="ZU1269" s="80"/>
      <c r="ZV1269" s="80"/>
      <c r="ZW1269" s="57"/>
      <c r="ZX1269" s="81"/>
      <c r="ZY1269" s="57"/>
      <c r="ZZ1269" s="71"/>
      <c r="AAA1269" s="71"/>
      <c r="AAB1269" s="57"/>
      <c r="AAD1269" s="79"/>
      <c r="AAE1269" s="57"/>
      <c r="AAF1269" s="80"/>
      <c r="AAG1269" s="80"/>
      <c r="AAH1269" s="80"/>
      <c r="AAI1269" s="80"/>
      <c r="AAJ1269" s="57"/>
      <c r="AAK1269" s="81"/>
      <c r="AAL1269" s="57"/>
      <c r="AAM1269" s="71"/>
      <c r="AAN1269" s="71"/>
      <c r="AAO1269" s="57"/>
      <c r="AAQ1269" s="79"/>
      <c r="AAR1269" s="57"/>
      <c r="AAS1269" s="80"/>
      <c r="AAT1269" s="80"/>
      <c r="AAU1269" s="80"/>
      <c r="AAV1269" s="80"/>
      <c r="AAW1269" s="57"/>
      <c r="AAX1269" s="81"/>
      <c r="AAY1269" s="57"/>
      <c r="AAZ1269" s="71"/>
      <c r="ABA1269" s="71"/>
      <c r="ABB1269" s="57"/>
      <c r="ABD1269" s="79"/>
      <c r="ABE1269" s="57"/>
      <c r="ABF1269" s="80"/>
      <c r="ABG1269" s="80"/>
      <c r="ABH1269" s="80"/>
      <c r="ABI1269" s="80"/>
      <c r="ABJ1269" s="57"/>
      <c r="ABK1269" s="81"/>
      <c r="ABL1269" s="57"/>
      <c r="ABM1269" s="71"/>
      <c r="ABN1269" s="71"/>
      <c r="ABO1269" s="57"/>
      <c r="ABQ1269" s="79"/>
      <c r="ABR1269" s="57"/>
      <c r="ABS1269" s="80"/>
      <c r="ABT1269" s="80"/>
      <c r="ABU1269" s="80"/>
      <c r="ABV1269" s="80"/>
      <c r="ABW1269" s="57"/>
      <c r="ABX1269" s="81"/>
      <c r="ABY1269" s="57"/>
      <c r="ABZ1269" s="71"/>
      <c r="ACA1269" s="71"/>
      <c r="ACB1269" s="57"/>
      <c r="ACD1269" s="79"/>
      <c r="ACE1269" s="57"/>
      <c r="ACF1269" s="80"/>
      <c r="ACG1269" s="80"/>
      <c r="ACH1269" s="80"/>
      <c r="ACI1269" s="80"/>
      <c r="ACJ1269" s="57"/>
      <c r="ACK1269" s="81"/>
      <c r="ACL1269" s="57"/>
      <c r="ACM1269" s="71"/>
      <c r="ACN1269" s="71"/>
      <c r="ACO1269" s="57"/>
      <c r="ACQ1269" s="79"/>
      <c r="ACR1269" s="57"/>
      <c r="ACS1269" s="80"/>
      <c r="ACT1269" s="80"/>
      <c r="ACU1269" s="80"/>
      <c r="ACV1269" s="80"/>
      <c r="ACW1269" s="57"/>
      <c r="ACX1269" s="81"/>
      <c r="ACY1269" s="57"/>
      <c r="ACZ1269" s="71"/>
      <c r="ADA1269" s="71"/>
      <c r="ADB1269" s="57"/>
      <c r="ADD1269" s="79"/>
      <c r="ADE1269" s="57"/>
      <c r="ADF1269" s="80"/>
      <c r="ADG1269" s="80"/>
      <c r="ADH1269" s="80"/>
      <c r="ADI1269" s="80"/>
      <c r="ADJ1269" s="57"/>
      <c r="ADK1269" s="81"/>
      <c r="ADL1269" s="57"/>
      <c r="ADM1269" s="71"/>
      <c r="ADN1269" s="71"/>
      <c r="ADO1269" s="57"/>
      <c r="ADQ1269" s="79"/>
      <c r="ADR1269" s="57"/>
      <c r="ADS1269" s="80"/>
      <c r="ADT1269" s="80"/>
      <c r="ADU1269" s="80"/>
      <c r="ADV1269" s="80"/>
      <c r="ADW1269" s="57"/>
      <c r="ADX1269" s="81"/>
      <c r="ADY1269" s="57"/>
      <c r="ADZ1269" s="71"/>
      <c r="AEA1269" s="71"/>
      <c r="AEB1269" s="57"/>
      <c r="AED1269" s="79"/>
      <c r="AEE1269" s="57"/>
      <c r="AEF1269" s="80"/>
      <c r="AEG1269" s="80"/>
      <c r="AEH1269" s="80"/>
      <c r="AEI1269" s="80"/>
      <c r="AEJ1269" s="57"/>
      <c r="AEK1269" s="81"/>
      <c r="AEL1269" s="57"/>
      <c r="AEM1269" s="71"/>
      <c r="AEN1269" s="71"/>
      <c r="AEO1269" s="57"/>
      <c r="AEQ1269" s="79"/>
      <c r="AER1269" s="57"/>
      <c r="AES1269" s="80"/>
      <c r="AET1269" s="80"/>
      <c r="AEU1269" s="80"/>
      <c r="AEV1269" s="80"/>
      <c r="AEW1269" s="57"/>
      <c r="AEX1269" s="81"/>
      <c r="AEY1269" s="57"/>
      <c r="AEZ1269" s="71"/>
      <c r="AFA1269" s="71"/>
      <c r="AFB1269" s="57"/>
      <c r="AFD1269" s="79"/>
      <c r="AFE1269" s="57"/>
      <c r="AFF1269" s="80"/>
      <c r="AFG1269" s="80"/>
      <c r="AFH1269" s="80"/>
      <c r="AFI1269" s="80"/>
      <c r="AFJ1269" s="57"/>
      <c r="AFK1269" s="81"/>
      <c r="AFL1269" s="57"/>
      <c r="AFM1269" s="71"/>
      <c r="AFN1269" s="71"/>
      <c r="AFO1269" s="57"/>
      <c r="AFQ1269" s="79"/>
      <c r="AFR1269" s="57"/>
      <c r="AFS1269" s="80"/>
      <c r="AFT1269" s="80"/>
      <c r="AFU1269" s="80"/>
      <c r="AFV1269" s="80"/>
      <c r="AFW1269" s="57"/>
      <c r="AFX1269" s="81"/>
      <c r="AFY1269" s="57"/>
      <c r="AFZ1269" s="71"/>
      <c r="AGA1269" s="71"/>
      <c r="AGB1269" s="57"/>
      <c r="AGD1269" s="79"/>
      <c r="AGE1269" s="57"/>
      <c r="AGF1269" s="80"/>
      <c r="AGG1269" s="80"/>
      <c r="AGH1269" s="80"/>
      <c r="AGI1269" s="80"/>
      <c r="AGJ1269" s="57"/>
      <c r="AGK1269" s="81"/>
      <c r="AGL1269" s="57"/>
      <c r="AGM1269" s="71"/>
      <c r="AGN1269" s="71"/>
      <c r="AGO1269" s="57"/>
      <c r="AGQ1269" s="79"/>
      <c r="AGR1269" s="57"/>
      <c r="AGS1269" s="80"/>
      <c r="AGT1269" s="80"/>
      <c r="AGU1269" s="80"/>
      <c r="AGV1269" s="80"/>
      <c r="AGW1269" s="57"/>
      <c r="AGX1269" s="81"/>
      <c r="AGY1269" s="57"/>
      <c r="AGZ1269" s="71"/>
      <c r="AHA1269" s="71"/>
      <c r="AHB1269" s="57"/>
      <c r="AHD1269" s="79"/>
      <c r="AHE1269" s="57"/>
      <c r="AHF1269" s="80"/>
      <c r="AHG1269" s="80"/>
      <c r="AHH1269" s="80"/>
      <c r="AHI1269" s="80"/>
      <c r="AHJ1269" s="57"/>
      <c r="AHK1269" s="81"/>
      <c r="AHL1269" s="57"/>
      <c r="AHM1269" s="71"/>
      <c r="AHN1269" s="71"/>
      <c r="AHO1269" s="57"/>
      <c r="AHQ1269" s="79"/>
      <c r="AHR1269" s="57"/>
      <c r="AHS1269" s="80"/>
      <c r="AHT1269" s="80"/>
      <c r="AHU1269" s="80"/>
      <c r="AHV1269" s="80"/>
      <c r="AHW1269" s="57"/>
      <c r="AHX1269" s="81"/>
      <c r="AHY1269" s="57"/>
      <c r="AHZ1269" s="71"/>
      <c r="AIA1269" s="71"/>
      <c r="AIB1269" s="57"/>
      <c r="AID1269" s="79"/>
      <c r="AIE1269" s="57"/>
      <c r="AIF1269" s="80"/>
      <c r="AIG1269" s="80"/>
      <c r="AIH1269" s="80"/>
      <c r="AII1269" s="80"/>
      <c r="AIJ1269" s="57"/>
      <c r="AIK1269" s="81"/>
      <c r="AIL1269" s="57"/>
      <c r="AIM1269" s="71"/>
      <c r="AIN1269" s="71"/>
      <c r="AIO1269" s="57"/>
      <c r="AIQ1269" s="79"/>
      <c r="AIR1269" s="57"/>
      <c r="AIS1269" s="80"/>
      <c r="AIT1269" s="80"/>
      <c r="AIU1269" s="80"/>
      <c r="AIV1269" s="80"/>
      <c r="AIW1269" s="57"/>
      <c r="AIX1269" s="81"/>
      <c r="AIY1269" s="57"/>
      <c r="AIZ1269" s="71"/>
      <c r="AJA1269" s="71"/>
      <c r="AJB1269" s="57"/>
      <c r="AJD1269" s="79"/>
      <c r="AJE1269" s="57"/>
      <c r="AJF1269" s="80"/>
      <c r="AJG1269" s="80"/>
      <c r="AJH1269" s="80"/>
      <c r="AJI1269" s="80"/>
      <c r="AJJ1269" s="57"/>
      <c r="AJK1269" s="81"/>
      <c r="AJL1269" s="57"/>
      <c r="AJM1269" s="71"/>
      <c r="AJN1269" s="71"/>
      <c r="AJO1269" s="57"/>
      <c r="AJQ1269" s="79"/>
      <c r="AJR1269" s="57"/>
      <c r="AJS1269" s="80"/>
      <c r="AJT1269" s="80"/>
      <c r="AJU1269" s="80"/>
      <c r="AJV1269" s="80"/>
      <c r="AJW1269" s="57"/>
      <c r="AJX1269" s="81"/>
      <c r="AJY1269" s="57"/>
      <c r="AJZ1269" s="71"/>
      <c r="AKA1269" s="71"/>
      <c r="AKB1269" s="57"/>
      <c r="AKD1269" s="79"/>
      <c r="AKE1269" s="57"/>
      <c r="AKF1269" s="80"/>
      <c r="AKG1269" s="80"/>
      <c r="AKH1269" s="80"/>
      <c r="AKI1269" s="80"/>
      <c r="AKJ1269" s="57"/>
      <c r="AKK1269" s="81"/>
      <c r="AKL1269" s="57"/>
      <c r="AKM1269" s="71"/>
      <c r="AKN1269" s="71"/>
      <c r="AKO1269" s="57"/>
      <c r="AKQ1269" s="79"/>
      <c r="AKR1269" s="57"/>
      <c r="AKS1269" s="80"/>
      <c r="AKT1269" s="80"/>
      <c r="AKU1269" s="80"/>
      <c r="AKV1269" s="80"/>
      <c r="AKW1269" s="57"/>
      <c r="AKX1269" s="81"/>
      <c r="AKY1269" s="57"/>
      <c r="AKZ1269" s="71"/>
      <c r="ALA1269" s="71"/>
      <c r="ALB1269" s="57"/>
      <c r="ALD1269" s="79"/>
      <c r="ALE1269" s="57"/>
      <c r="ALF1269" s="80"/>
      <c r="ALG1269" s="80"/>
      <c r="ALH1269" s="80"/>
      <c r="ALI1269" s="80"/>
      <c r="ALJ1269" s="57"/>
      <c r="ALK1269" s="81"/>
      <c r="ALL1269" s="57"/>
      <c r="ALM1269" s="71"/>
      <c r="ALN1269" s="71"/>
      <c r="ALO1269" s="57"/>
      <c r="ALQ1269" s="79"/>
      <c r="ALR1269" s="57"/>
      <c r="ALS1269" s="80"/>
      <c r="ALT1269" s="80"/>
      <c r="ALU1269" s="80"/>
      <c r="ALV1269" s="80"/>
      <c r="ALW1269" s="57"/>
      <c r="ALX1269" s="81"/>
      <c r="ALY1269" s="57"/>
      <c r="ALZ1269" s="71"/>
      <c r="AMA1269" s="71"/>
      <c r="AMB1269" s="57"/>
      <c r="AMD1269" s="79"/>
      <c r="AME1269" s="57"/>
      <c r="AMF1269" s="80"/>
      <c r="AMG1269" s="80"/>
      <c r="AMH1269" s="80"/>
      <c r="AMI1269" s="80"/>
      <c r="AMJ1269" s="57"/>
      <c r="AMK1269" s="81"/>
      <c r="AML1269" s="57"/>
      <c r="AMM1269" s="71"/>
      <c r="AMN1269" s="71"/>
      <c r="AMO1269" s="57"/>
      <c r="AMQ1269" s="79"/>
      <c r="AMR1269" s="57"/>
      <c r="AMS1269" s="80"/>
      <c r="AMT1269" s="80"/>
      <c r="AMU1269" s="80"/>
      <c r="AMV1269" s="80"/>
      <c r="AMW1269" s="57"/>
      <c r="AMX1269" s="81"/>
      <c r="AMY1269" s="57"/>
      <c r="AMZ1269" s="71"/>
      <c r="ANA1269" s="71"/>
      <c r="ANB1269" s="57"/>
      <c r="AND1269" s="79"/>
      <c r="ANE1269" s="57"/>
      <c r="ANF1269" s="80"/>
      <c r="ANG1269" s="80"/>
      <c r="ANH1269" s="80"/>
      <c r="ANI1269" s="80"/>
      <c r="ANJ1269" s="57"/>
      <c r="ANK1269" s="81"/>
      <c r="ANL1269" s="57"/>
      <c r="ANM1269" s="71"/>
      <c r="ANN1269" s="71"/>
      <c r="ANO1269" s="57"/>
      <c r="ANQ1269" s="79"/>
      <c r="ANR1269" s="57"/>
      <c r="ANS1269" s="80"/>
      <c r="ANT1269" s="80"/>
      <c r="ANU1269" s="80"/>
      <c r="ANV1269" s="80"/>
      <c r="ANW1269" s="57"/>
      <c r="ANX1269" s="81"/>
      <c r="ANY1269" s="57"/>
      <c r="ANZ1269" s="71"/>
      <c r="AOA1269" s="71"/>
      <c r="AOB1269" s="57"/>
      <c r="AOD1269" s="79"/>
      <c r="AOE1269" s="57"/>
      <c r="AOF1269" s="80"/>
      <c r="AOG1269" s="80"/>
      <c r="AOH1269" s="80"/>
      <c r="AOI1269" s="80"/>
      <c r="AOJ1269" s="57"/>
      <c r="AOK1269" s="81"/>
      <c r="AOL1269" s="57"/>
      <c r="AOM1269" s="71"/>
      <c r="AON1269" s="71"/>
      <c r="AOO1269" s="57"/>
      <c r="AOQ1269" s="79"/>
      <c r="AOR1269" s="57"/>
      <c r="AOS1269" s="80"/>
      <c r="AOT1269" s="80"/>
      <c r="AOU1269" s="80"/>
      <c r="AOV1269" s="80"/>
      <c r="AOW1269" s="57"/>
      <c r="AOX1269" s="81"/>
      <c r="AOY1269" s="57"/>
      <c r="AOZ1269" s="71"/>
      <c r="APA1269" s="71"/>
      <c r="APB1269" s="57"/>
      <c r="APD1269" s="79"/>
      <c r="APE1269" s="57"/>
      <c r="APF1269" s="80"/>
      <c r="APG1269" s="80"/>
      <c r="APH1269" s="80"/>
      <c r="API1269" s="80"/>
      <c r="APJ1269" s="57"/>
      <c r="APK1269" s="81"/>
      <c r="APL1269" s="57"/>
      <c r="APM1269" s="71"/>
      <c r="APN1269" s="71"/>
      <c r="APO1269" s="57"/>
      <c r="APQ1269" s="79"/>
      <c r="APR1269" s="57"/>
      <c r="APS1269" s="80"/>
      <c r="APT1269" s="80"/>
      <c r="APU1269" s="80"/>
      <c r="APV1269" s="80"/>
      <c r="APW1269" s="57"/>
      <c r="APX1269" s="81"/>
      <c r="APY1269" s="57"/>
      <c r="APZ1269" s="71"/>
      <c r="AQA1269" s="71"/>
      <c r="AQB1269" s="57"/>
      <c r="AQD1269" s="79"/>
      <c r="AQE1269" s="57"/>
      <c r="AQF1269" s="80"/>
      <c r="AQG1269" s="80"/>
      <c r="AQH1269" s="80"/>
      <c r="AQI1269" s="80"/>
      <c r="AQJ1269" s="57"/>
      <c r="AQK1269" s="81"/>
      <c r="AQL1269" s="57"/>
      <c r="AQM1269" s="71"/>
      <c r="AQN1269" s="71"/>
      <c r="AQO1269" s="57"/>
      <c r="AQQ1269" s="79"/>
      <c r="AQR1269" s="57"/>
      <c r="AQS1269" s="80"/>
      <c r="AQT1269" s="80"/>
      <c r="AQU1269" s="80"/>
      <c r="AQV1269" s="80"/>
      <c r="AQW1269" s="57"/>
      <c r="AQX1269" s="81"/>
      <c r="AQY1269" s="57"/>
      <c r="AQZ1269" s="71"/>
      <c r="ARA1269" s="71"/>
      <c r="ARB1269" s="57"/>
      <c r="ARD1269" s="79"/>
      <c r="ARE1269" s="57"/>
      <c r="ARF1269" s="80"/>
      <c r="ARG1269" s="80"/>
      <c r="ARH1269" s="80"/>
      <c r="ARI1269" s="80"/>
      <c r="ARJ1269" s="57"/>
      <c r="ARK1269" s="81"/>
      <c r="ARL1269" s="57"/>
      <c r="ARM1269" s="71"/>
      <c r="ARN1269" s="71"/>
      <c r="ARO1269" s="57"/>
      <c r="ARQ1269" s="79"/>
      <c r="ARR1269" s="57"/>
      <c r="ARS1269" s="80"/>
      <c r="ART1269" s="80"/>
      <c r="ARU1269" s="80"/>
      <c r="ARV1269" s="80"/>
      <c r="ARW1269" s="57"/>
      <c r="ARX1269" s="81"/>
      <c r="ARY1269" s="57"/>
      <c r="ARZ1269" s="71"/>
      <c r="ASA1269" s="71"/>
      <c r="ASB1269" s="57"/>
      <c r="ASD1269" s="79"/>
      <c r="ASE1269" s="57"/>
      <c r="ASF1269" s="80"/>
      <c r="ASG1269" s="80"/>
      <c r="ASH1269" s="80"/>
      <c r="ASI1269" s="80"/>
      <c r="ASJ1269" s="57"/>
      <c r="ASK1269" s="81"/>
      <c r="ASL1269" s="57"/>
      <c r="ASM1269" s="71"/>
      <c r="ASN1269" s="71"/>
      <c r="ASO1269" s="57"/>
      <c r="ASQ1269" s="79"/>
      <c r="ASR1269" s="57"/>
      <c r="ASS1269" s="80"/>
      <c r="AST1269" s="80"/>
      <c r="ASU1269" s="80"/>
      <c r="ASV1269" s="80"/>
      <c r="ASW1269" s="57"/>
      <c r="ASX1269" s="81"/>
      <c r="ASY1269" s="57"/>
      <c r="ASZ1269" s="71"/>
      <c r="ATA1269" s="71"/>
      <c r="ATB1269" s="57"/>
      <c r="ATD1269" s="79"/>
      <c r="ATE1269" s="57"/>
      <c r="ATF1269" s="80"/>
      <c r="ATG1269" s="80"/>
      <c r="ATH1269" s="80"/>
      <c r="ATI1269" s="80"/>
      <c r="ATJ1269" s="57"/>
      <c r="ATK1269" s="81"/>
      <c r="ATL1269" s="57"/>
      <c r="ATM1269" s="71"/>
      <c r="ATN1269" s="71"/>
      <c r="ATO1269" s="57"/>
      <c r="ATQ1269" s="79"/>
      <c r="ATR1269" s="57"/>
      <c r="ATS1269" s="80"/>
      <c r="ATT1269" s="80"/>
      <c r="ATU1269" s="80"/>
      <c r="ATV1269" s="80"/>
      <c r="ATW1269" s="57"/>
      <c r="ATX1269" s="81"/>
      <c r="ATY1269" s="57"/>
      <c r="ATZ1269" s="71"/>
      <c r="AUA1269" s="71"/>
      <c r="AUB1269" s="57"/>
      <c r="AUD1269" s="79"/>
      <c r="AUE1269" s="57"/>
      <c r="AUF1269" s="80"/>
      <c r="AUG1269" s="80"/>
      <c r="AUH1269" s="80"/>
      <c r="AUI1269" s="80"/>
      <c r="AUJ1269" s="57"/>
      <c r="AUK1269" s="81"/>
      <c r="AUL1269" s="57"/>
      <c r="AUM1269" s="71"/>
      <c r="AUN1269" s="71"/>
      <c r="AUO1269" s="57"/>
      <c r="AUQ1269" s="79"/>
      <c r="AUR1269" s="57"/>
      <c r="AUS1269" s="80"/>
      <c r="AUT1269" s="80"/>
      <c r="AUU1269" s="80"/>
      <c r="AUV1269" s="80"/>
      <c r="AUW1269" s="57"/>
      <c r="AUX1269" s="81"/>
      <c r="AUY1269" s="57"/>
      <c r="AUZ1269" s="71"/>
      <c r="AVA1269" s="71"/>
      <c r="AVB1269" s="57"/>
      <c r="AVD1269" s="79"/>
      <c r="AVE1269" s="57"/>
      <c r="AVF1269" s="80"/>
      <c r="AVG1269" s="80"/>
      <c r="AVH1269" s="80"/>
      <c r="AVI1269" s="80"/>
      <c r="AVJ1269" s="57"/>
      <c r="AVK1269" s="81"/>
      <c r="AVL1269" s="57"/>
      <c r="AVM1269" s="71"/>
      <c r="AVN1269" s="71"/>
      <c r="AVO1269" s="57"/>
      <c r="AVQ1269" s="79"/>
      <c r="AVR1269" s="57"/>
      <c r="AVS1269" s="80"/>
      <c r="AVT1269" s="80"/>
      <c r="AVU1269" s="80"/>
      <c r="AVV1269" s="80"/>
      <c r="AVW1269" s="57"/>
      <c r="AVX1269" s="81"/>
      <c r="AVY1269" s="57"/>
      <c r="AVZ1269" s="71"/>
      <c r="AWA1269" s="71"/>
      <c r="AWB1269" s="57"/>
      <c r="AWD1269" s="79"/>
      <c r="AWE1269" s="57"/>
      <c r="AWF1269" s="80"/>
      <c r="AWG1269" s="80"/>
      <c r="AWH1269" s="80"/>
      <c r="AWI1269" s="80"/>
      <c r="AWJ1269" s="57"/>
      <c r="AWK1269" s="81"/>
      <c r="AWL1269" s="57"/>
      <c r="AWM1269" s="71"/>
      <c r="AWN1269" s="71"/>
      <c r="AWO1269" s="57"/>
      <c r="AWQ1269" s="79"/>
      <c r="AWR1269" s="57"/>
      <c r="AWS1269" s="80"/>
      <c r="AWT1269" s="80"/>
      <c r="AWU1269" s="80"/>
      <c r="AWV1269" s="80"/>
      <c r="AWW1269" s="57"/>
      <c r="AWX1269" s="81"/>
      <c r="AWY1269" s="57"/>
      <c r="AWZ1269" s="71"/>
      <c r="AXA1269" s="71"/>
      <c r="AXB1269" s="57"/>
      <c r="AXD1269" s="79"/>
      <c r="AXE1269" s="57"/>
      <c r="AXF1269" s="80"/>
      <c r="AXG1269" s="80"/>
      <c r="AXH1269" s="80"/>
      <c r="AXI1269" s="80"/>
      <c r="AXJ1269" s="57"/>
      <c r="AXK1269" s="81"/>
      <c r="AXL1269" s="57"/>
      <c r="AXM1269" s="71"/>
      <c r="AXN1269" s="71"/>
      <c r="AXO1269" s="57"/>
      <c r="AXQ1269" s="79"/>
      <c r="AXR1269" s="57"/>
      <c r="AXS1269" s="80"/>
      <c r="AXT1269" s="80"/>
      <c r="AXU1269" s="80"/>
      <c r="AXV1269" s="80"/>
      <c r="AXW1269" s="57"/>
      <c r="AXX1269" s="81"/>
      <c r="AXY1269" s="57"/>
      <c r="AXZ1269" s="71"/>
      <c r="AYA1269" s="71"/>
      <c r="AYB1269" s="57"/>
      <c r="AYD1269" s="79"/>
      <c r="AYE1269" s="57"/>
      <c r="AYF1269" s="80"/>
      <c r="AYG1269" s="80"/>
      <c r="AYH1269" s="80"/>
      <c r="AYI1269" s="80"/>
      <c r="AYJ1269" s="57"/>
      <c r="AYK1269" s="81"/>
      <c r="AYL1269" s="57"/>
      <c r="AYM1269" s="71"/>
      <c r="AYN1269" s="71"/>
      <c r="AYO1269" s="57"/>
      <c r="AYQ1269" s="79"/>
      <c r="AYR1269" s="57"/>
      <c r="AYS1269" s="80"/>
      <c r="AYT1269" s="80"/>
      <c r="AYU1269" s="80"/>
      <c r="AYV1269" s="80"/>
      <c r="AYW1269" s="57"/>
      <c r="AYX1269" s="81"/>
      <c r="AYY1269" s="57"/>
      <c r="AYZ1269" s="71"/>
      <c r="AZA1269" s="71"/>
      <c r="AZB1269" s="57"/>
      <c r="AZD1269" s="79"/>
      <c r="AZE1269" s="57"/>
      <c r="AZF1269" s="80"/>
      <c r="AZG1269" s="80"/>
      <c r="AZH1269" s="80"/>
      <c r="AZI1269" s="80"/>
      <c r="AZJ1269" s="57"/>
      <c r="AZK1269" s="81"/>
      <c r="AZL1269" s="57"/>
      <c r="AZM1269" s="71"/>
      <c r="AZN1269" s="71"/>
      <c r="AZO1269" s="57"/>
      <c r="AZQ1269" s="79"/>
      <c r="AZR1269" s="57"/>
      <c r="AZS1269" s="80"/>
      <c r="AZT1269" s="80"/>
      <c r="AZU1269" s="80"/>
      <c r="AZV1269" s="80"/>
      <c r="AZW1269" s="57"/>
      <c r="AZX1269" s="81"/>
      <c r="AZY1269" s="57"/>
      <c r="AZZ1269" s="71"/>
      <c r="BAA1269" s="71"/>
      <c r="BAB1269" s="57"/>
      <c r="BAD1269" s="79"/>
      <c r="BAE1269" s="57"/>
      <c r="BAF1269" s="80"/>
      <c r="BAG1269" s="80"/>
      <c r="BAH1269" s="80"/>
      <c r="BAI1269" s="80"/>
      <c r="BAJ1269" s="57"/>
      <c r="BAK1269" s="81"/>
      <c r="BAL1269" s="57"/>
      <c r="BAM1269" s="71"/>
      <c r="BAN1269" s="71"/>
      <c r="BAO1269" s="57"/>
      <c r="BAQ1269" s="79"/>
      <c r="BAR1269" s="57"/>
      <c r="BAS1269" s="80"/>
      <c r="BAT1269" s="80"/>
      <c r="BAU1269" s="80"/>
      <c r="BAV1269" s="80"/>
      <c r="BAW1269" s="57"/>
      <c r="BAX1269" s="81"/>
      <c r="BAY1269" s="57"/>
      <c r="BAZ1269" s="71"/>
      <c r="BBA1269" s="71"/>
      <c r="BBB1269" s="57"/>
      <c r="BBD1269" s="79"/>
      <c r="BBE1269" s="57"/>
      <c r="BBF1269" s="80"/>
      <c r="BBG1269" s="80"/>
      <c r="BBH1269" s="80"/>
      <c r="BBI1269" s="80"/>
      <c r="BBJ1269" s="57"/>
      <c r="BBK1269" s="81"/>
      <c r="BBL1269" s="57"/>
      <c r="BBM1269" s="71"/>
      <c r="BBN1269" s="71"/>
      <c r="BBO1269" s="57"/>
      <c r="BBQ1269" s="79"/>
      <c r="BBR1269" s="57"/>
      <c r="BBS1269" s="80"/>
      <c r="BBT1269" s="80"/>
      <c r="BBU1269" s="80"/>
      <c r="BBV1269" s="80"/>
      <c r="BBW1269" s="57"/>
      <c r="BBX1269" s="81"/>
      <c r="BBY1269" s="57"/>
      <c r="BBZ1269" s="71"/>
      <c r="BCA1269" s="71"/>
      <c r="BCB1269" s="57"/>
      <c r="BCD1269" s="79"/>
      <c r="BCE1269" s="57"/>
      <c r="BCF1269" s="80"/>
      <c r="BCG1269" s="80"/>
      <c r="BCH1269" s="80"/>
      <c r="BCI1269" s="80"/>
      <c r="BCJ1269" s="57"/>
      <c r="BCK1269" s="81"/>
      <c r="BCL1269" s="57"/>
      <c r="BCM1269" s="71"/>
      <c r="BCN1269" s="71"/>
      <c r="BCO1269" s="57"/>
      <c r="BCQ1269" s="79"/>
      <c r="BCR1269" s="57"/>
      <c r="BCS1269" s="80"/>
      <c r="BCT1269" s="80"/>
      <c r="BCU1269" s="80"/>
      <c r="BCV1269" s="80"/>
      <c r="BCW1269" s="57"/>
      <c r="BCX1269" s="81"/>
      <c r="BCY1269" s="57"/>
      <c r="BCZ1269" s="71"/>
      <c r="BDA1269" s="71"/>
      <c r="BDB1269" s="57"/>
      <c r="BDD1269" s="79"/>
      <c r="BDE1269" s="57"/>
      <c r="BDF1269" s="80"/>
      <c r="BDG1269" s="80"/>
      <c r="BDH1269" s="80"/>
      <c r="BDI1269" s="80"/>
      <c r="BDJ1269" s="57"/>
      <c r="BDK1269" s="81"/>
      <c r="BDL1269" s="57"/>
      <c r="BDM1269" s="71"/>
      <c r="BDN1269" s="71"/>
      <c r="BDO1269" s="57"/>
      <c r="BDQ1269" s="79"/>
      <c r="BDR1269" s="57"/>
      <c r="BDS1269" s="80"/>
      <c r="BDT1269" s="80"/>
      <c r="BDU1269" s="80"/>
      <c r="BDV1269" s="80"/>
      <c r="BDW1269" s="57"/>
      <c r="BDX1269" s="81"/>
      <c r="BDY1269" s="57"/>
      <c r="BDZ1269" s="71"/>
      <c r="BEA1269" s="71"/>
      <c r="BEB1269" s="57"/>
      <c r="BED1269" s="79"/>
      <c r="BEE1269" s="57"/>
      <c r="BEF1269" s="80"/>
      <c r="BEG1269" s="80"/>
      <c r="BEH1269" s="80"/>
      <c r="BEI1269" s="80"/>
      <c r="BEJ1269" s="57"/>
      <c r="BEK1269" s="81"/>
      <c r="BEL1269" s="57"/>
      <c r="BEM1269" s="71"/>
      <c r="BEN1269" s="71"/>
      <c r="BEO1269" s="57"/>
      <c r="BEQ1269" s="79"/>
      <c r="BER1269" s="57"/>
      <c r="BES1269" s="80"/>
      <c r="BET1269" s="80"/>
      <c r="BEU1269" s="80"/>
      <c r="BEV1269" s="80"/>
      <c r="BEW1269" s="57"/>
      <c r="BEX1269" s="81"/>
      <c r="BEY1269" s="57"/>
      <c r="BEZ1269" s="71"/>
      <c r="BFA1269" s="71"/>
      <c r="BFB1269" s="57"/>
      <c r="BFD1269" s="79"/>
      <c r="BFE1269" s="57"/>
      <c r="BFF1269" s="80"/>
      <c r="BFG1269" s="80"/>
      <c r="BFH1269" s="80"/>
      <c r="BFI1269" s="80"/>
      <c r="BFJ1269" s="57"/>
      <c r="BFK1269" s="81"/>
      <c r="BFL1269" s="57"/>
      <c r="BFM1269" s="71"/>
      <c r="BFN1269" s="71"/>
      <c r="BFO1269" s="57"/>
      <c r="BFQ1269" s="79"/>
      <c r="BFR1269" s="57"/>
      <c r="BFS1269" s="80"/>
      <c r="BFT1269" s="80"/>
      <c r="BFU1269" s="80"/>
      <c r="BFV1269" s="80"/>
      <c r="BFW1269" s="57"/>
      <c r="BFX1269" s="81"/>
      <c r="BFY1269" s="57"/>
      <c r="BFZ1269" s="71"/>
      <c r="BGA1269" s="71"/>
      <c r="BGB1269" s="57"/>
      <c r="BGD1269" s="79"/>
      <c r="BGE1269" s="57"/>
      <c r="BGF1269" s="80"/>
      <c r="BGG1269" s="80"/>
      <c r="BGH1269" s="80"/>
      <c r="BGI1269" s="80"/>
      <c r="BGJ1269" s="57"/>
      <c r="BGK1269" s="81"/>
      <c r="BGL1269" s="57"/>
      <c r="BGM1269" s="71"/>
      <c r="BGN1269" s="71"/>
      <c r="BGO1269" s="57"/>
      <c r="BGQ1269" s="79"/>
      <c r="BGR1269" s="57"/>
      <c r="BGS1269" s="80"/>
      <c r="BGT1269" s="80"/>
      <c r="BGU1269" s="80"/>
      <c r="BGV1269" s="80"/>
      <c r="BGW1269" s="57"/>
      <c r="BGX1269" s="81"/>
      <c r="BGY1269" s="57"/>
      <c r="BGZ1269" s="71"/>
      <c r="BHA1269" s="71"/>
      <c r="BHB1269" s="57"/>
      <c r="BHD1269" s="79"/>
      <c r="BHE1269" s="57"/>
      <c r="BHF1269" s="80"/>
      <c r="BHG1269" s="80"/>
      <c r="BHH1269" s="80"/>
      <c r="BHI1269" s="80"/>
      <c r="BHJ1269" s="57"/>
      <c r="BHK1269" s="81"/>
      <c r="BHL1269" s="57"/>
      <c r="BHM1269" s="71"/>
      <c r="BHN1269" s="71"/>
      <c r="BHO1269" s="57"/>
      <c r="BHQ1269" s="79"/>
      <c r="BHR1269" s="57"/>
      <c r="BHS1269" s="80"/>
      <c r="BHT1269" s="80"/>
      <c r="BHU1269" s="80"/>
      <c r="BHV1269" s="80"/>
      <c r="BHW1269" s="57"/>
      <c r="BHX1269" s="81"/>
      <c r="BHY1269" s="57"/>
      <c r="BHZ1269" s="71"/>
      <c r="BIA1269" s="71"/>
      <c r="BIB1269" s="57"/>
      <c r="BID1269" s="79"/>
      <c r="BIE1269" s="57"/>
      <c r="BIF1269" s="80"/>
      <c r="BIG1269" s="80"/>
      <c r="BIH1269" s="80"/>
      <c r="BII1269" s="80"/>
      <c r="BIJ1269" s="57"/>
      <c r="BIK1269" s="81"/>
      <c r="BIL1269" s="57"/>
      <c r="BIM1269" s="71"/>
      <c r="BIN1269" s="71"/>
      <c r="BIO1269" s="57"/>
      <c r="BIQ1269" s="79"/>
      <c r="BIR1269" s="57"/>
      <c r="BIS1269" s="80"/>
      <c r="BIT1269" s="80"/>
      <c r="BIU1269" s="80"/>
      <c r="BIV1269" s="80"/>
      <c r="BIW1269" s="57"/>
      <c r="BIX1269" s="81"/>
      <c r="BIY1269" s="57"/>
      <c r="BIZ1269" s="71"/>
      <c r="BJA1269" s="71"/>
      <c r="BJB1269" s="57"/>
      <c r="BJD1269" s="79"/>
      <c r="BJE1269" s="57"/>
      <c r="BJF1269" s="80"/>
      <c r="BJG1269" s="80"/>
      <c r="BJH1269" s="80"/>
      <c r="BJI1269" s="80"/>
      <c r="BJJ1269" s="57"/>
      <c r="BJK1269" s="81"/>
      <c r="BJL1269" s="57"/>
      <c r="BJM1269" s="71"/>
      <c r="BJN1269" s="71"/>
      <c r="BJO1269" s="57"/>
      <c r="BJQ1269" s="79"/>
      <c r="BJR1269" s="57"/>
      <c r="BJS1269" s="80"/>
      <c r="BJT1269" s="80"/>
      <c r="BJU1269" s="80"/>
      <c r="BJV1269" s="80"/>
      <c r="BJW1269" s="57"/>
      <c r="BJX1269" s="81"/>
      <c r="BJY1269" s="57"/>
      <c r="BJZ1269" s="71"/>
      <c r="BKA1269" s="71"/>
      <c r="BKB1269" s="57"/>
      <c r="BKD1269" s="79"/>
      <c r="BKE1269" s="57"/>
      <c r="BKF1269" s="80"/>
      <c r="BKG1269" s="80"/>
      <c r="BKH1269" s="80"/>
      <c r="BKI1269" s="80"/>
      <c r="BKJ1269" s="57"/>
      <c r="BKK1269" s="81"/>
      <c r="BKL1269" s="57"/>
      <c r="BKM1269" s="71"/>
      <c r="BKN1269" s="71"/>
      <c r="BKO1269" s="57"/>
      <c r="BKQ1269" s="79"/>
      <c r="BKR1269" s="57"/>
      <c r="BKS1269" s="80"/>
      <c r="BKT1269" s="80"/>
      <c r="BKU1269" s="80"/>
      <c r="BKV1269" s="80"/>
      <c r="BKW1269" s="57"/>
      <c r="BKX1269" s="81"/>
      <c r="BKY1269" s="57"/>
      <c r="BKZ1269" s="71"/>
      <c r="BLA1269" s="71"/>
      <c r="BLB1269" s="57"/>
      <c r="BLD1269" s="79"/>
      <c r="BLE1269" s="57"/>
      <c r="BLF1269" s="80"/>
      <c r="BLG1269" s="80"/>
      <c r="BLH1269" s="80"/>
      <c r="BLI1269" s="80"/>
      <c r="BLJ1269" s="57"/>
      <c r="BLK1269" s="81"/>
      <c r="BLL1269" s="57"/>
      <c r="BLM1269" s="71"/>
      <c r="BLN1269" s="71"/>
      <c r="BLO1269" s="57"/>
      <c r="BLQ1269" s="79"/>
      <c r="BLR1269" s="57"/>
      <c r="BLS1269" s="80"/>
      <c r="BLT1269" s="80"/>
      <c r="BLU1269" s="80"/>
      <c r="BLV1269" s="80"/>
      <c r="BLW1269" s="57"/>
      <c r="BLX1269" s="81"/>
      <c r="BLY1269" s="57"/>
      <c r="BLZ1269" s="71"/>
      <c r="BMA1269" s="71"/>
      <c r="BMB1269" s="57"/>
      <c r="BMD1269" s="79"/>
      <c r="BME1269" s="57"/>
      <c r="BMF1269" s="80"/>
      <c r="BMG1269" s="80"/>
      <c r="BMH1269" s="80"/>
      <c r="BMI1269" s="80"/>
      <c r="BMJ1269" s="57"/>
      <c r="BMK1269" s="81"/>
      <c r="BML1269" s="57"/>
      <c r="BMM1269" s="71"/>
      <c r="BMN1269" s="71"/>
      <c r="BMO1269" s="57"/>
      <c r="BMQ1269" s="79"/>
      <c r="BMR1269" s="57"/>
      <c r="BMS1269" s="80"/>
      <c r="BMT1269" s="80"/>
      <c r="BMU1269" s="80"/>
      <c r="BMV1269" s="80"/>
      <c r="BMW1269" s="57"/>
      <c r="BMX1269" s="81"/>
      <c r="BMY1269" s="57"/>
      <c r="BMZ1269" s="71"/>
      <c r="BNA1269" s="71"/>
      <c r="BNB1269" s="57"/>
      <c r="BND1269" s="79"/>
      <c r="BNE1269" s="57"/>
      <c r="BNF1269" s="80"/>
      <c r="BNG1269" s="80"/>
      <c r="BNH1269" s="80"/>
      <c r="BNI1269" s="80"/>
      <c r="BNJ1269" s="57"/>
      <c r="BNK1269" s="81"/>
      <c r="BNL1269" s="57"/>
      <c r="BNM1269" s="71"/>
      <c r="BNN1269" s="71"/>
      <c r="BNO1269" s="57"/>
      <c r="BNQ1269" s="79"/>
      <c r="BNR1269" s="57"/>
      <c r="BNS1269" s="80"/>
      <c r="BNT1269" s="80"/>
      <c r="BNU1269" s="80"/>
      <c r="BNV1269" s="80"/>
      <c r="BNW1269" s="57"/>
      <c r="BNX1269" s="81"/>
      <c r="BNY1269" s="57"/>
      <c r="BNZ1269" s="71"/>
      <c r="BOA1269" s="71"/>
      <c r="BOB1269" s="57"/>
      <c r="BOD1269" s="79"/>
      <c r="BOE1269" s="57"/>
      <c r="BOF1269" s="80"/>
      <c r="BOG1269" s="80"/>
      <c r="BOH1269" s="80"/>
      <c r="BOI1269" s="80"/>
      <c r="BOJ1269" s="57"/>
      <c r="BOK1269" s="81"/>
      <c r="BOL1269" s="57"/>
      <c r="BOM1269" s="71"/>
      <c r="BON1269" s="71"/>
      <c r="BOO1269" s="57"/>
      <c r="BOQ1269" s="79"/>
      <c r="BOR1269" s="57"/>
      <c r="BOS1269" s="80"/>
      <c r="BOT1269" s="80"/>
      <c r="BOU1269" s="80"/>
      <c r="BOV1269" s="80"/>
      <c r="BOW1269" s="57"/>
      <c r="BOX1269" s="81"/>
      <c r="BOY1269" s="57"/>
      <c r="BOZ1269" s="71"/>
      <c r="BPA1269" s="71"/>
      <c r="BPB1269" s="57"/>
      <c r="BPD1269" s="79"/>
      <c r="BPE1269" s="57"/>
      <c r="BPF1269" s="80"/>
      <c r="BPG1269" s="80"/>
      <c r="BPH1269" s="80"/>
      <c r="BPI1269" s="80"/>
      <c r="BPJ1269" s="57"/>
      <c r="BPK1269" s="81"/>
      <c r="BPL1269" s="57"/>
      <c r="BPM1269" s="71"/>
      <c r="BPN1269" s="71"/>
      <c r="BPO1269" s="57"/>
      <c r="BPQ1269" s="79"/>
      <c r="BPR1269" s="57"/>
      <c r="BPS1269" s="80"/>
      <c r="BPT1269" s="80"/>
      <c r="BPU1269" s="80"/>
      <c r="BPV1269" s="80"/>
      <c r="BPW1269" s="57"/>
      <c r="BPX1269" s="81"/>
      <c r="BPY1269" s="57"/>
      <c r="BPZ1269" s="71"/>
      <c r="BQA1269" s="71"/>
      <c r="BQB1269" s="57"/>
      <c r="BQD1269" s="79"/>
      <c r="BQE1269" s="57"/>
      <c r="BQF1269" s="80"/>
      <c r="BQG1269" s="80"/>
      <c r="BQH1269" s="80"/>
      <c r="BQI1269" s="80"/>
      <c r="BQJ1269" s="57"/>
      <c r="BQK1269" s="81"/>
      <c r="BQL1269" s="57"/>
      <c r="BQM1269" s="71"/>
      <c r="BQN1269" s="71"/>
      <c r="BQO1269" s="57"/>
      <c r="BQQ1269" s="79"/>
      <c r="BQR1269" s="57"/>
      <c r="BQS1269" s="80"/>
      <c r="BQT1269" s="80"/>
      <c r="BQU1269" s="80"/>
      <c r="BQV1269" s="80"/>
      <c r="BQW1269" s="57"/>
      <c r="BQX1269" s="81"/>
      <c r="BQY1269" s="57"/>
      <c r="BQZ1269" s="71"/>
      <c r="BRA1269" s="71"/>
      <c r="BRB1269" s="57"/>
      <c r="BRD1269" s="79"/>
      <c r="BRE1269" s="57"/>
      <c r="BRF1269" s="80"/>
      <c r="BRG1269" s="80"/>
      <c r="BRH1269" s="80"/>
      <c r="BRI1269" s="80"/>
      <c r="BRJ1269" s="57"/>
      <c r="BRK1269" s="81"/>
      <c r="BRL1269" s="57"/>
      <c r="BRM1269" s="71"/>
      <c r="BRN1269" s="71"/>
      <c r="BRO1269" s="57"/>
      <c r="BRQ1269" s="79"/>
      <c r="BRR1269" s="57"/>
      <c r="BRS1269" s="80"/>
      <c r="BRT1269" s="80"/>
      <c r="BRU1269" s="80"/>
      <c r="BRV1269" s="80"/>
      <c r="BRW1269" s="57"/>
      <c r="BRX1269" s="81"/>
      <c r="BRY1269" s="57"/>
      <c r="BRZ1269" s="71"/>
      <c r="BSA1269" s="71"/>
      <c r="BSB1269" s="57"/>
      <c r="BSD1269" s="79"/>
      <c r="BSE1269" s="57"/>
      <c r="BSF1269" s="80"/>
      <c r="BSG1269" s="80"/>
      <c r="BSH1269" s="80"/>
      <c r="BSI1269" s="80"/>
      <c r="BSJ1269" s="57"/>
      <c r="BSK1269" s="81"/>
      <c r="BSL1269" s="57"/>
      <c r="BSM1269" s="71"/>
      <c r="BSN1269" s="71"/>
      <c r="BSO1269" s="57"/>
      <c r="BSQ1269" s="79"/>
      <c r="BSR1269" s="57"/>
      <c r="BSS1269" s="80"/>
      <c r="BST1269" s="80"/>
      <c r="BSU1269" s="80"/>
      <c r="BSV1269" s="80"/>
      <c r="BSW1269" s="57"/>
      <c r="BSX1269" s="81"/>
      <c r="BSY1269" s="57"/>
      <c r="BSZ1269" s="71"/>
      <c r="BTA1269" s="71"/>
      <c r="BTB1269" s="57"/>
      <c r="BTD1269" s="79"/>
      <c r="BTE1269" s="57"/>
      <c r="BTF1269" s="80"/>
      <c r="BTG1269" s="80"/>
      <c r="BTH1269" s="80"/>
      <c r="BTI1269" s="80"/>
      <c r="BTJ1269" s="57"/>
      <c r="BTK1269" s="81"/>
      <c r="BTL1269" s="57"/>
      <c r="BTM1269" s="71"/>
      <c r="BTN1269" s="71"/>
      <c r="BTO1269" s="57"/>
      <c r="BTQ1269" s="79"/>
      <c r="BTR1269" s="57"/>
      <c r="BTS1269" s="80"/>
      <c r="BTT1269" s="80"/>
      <c r="BTU1269" s="80"/>
      <c r="BTV1269" s="80"/>
      <c r="BTW1269" s="57"/>
      <c r="BTX1269" s="81"/>
      <c r="BTY1269" s="57"/>
      <c r="BTZ1269" s="71"/>
      <c r="BUA1269" s="71"/>
      <c r="BUB1269" s="57"/>
      <c r="BUD1269" s="79"/>
      <c r="BUE1269" s="57"/>
      <c r="BUF1269" s="80"/>
      <c r="BUG1269" s="80"/>
      <c r="BUH1269" s="80"/>
      <c r="BUI1269" s="80"/>
      <c r="BUJ1269" s="57"/>
      <c r="BUK1269" s="81"/>
      <c r="BUL1269" s="57"/>
      <c r="BUM1269" s="71"/>
      <c r="BUN1269" s="71"/>
      <c r="BUO1269" s="57"/>
      <c r="BUQ1269" s="79"/>
      <c r="BUR1269" s="57"/>
      <c r="BUS1269" s="80"/>
      <c r="BUT1269" s="80"/>
      <c r="BUU1269" s="80"/>
      <c r="BUV1269" s="80"/>
      <c r="BUW1269" s="57"/>
      <c r="BUX1269" s="81"/>
      <c r="BUY1269" s="57"/>
      <c r="BUZ1269" s="71"/>
      <c r="BVA1269" s="71"/>
      <c r="BVB1269" s="57"/>
      <c r="BVD1269" s="79"/>
      <c r="BVE1269" s="57"/>
      <c r="BVF1269" s="80"/>
      <c r="BVG1269" s="80"/>
      <c r="BVH1269" s="80"/>
      <c r="BVI1269" s="80"/>
      <c r="BVJ1269" s="57"/>
      <c r="BVK1269" s="81"/>
      <c r="BVL1269" s="57"/>
      <c r="BVM1269" s="71"/>
      <c r="BVN1269" s="71"/>
      <c r="BVO1269" s="57"/>
      <c r="BVQ1269" s="79"/>
      <c r="BVR1269" s="57"/>
      <c r="BVS1269" s="80"/>
      <c r="BVT1269" s="80"/>
      <c r="BVU1269" s="80"/>
      <c r="BVV1269" s="80"/>
      <c r="BVW1269" s="57"/>
      <c r="BVX1269" s="81"/>
      <c r="BVY1269" s="57"/>
      <c r="BVZ1269" s="71"/>
      <c r="BWA1269" s="71"/>
      <c r="BWB1269" s="57"/>
      <c r="BWD1269" s="79"/>
      <c r="BWE1269" s="57"/>
      <c r="BWF1269" s="80"/>
      <c r="BWG1269" s="80"/>
      <c r="BWH1269" s="80"/>
      <c r="BWI1269" s="80"/>
      <c r="BWJ1269" s="57"/>
      <c r="BWK1269" s="81"/>
      <c r="BWL1269" s="57"/>
      <c r="BWM1269" s="71"/>
      <c r="BWN1269" s="71"/>
      <c r="BWO1269" s="57"/>
      <c r="BWQ1269" s="79"/>
      <c r="BWR1269" s="57"/>
      <c r="BWS1269" s="80"/>
      <c r="BWT1269" s="80"/>
      <c r="BWU1269" s="80"/>
      <c r="BWV1269" s="80"/>
      <c r="BWW1269" s="57"/>
      <c r="BWX1269" s="81"/>
      <c r="BWY1269" s="57"/>
      <c r="BWZ1269" s="71"/>
      <c r="BXA1269" s="71"/>
      <c r="BXB1269" s="57"/>
      <c r="BXD1269" s="79"/>
      <c r="BXE1269" s="57"/>
      <c r="BXF1269" s="80"/>
      <c r="BXG1269" s="80"/>
      <c r="BXH1269" s="80"/>
      <c r="BXI1269" s="80"/>
      <c r="BXJ1269" s="57"/>
      <c r="BXK1269" s="81"/>
      <c r="BXL1269" s="57"/>
      <c r="BXM1269" s="71"/>
      <c r="BXN1269" s="71"/>
      <c r="BXO1269" s="57"/>
      <c r="BXQ1269" s="79"/>
      <c r="BXR1269" s="57"/>
      <c r="BXS1269" s="80"/>
      <c r="BXT1269" s="80"/>
      <c r="BXU1269" s="80"/>
      <c r="BXV1269" s="80"/>
      <c r="BXW1269" s="57"/>
      <c r="BXX1269" s="81"/>
      <c r="BXY1269" s="57"/>
      <c r="BXZ1269" s="71"/>
      <c r="BYA1269" s="71"/>
      <c r="BYB1269" s="57"/>
      <c r="BYD1269" s="79"/>
      <c r="BYE1269" s="57"/>
      <c r="BYF1269" s="80"/>
      <c r="BYG1269" s="80"/>
      <c r="BYH1269" s="80"/>
      <c r="BYI1269" s="80"/>
      <c r="BYJ1269" s="57"/>
      <c r="BYK1269" s="81"/>
      <c r="BYL1269" s="57"/>
      <c r="BYM1269" s="71"/>
      <c r="BYN1269" s="71"/>
      <c r="BYO1269" s="57"/>
      <c r="BYQ1269" s="79"/>
      <c r="BYR1269" s="57"/>
      <c r="BYS1269" s="80"/>
      <c r="BYT1269" s="80"/>
      <c r="BYU1269" s="80"/>
      <c r="BYV1269" s="80"/>
      <c r="BYW1269" s="57"/>
      <c r="BYX1269" s="81"/>
      <c r="BYY1269" s="57"/>
      <c r="BYZ1269" s="71"/>
      <c r="BZA1269" s="71"/>
      <c r="BZB1269" s="57"/>
      <c r="BZD1269" s="79"/>
      <c r="BZE1269" s="57"/>
      <c r="BZF1269" s="80"/>
      <c r="BZG1269" s="80"/>
      <c r="BZH1269" s="80"/>
      <c r="BZI1269" s="80"/>
      <c r="BZJ1269" s="57"/>
      <c r="BZK1269" s="81"/>
      <c r="BZL1269" s="57"/>
      <c r="BZM1269" s="71"/>
      <c r="BZN1269" s="71"/>
      <c r="BZO1269" s="57"/>
      <c r="BZQ1269" s="79"/>
      <c r="BZR1269" s="57"/>
      <c r="BZS1269" s="80"/>
      <c r="BZT1269" s="80"/>
      <c r="BZU1269" s="80"/>
      <c r="BZV1269" s="80"/>
      <c r="BZW1269" s="57"/>
      <c r="BZX1269" s="81"/>
      <c r="BZY1269" s="57"/>
      <c r="BZZ1269" s="71"/>
      <c r="CAA1269" s="71"/>
      <c r="CAB1269" s="57"/>
      <c r="CAD1269" s="79"/>
      <c r="CAE1269" s="57"/>
      <c r="CAF1269" s="80"/>
      <c r="CAG1269" s="80"/>
      <c r="CAH1269" s="80"/>
      <c r="CAI1269" s="80"/>
      <c r="CAJ1269" s="57"/>
      <c r="CAK1269" s="81"/>
      <c r="CAL1269" s="57"/>
      <c r="CAM1269" s="71"/>
      <c r="CAN1269" s="71"/>
      <c r="CAO1269" s="57"/>
      <c r="CAQ1269" s="79"/>
      <c r="CAR1269" s="57"/>
      <c r="CAS1269" s="80"/>
      <c r="CAT1269" s="80"/>
      <c r="CAU1269" s="80"/>
      <c r="CAV1269" s="80"/>
      <c r="CAW1269" s="57"/>
      <c r="CAX1269" s="81"/>
      <c r="CAY1269" s="57"/>
      <c r="CAZ1269" s="71"/>
      <c r="CBA1269" s="71"/>
      <c r="CBB1269" s="57"/>
      <c r="CBD1269" s="79"/>
      <c r="CBE1269" s="57"/>
      <c r="CBF1269" s="80"/>
      <c r="CBG1269" s="80"/>
      <c r="CBH1269" s="80"/>
      <c r="CBI1269" s="80"/>
      <c r="CBJ1269" s="57"/>
      <c r="CBK1269" s="81"/>
      <c r="CBL1269" s="57"/>
      <c r="CBM1269" s="71"/>
      <c r="CBN1269" s="71"/>
      <c r="CBO1269" s="57"/>
      <c r="CBQ1269" s="79"/>
      <c r="CBR1269" s="57"/>
      <c r="CBS1269" s="80"/>
      <c r="CBT1269" s="80"/>
      <c r="CBU1269" s="80"/>
      <c r="CBV1269" s="80"/>
      <c r="CBW1269" s="57"/>
      <c r="CBX1269" s="81"/>
      <c r="CBY1269" s="57"/>
      <c r="CBZ1269" s="71"/>
      <c r="CCA1269" s="71"/>
      <c r="CCB1269" s="57"/>
      <c r="CCD1269" s="79"/>
      <c r="CCE1269" s="57"/>
      <c r="CCF1269" s="80"/>
      <c r="CCG1269" s="80"/>
      <c r="CCH1269" s="80"/>
      <c r="CCI1269" s="80"/>
      <c r="CCJ1269" s="57"/>
      <c r="CCK1269" s="81"/>
      <c r="CCL1269" s="57"/>
      <c r="CCM1269" s="71"/>
      <c r="CCN1269" s="71"/>
      <c r="CCO1269" s="57"/>
      <c r="CCQ1269" s="79"/>
      <c r="CCR1269" s="57"/>
      <c r="CCS1269" s="80"/>
      <c r="CCT1269" s="80"/>
      <c r="CCU1269" s="80"/>
      <c r="CCV1269" s="80"/>
      <c r="CCW1269" s="57"/>
      <c r="CCX1269" s="81"/>
      <c r="CCY1269" s="57"/>
      <c r="CCZ1269" s="71"/>
      <c r="CDA1269" s="71"/>
      <c r="CDB1269" s="57"/>
      <c r="CDD1269" s="79"/>
      <c r="CDE1269" s="57"/>
      <c r="CDF1269" s="80"/>
      <c r="CDG1269" s="80"/>
      <c r="CDH1269" s="80"/>
      <c r="CDI1269" s="80"/>
      <c r="CDJ1269" s="57"/>
      <c r="CDK1269" s="81"/>
      <c r="CDL1269" s="57"/>
      <c r="CDM1269" s="71"/>
      <c r="CDN1269" s="71"/>
      <c r="CDO1269" s="57"/>
      <c r="CDQ1269" s="79"/>
      <c r="CDR1269" s="57"/>
      <c r="CDS1269" s="80"/>
      <c r="CDT1269" s="80"/>
      <c r="CDU1269" s="80"/>
      <c r="CDV1269" s="80"/>
      <c r="CDW1269" s="57"/>
      <c r="CDX1269" s="81"/>
      <c r="CDY1269" s="57"/>
      <c r="CDZ1269" s="71"/>
      <c r="CEA1269" s="71"/>
      <c r="CEB1269" s="57"/>
      <c r="CED1269" s="79"/>
      <c r="CEE1269" s="57"/>
      <c r="CEF1269" s="80"/>
      <c r="CEG1269" s="80"/>
      <c r="CEH1269" s="80"/>
      <c r="CEI1269" s="80"/>
      <c r="CEJ1269" s="57"/>
      <c r="CEK1269" s="81"/>
      <c r="CEL1269" s="57"/>
      <c r="CEM1269" s="71"/>
      <c r="CEN1269" s="71"/>
      <c r="CEO1269" s="57"/>
      <c r="CEQ1269" s="79"/>
      <c r="CER1269" s="57"/>
      <c r="CES1269" s="80"/>
      <c r="CET1269" s="80"/>
      <c r="CEU1269" s="80"/>
      <c r="CEV1269" s="80"/>
      <c r="CEW1269" s="57"/>
      <c r="CEX1269" s="81"/>
      <c r="CEY1269" s="57"/>
      <c r="CEZ1269" s="71"/>
      <c r="CFA1269" s="71"/>
      <c r="CFB1269" s="57"/>
      <c r="CFD1269" s="79"/>
      <c r="CFE1269" s="57"/>
      <c r="CFF1269" s="80"/>
      <c r="CFG1269" s="80"/>
      <c r="CFH1269" s="80"/>
      <c r="CFI1269" s="80"/>
      <c r="CFJ1269" s="57"/>
      <c r="CFK1269" s="81"/>
      <c r="CFL1269" s="57"/>
      <c r="CFM1269" s="71"/>
      <c r="CFN1269" s="71"/>
      <c r="CFO1269" s="57"/>
      <c r="CFQ1269" s="79"/>
      <c r="CFR1269" s="57"/>
      <c r="CFS1269" s="80"/>
      <c r="CFT1269" s="80"/>
      <c r="CFU1269" s="80"/>
      <c r="CFV1269" s="80"/>
      <c r="CFW1269" s="57"/>
      <c r="CFX1269" s="81"/>
      <c r="CFY1269" s="57"/>
      <c r="CFZ1269" s="71"/>
      <c r="CGA1269" s="71"/>
      <c r="CGB1269" s="57"/>
      <c r="CGD1269" s="79"/>
      <c r="CGE1269" s="57"/>
      <c r="CGF1269" s="80"/>
      <c r="CGG1269" s="80"/>
      <c r="CGH1269" s="80"/>
      <c r="CGI1269" s="80"/>
      <c r="CGJ1269" s="57"/>
      <c r="CGK1269" s="81"/>
      <c r="CGL1269" s="57"/>
      <c r="CGM1269" s="71"/>
      <c r="CGN1269" s="71"/>
      <c r="CGO1269" s="57"/>
      <c r="CGQ1269" s="79"/>
      <c r="CGR1269" s="57"/>
      <c r="CGS1269" s="80"/>
      <c r="CGT1269" s="80"/>
      <c r="CGU1269" s="80"/>
      <c r="CGV1269" s="80"/>
      <c r="CGW1269" s="57"/>
      <c r="CGX1269" s="81"/>
      <c r="CGY1269" s="57"/>
      <c r="CGZ1269" s="71"/>
      <c r="CHA1269" s="71"/>
      <c r="CHB1269" s="57"/>
      <c r="CHD1269" s="79"/>
      <c r="CHE1269" s="57"/>
      <c r="CHF1269" s="80"/>
      <c r="CHG1269" s="80"/>
      <c r="CHH1269" s="80"/>
      <c r="CHI1269" s="80"/>
      <c r="CHJ1269" s="57"/>
      <c r="CHK1269" s="81"/>
      <c r="CHL1269" s="57"/>
      <c r="CHM1269" s="71"/>
      <c r="CHN1269" s="71"/>
      <c r="CHO1269" s="57"/>
      <c r="CHQ1269" s="79"/>
      <c r="CHR1269" s="57"/>
      <c r="CHS1269" s="80"/>
      <c r="CHT1269" s="80"/>
      <c r="CHU1269" s="80"/>
      <c r="CHV1269" s="80"/>
      <c r="CHW1269" s="57"/>
      <c r="CHX1269" s="81"/>
      <c r="CHY1269" s="57"/>
      <c r="CHZ1269" s="71"/>
      <c r="CIA1269" s="71"/>
      <c r="CIB1269" s="57"/>
      <c r="CID1269" s="79"/>
      <c r="CIE1269" s="57"/>
      <c r="CIF1269" s="80"/>
      <c r="CIG1269" s="80"/>
      <c r="CIH1269" s="80"/>
      <c r="CII1269" s="80"/>
      <c r="CIJ1269" s="57"/>
      <c r="CIK1269" s="81"/>
      <c r="CIL1269" s="57"/>
      <c r="CIM1269" s="71"/>
      <c r="CIN1269" s="71"/>
      <c r="CIO1269" s="57"/>
      <c r="CIQ1269" s="79"/>
      <c r="CIR1269" s="57"/>
      <c r="CIS1269" s="80"/>
      <c r="CIT1269" s="80"/>
      <c r="CIU1269" s="80"/>
      <c r="CIV1269" s="80"/>
      <c r="CIW1269" s="57"/>
      <c r="CIX1269" s="81"/>
      <c r="CIY1269" s="57"/>
      <c r="CIZ1269" s="71"/>
      <c r="CJA1269" s="71"/>
      <c r="CJB1269" s="57"/>
      <c r="CJD1269" s="79"/>
      <c r="CJE1269" s="57"/>
      <c r="CJF1269" s="80"/>
      <c r="CJG1269" s="80"/>
      <c r="CJH1269" s="80"/>
      <c r="CJI1269" s="80"/>
      <c r="CJJ1269" s="57"/>
      <c r="CJK1269" s="81"/>
      <c r="CJL1269" s="57"/>
      <c r="CJM1269" s="71"/>
      <c r="CJN1269" s="71"/>
      <c r="CJO1269" s="57"/>
      <c r="CJQ1269" s="79"/>
      <c r="CJR1269" s="57"/>
      <c r="CJS1269" s="80"/>
      <c r="CJT1269" s="80"/>
      <c r="CJU1269" s="80"/>
      <c r="CJV1269" s="80"/>
      <c r="CJW1269" s="57"/>
      <c r="CJX1269" s="81"/>
      <c r="CJY1269" s="57"/>
      <c r="CJZ1269" s="71"/>
      <c r="CKA1269" s="71"/>
      <c r="CKB1269" s="57"/>
      <c r="CKD1269" s="79"/>
      <c r="CKE1269" s="57"/>
      <c r="CKF1269" s="80"/>
      <c r="CKG1269" s="80"/>
      <c r="CKH1269" s="80"/>
      <c r="CKI1269" s="80"/>
      <c r="CKJ1269" s="57"/>
      <c r="CKK1269" s="81"/>
      <c r="CKL1269" s="57"/>
      <c r="CKM1269" s="71"/>
      <c r="CKN1269" s="71"/>
      <c r="CKO1269" s="57"/>
      <c r="CKQ1269" s="79"/>
      <c r="CKR1269" s="57"/>
      <c r="CKS1269" s="80"/>
      <c r="CKT1269" s="80"/>
      <c r="CKU1269" s="80"/>
      <c r="CKV1269" s="80"/>
      <c r="CKW1269" s="57"/>
      <c r="CKX1269" s="81"/>
      <c r="CKY1269" s="57"/>
      <c r="CKZ1269" s="71"/>
      <c r="CLA1269" s="71"/>
      <c r="CLB1269" s="57"/>
      <c r="CLD1269" s="79"/>
      <c r="CLE1269" s="57"/>
      <c r="CLF1269" s="80"/>
      <c r="CLG1269" s="80"/>
      <c r="CLH1269" s="80"/>
      <c r="CLI1269" s="80"/>
      <c r="CLJ1269" s="57"/>
      <c r="CLK1269" s="81"/>
      <c r="CLL1269" s="57"/>
      <c r="CLM1269" s="71"/>
      <c r="CLN1269" s="71"/>
      <c r="CLO1269" s="57"/>
      <c r="CLQ1269" s="79"/>
      <c r="CLR1269" s="57"/>
      <c r="CLS1269" s="80"/>
      <c r="CLT1269" s="80"/>
      <c r="CLU1269" s="80"/>
      <c r="CLV1269" s="80"/>
      <c r="CLW1269" s="57"/>
      <c r="CLX1269" s="81"/>
      <c r="CLY1269" s="57"/>
      <c r="CLZ1269" s="71"/>
      <c r="CMA1269" s="71"/>
      <c r="CMB1269" s="57"/>
      <c r="CMD1269" s="79"/>
      <c r="CME1269" s="57"/>
      <c r="CMF1269" s="80"/>
      <c r="CMG1269" s="80"/>
      <c r="CMH1269" s="80"/>
      <c r="CMI1269" s="80"/>
      <c r="CMJ1269" s="57"/>
      <c r="CMK1269" s="81"/>
      <c r="CML1269" s="57"/>
      <c r="CMM1269" s="71"/>
      <c r="CMN1269" s="71"/>
      <c r="CMO1269" s="57"/>
      <c r="CMQ1269" s="79"/>
      <c r="CMR1269" s="57"/>
      <c r="CMS1269" s="80"/>
      <c r="CMT1269" s="80"/>
      <c r="CMU1269" s="80"/>
      <c r="CMV1269" s="80"/>
      <c r="CMW1269" s="57"/>
      <c r="CMX1269" s="81"/>
      <c r="CMY1269" s="57"/>
      <c r="CMZ1269" s="71"/>
      <c r="CNA1269" s="71"/>
      <c r="CNB1269" s="57"/>
      <c r="CND1269" s="79"/>
      <c r="CNE1269" s="57"/>
      <c r="CNF1269" s="80"/>
      <c r="CNG1269" s="80"/>
      <c r="CNH1269" s="80"/>
      <c r="CNI1269" s="80"/>
      <c r="CNJ1269" s="57"/>
      <c r="CNK1269" s="81"/>
      <c r="CNL1269" s="57"/>
      <c r="CNM1269" s="71"/>
      <c r="CNN1269" s="71"/>
      <c r="CNO1269" s="57"/>
      <c r="CNQ1269" s="79"/>
      <c r="CNR1269" s="57"/>
      <c r="CNS1269" s="80"/>
      <c r="CNT1269" s="80"/>
      <c r="CNU1269" s="80"/>
      <c r="CNV1269" s="80"/>
      <c r="CNW1269" s="57"/>
      <c r="CNX1269" s="81"/>
      <c r="CNY1269" s="57"/>
      <c r="CNZ1269" s="71"/>
      <c r="COA1269" s="71"/>
      <c r="COB1269" s="57"/>
      <c r="COD1269" s="79"/>
      <c r="COE1269" s="57"/>
      <c r="COF1269" s="80"/>
      <c r="COG1269" s="80"/>
      <c r="COH1269" s="80"/>
      <c r="COI1269" s="80"/>
      <c r="COJ1269" s="57"/>
      <c r="COK1269" s="81"/>
      <c r="COL1269" s="57"/>
      <c r="COM1269" s="71"/>
      <c r="CON1269" s="71"/>
      <c r="COO1269" s="57"/>
      <c r="COQ1269" s="79"/>
      <c r="COR1269" s="57"/>
      <c r="COS1269" s="80"/>
      <c r="COT1269" s="80"/>
      <c r="COU1269" s="80"/>
      <c r="COV1269" s="80"/>
      <c r="COW1269" s="57"/>
      <c r="COX1269" s="81"/>
      <c r="COY1269" s="57"/>
      <c r="COZ1269" s="71"/>
      <c r="CPA1269" s="71"/>
      <c r="CPB1269" s="57"/>
      <c r="CPD1269" s="79"/>
      <c r="CPE1269" s="57"/>
      <c r="CPF1269" s="80"/>
      <c r="CPG1269" s="80"/>
      <c r="CPH1269" s="80"/>
      <c r="CPI1269" s="80"/>
      <c r="CPJ1269" s="57"/>
      <c r="CPK1269" s="81"/>
      <c r="CPL1269" s="57"/>
      <c r="CPM1269" s="71"/>
      <c r="CPN1269" s="71"/>
      <c r="CPO1269" s="57"/>
      <c r="CPQ1269" s="79"/>
      <c r="CPR1269" s="57"/>
      <c r="CPS1269" s="80"/>
      <c r="CPT1269" s="80"/>
      <c r="CPU1269" s="80"/>
      <c r="CPV1269" s="80"/>
      <c r="CPW1269" s="57"/>
      <c r="CPX1269" s="81"/>
      <c r="CPY1269" s="57"/>
      <c r="CPZ1269" s="71"/>
      <c r="CQA1269" s="71"/>
      <c r="CQB1269" s="57"/>
      <c r="CQD1269" s="79"/>
      <c r="CQE1269" s="57"/>
      <c r="CQF1269" s="80"/>
      <c r="CQG1269" s="80"/>
      <c r="CQH1269" s="80"/>
      <c r="CQI1269" s="80"/>
      <c r="CQJ1269" s="57"/>
      <c r="CQK1269" s="81"/>
      <c r="CQL1269" s="57"/>
      <c r="CQM1269" s="71"/>
      <c r="CQN1269" s="71"/>
      <c r="CQO1269" s="57"/>
      <c r="CQQ1269" s="79"/>
      <c r="CQR1269" s="57"/>
      <c r="CQS1269" s="80"/>
      <c r="CQT1269" s="80"/>
      <c r="CQU1269" s="80"/>
      <c r="CQV1269" s="80"/>
      <c r="CQW1269" s="57"/>
      <c r="CQX1269" s="81"/>
      <c r="CQY1269" s="57"/>
      <c r="CQZ1269" s="71"/>
      <c r="CRA1269" s="71"/>
      <c r="CRB1269" s="57"/>
      <c r="CRD1269" s="79"/>
      <c r="CRE1269" s="57"/>
      <c r="CRF1269" s="80"/>
      <c r="CRG1269" s="80"/>
      <c r="CRH1269" s="80"/>
      <c r="CRI1269" s="80"/>
      <c r="CRJ1269" s="57"/>
      <c r="CRK1269" s="81"/>
      <c r="CRL1269" s="57"/>
      <c r="CRM1269" s="71"/>
      <c r="CRN1269" s="71"/>
      <c r="CRO1269" s="57"/>
      <c r="CRQ1269" s="79"/>
      <c r="CRR1269" s="57"/>
      <c r="CRS1269" s="80"/>
      <c r="CRT1269" s="80"/>
      <c r="CRU1269" s="80"/>
      <c r="CRV1269" s="80"/>
      <c r="CRW1269" s="57"/>
      <c r="CRX1269" s="81"/>
      <c r="CRY1269" s="57"/>
      <c r="CRZ1269" s="71"/>
      <c r="CSA1269" s="71"/>
      <c r="CSB1269" s="57"/>
      <c r="CSD1269" s="79"/>
      <c r="CSE1269" s="57"/>
      <c r="CSF1269" s="80"/>
      <c r="CSG1269" s="80"/>
      <c r="CSH1269" s="80"/>
      <c r="CSI1269" s="80"/>
      <c r="CSJ1269" s="57"/>
      <c r="CSK1269" s="81"/>
      <c r="CSL1269" s="57"/>
      <c r="CSM1269" s="71"/>
      <c r="CSN1269" s="71"/>
      <c r="CSO1269" s="57"/>
      <c r="CSQ1269" s="79"/>
      <c r="CSR1269" s="57"/>
      <c r="CSS1269" s="80"/>
      <c r="CST1269" s="80"/>
      <c r="CSU1269" s="80"/>
      <c r="CSV1269" s="80"/>
      <c r="CSW1269" s="57"/>
      <c r="CSX1269" s="81"/>
      <c r="CSY1269" s="57"/>
      <c r="CSZ1269" s="71"/>
      <c r="CTA1269" s="71"/>
      <c r="CTB1269" s="57"/>
      <c r="CTD1269" s="79"/>
      <c r="CTE1269" s="57"/>
      <c r="CTF1269" s="80"/>
      <c r="CTG1269" s="80"/>
      <c r="CTH1269" s="80"/>
      <c r="CTI1269" s="80"/>
      <c r="CTJ1269" s="57"/>
      <c r="CTK1269" s="81"/>
      <c r="CTL1269" s="57"/>
      <c r="CTM1269" s="71"/>
      <c r="CTN1269" s="71"/>
      <c r="CTO1269" s="57"/>
      <c r="CTQ1269" s="79"/>
      <c r="CTR1269" s="57"/>
      <c r="CTS1269" s="80"/>
      <c r="CTT1269" s="80"/>
      <c r="CTU1269" s="80"/>
      <c r="CTV1269" s="80"/>
      <c r="CTW1269" s="57"/>
      <c r="CTX1269" s="81"/>
      <c r="CTY1269" s="57"/>
      <c r="CTZ1269" s="71"/>
      <c r="CUA1269" s="71"/>
      <c r="CUB1269" s="57"/>
      <c r="CUD1269" s="79"/>
      <c r="CUE1269" s="57"/>
      <c r="CUF1269" s="80"/>
      <c r="CUG1269" s="80"/>
      <c r="CUH1269" s="80"/>
      <c r="CUI1269" s="80"/>
      <c r="CUJ1269" s="57"/>
      <c r="CUK1269" s="81"/>
      <c r="CUL1269" s="57"/>
      <c r="CUM1269" s="71"/>
      <c r="CUN1269" s="71"/>
      <c r="CUO1269" s="57"/>
      <c r="CUQ1269" s="79"/>
      <c r="CUR1269" s="57"/>
      <c r="CUS1269" s="80"/>
      <c r="CUT1269" s="80"/>
      <c r="CUU1269" s="80"/>
      <c r="CUV1269" s="80"/>
      <c r="CUW1269" s="57"/>
      <c r="CUX1269" s="81"/>
      <c r="CUY1269" s="57"/>
      <c r="CUZ1269" s="71"/>
      <c r="CVA1269" s="71"/>
      <c r="CVB1269" s="57"/>
      <c r="CVD1269" s="79"/>
      <c r="CVE1269" s="57"/>
      <c r="CVF1269" s="80"/>
      <c r="CVG1269" s="80"/>
      <c r="CVH1269" s="80"/>
      <c r="CVI1269" s="80"/>
      <c r="CVJ1269" s="57"/>
      <c r="CVK1269" s="81"/>
      <c r="CVL1269" s="57"/>
      <c r="CVM1269" s="71"/>
      <c r="CVN1269" s="71"/>
      <c r="CVO1269" s="57"/>
      <c r="CVQ1269" s="79"/>
      <c r="CVR1269" s="57"/>
      <c r="CVS1269" s="80"/>
      <c r="CVT1269" s="80"/>
      <c r="CVU1269" s="80"/>
      <c r="CVV1269" s="80"/>
      <c r="CVW1269" s="57"/>
      <c r="CVX1269" s="81"/>
      <c r="CVY1269" s="57"/>
      <c r="CVZ1269" s="71"/>
      <c r="CWA1269" s="71"/>
      <c r="CWB1269" s="57"/>
      <c r="CWD1269" s="79"/>
      <c r="CWE1269" s="57"/>
      <c r="CWF1269" s="80"/>
      <c r="CWG1269" s="80"/>
      <c r="CWH1269" s="80"/>
      <c r="CWI1269" s="80"/>
      <c r="CWJ1269" s="57"/>
      <c r="CWK1269" s="81"/>
      <c r="CWL1269" s="57"/>
      <c r="CWM1269" s="71"/>
      <c r="CWN1269" s="71"/>
      <c r="CWO1269" s="57"/>
      <c r="CWQ1269" s="79"/>
      <c r="CWR1269" s="57"/>
      <c r="CWS1269" s="80"/>
      <c r="CWT1269" s="80"/>
      <c r="CWU1269" s="80"/>
      <c r="CWV1269" s="80"/>
      <c r="CWW1269" s="57"/>
      <c r="CWX1269" s="81"/>
      <c r="CWY1269" s="57"/>
      <c r="CWZ1269" s="71"/>
      <c r="CXA1269" s="71"/>
      <c r="CXB1269" s="57"/>
      <c r="CXD1269" s="79"/>
      <c r="CXE1269" s="57"/>
      <c r="CXF1269" s="80"/>
      <c r="CXG1269" s="80"/>
      <c r="CXH1269" s="80"/>
      <c r="CXI1269" s="80"/>
      <c r="CXJ1269" s="57"/>
      <c r="CXK1269" s="81"/>
      <c r="CXL1269" s="57"/>
      <c r="CXM1269" s="71"/>
      <c r="CXN1269" s="71"/>
      <c r="CXO1269" s="57"/>
      <c r="CXQ1269" s="79"/>
      <c r="CXR1269" s="57"/>
      <c r="CXS1269" s="80"/>
      <c r="CXT1269" s="80"/>
      <c r="CXU1269" s="80"/>
      <c r="CXV1269" s="80"/>
      <c r="CXW1269" s="57"/>
      <c r="CXX1269" s="81"/>
      <c r="CXY1269" s="57"/>
      <c r="CXZ1269" s="71"/>
      <c r="CYA1269" s="71"/>
      <c r="CYB1269" s="57"/>
      <c r="CYD1269" s="79"/>
      <c r="CYE1269" s="57"/>
      <c r="CYF1269" s="80"/>
      <c r="CYG1269" s="80"/>
      <c r="CYH1269" s="80"/>
      <c r="CYI1269" s="80"/>
      <c r="CYJ1269" s="57"/>
      <c r="CYK1269" s="81"/>
      <c r="CYL1269" s="57"/>
      <c r="CYM1269" s="71"/>
      <c r="CYN1269" s="71"/>
      <c r="CYO1269" s="57"/>
      <c r="CYQ1269" s="79"/>
      <c r="CYR1269" s="57"/>
      <c r="CYS1269" s="80"/>
      <c r="CYT1269" s="80"/>
      <c r="CYU1269" s="80"/>
      <c r="CYV1269" s="80"/>
      <c r="CYW1269" s="57"/>
      <c r="CYX1269" s="81"/>
      <c r="CYY1269" s="57"/>
      <c r="CYZ1269" s="71"/>
      <c r="CZA1269" s="71"/>
      <c r="CZB1269" s="57"/>
      <c r="CZD1269" s="79"/>
      <c r="CZE1269" s="57"/>
      <c r="CZF1269" s="80"/>
      <c r="CZG1269" s="80"/>
      <c r="CZH1269" s="80"/>
      <c r="CZI1269" s="80"/>
      <c r="CZJ1269" s="57"/>
      <c r="CZK1269" s="81"/>
      <c r="CZL1269" s="57"/>
      <c r="CZM1269" s="71"/>
      <c r="CZN1269" s="71"/>
      <c r="CZO1269" s="57"/>
      <c r="CZQ1269" s="79"/>
      <c r="CZR1269" s="57"/>
      <c r="CZS1269" s="80"/>
      <c r="CZT1269" s="80"/>
      <c r="CZU1269" s="80"/>
      <c r="CZV1269" s="80"/>
      <c r="CZW1269" s="57"/>
      <c r="CZX1269" s="81"/>
      <c r="CZY1269" s="57"/>
      <c r="CZZ1269" s="71"/>
      <c r="DAA1269" s="71"/>
      <c r="DAB1269" s="57"/>
      <c r="DAD1269" s="79"/>
      <c r="DAE1269" s="57"/>
      <c r="DAF1269" s="80"/>
      <c r="DAG1269" s="80"/>
      <c r="DAH1269" s="80"/>
      <c r="DAI1269" s="80"/>
      <c r="DAJ1269" s="57"/>
      <c r="DAK1269" s="81"/>
      <c r="DAL1269" s="57"/>
      <c r="DAM1269" s="71"/>
      <c r="DAN1269" s="71"/>
      <c r="DAO1269" s="57"/>
      <c r="DAQ1269" s="79"/>
      <c r="DAR1269" s="57"/>
      <c r="DAS1269" s="80"/>
      <c r="DAT1269" s="80"/>
      <c r="DAU1269" s="80"/>
      <c r="DAV1269" s="80"/>
      <c r="DAW1269" s="57"/>
      <c r="DAX1269" s="81"/>
      <c r="DAY1269" s="57"/>
      <c r="DAZ1269" s="71"/>
      <c r="DBA1269" s="71"/>
      <c r="DBB1269" s="57"/>
      <c r="DBD1269" s="79"/>
      <c r="DBE1269" s="57"/>
      <c r="DBF1269" s="80"/>
      <c r="DBG1269" s="80"/>
      <c r="DBH1269" s="80"/>
      <c r="DBI1269" s="80"/>
      <c r="DBJ1269" s="57"/>
      <c r="DBK1269" s="81"/>
      <c r="DBL1269" s="57"/>
      <c r="DBM1269" s="71"/>
      <c r="DBN1269" s="71"/>
      <c r="DBO1269" s="57"/>
      <c r="DBQ1269" s="79"/>
      <c r="DBR1269" s="57"/>
      <c r="DBS1269" s="80"/>
      <c r="DBT1269" s="80"/>
      <c r="DBU1269" s="80"/>
      <c r="DBV1269" s="80"/>
      <c r="DBW1269" s="57"/>
      <c r="DBX1269" s="81"/>
      <c r="DBY1269" s="57"/>
      <c r="DBZ1269" s="71"/>
      <c r="DCA1269" s="71"/>
      <c r="DCB1269" s="57"/>
      <c r="DCD1269" s="79"/>
      <c r="DCE1269" s="57"/>
      <c r="DCF1269" s="80"/>
      <c r="DCG1269" s="80"/>
      <c r="DCH1269" s="80"/>
      <c r="DCI1269" s="80"/>
      <c r="DCJ1269" s="57"/>
      <c r="DCK1269" s="81"/>
      <c r="DCL1269" s="57"/>
      <c r="DCM1269" s="71"/>
      <c r="DCN1269" s="71"/>
      <c r="DCO1269" s="57"/>
      <c r="DCQ1269" s="79"/>
      <c r="DCR1269" s="57"/>
      <c r="DCS1269" s="80"/>
      <c r="DCT1269" s="80"/>
      <c r="DCU1269" s="80"/>
      <c r="DCV1269" s="80"/>
      <c r="DCW1269" s="57"/>
      <c r="DCX1269" s="81"/>
      <c r="DCY1269" s="57"/>
      <c r="DCZ1269" s="71"/>
      <c r="DDA1269" s="71"/>
      <c r="DDB1269" s="57"/>
      <c r="DDD1269" s="79"/>
      <c r="DDE1269" s="57"/>
      <c r="DDF1269" s="80"/>
      <c r="DDG1269" s="80"/>
      <c r="DDH1269" s="80"/>
      <c r="DDI1269" s="80"/>
      <c r="DDJ1269" s="57"/>
      <c r="DDK1269" s="81"/>
      <c r="DDL1269" s="57"/>
      <c r="DDM1269" s="71"/>
      <c r="DDN1269" s="71"/>
      <c r="DDO1269" s="57"/>
      <c r="DDQ1269" s="79"/>
      <c r="DDR1269" s="57"/>
      <c r="DDS1269" s="80"/>
      <c r="DDT1269" s="80"/>
      <c r="DDU1269" s="80"/>
      <c r="DDV1269" s="80"/>
      <c r="DDW1269" s="57"/>
      <c r="DDX1269" s="81"/>
      <c r="DDY1269" s="57"/>
      <c r="DDZ1269" s="71"/>
      <c r="DEA1269" s="71"/>
      <c r="DEB1269" s="57"/>
      <c r="DED1269" s="79"/>
      <c r="DEE1269" s="57"/>
      <c r="DEF1269" s="80"/>
      <c r="DEG1269" s="80"/>
      <c r="DEH1269" s="80"/>
      <c r="DEI1269" s="80"/>
      <c r="DEJ1269" s="57"/>
      <c r="DEK1269" s="81"/>
      <c r="DEL1269" s="57"/>
      <c r="DEM1269" s="71"/>
      <c r="DEN1269" s="71"/>
      <c r="DEO1269" s="57"/>
      <c r="DEQ1269" s="79"/>
      <c r="DER1269" s="57"/>
      <c r="DES1269" s="80"/>
      <c r="DET1269" s="80"/>
      <c r="DEU1269" s="80"/>
      <c r="DEV1269" s="80"/>
      <c r="DEW1269" s="57"/>
      <c r="DEX1269" s="81"/>
      <c r="DEY1269" s="57"/>
      <c r="DEZ1269" s="71"/>
      <c r="DFA1269" s="71"/>
      <c r="DFB1269" s="57"/>
      <c r="DFD1269" s="79"/>
      <c r="DFE1269" s="57"/>
      <c r="DFF1269" s="80"/>
      <c r="DFG1269" s="80"/>
      <c r="DFH1269" s="80"/>
      <c r="DFI1269" s="80"/>
      <c r="DFJ1269" s="57"/>
      <c r="DFK1269" s="81"/>
      <c r="DFL1269" s="57"/>
      <c r="DFM1269" s="71"/>
      <c r="DFN1269" s="71"/>
      <c r="DFO1269" s="57"/>
      <c r="DFQ1269" s="79"/>
      <c r="DFR1269" s="57"/>
      <c r="DFS1269" s="80"/>
      <c r="DFT1269" s="80"/>
      <c r="DFU1269" s="80"/>
      <c r="DFV1269" s="80"/>
      <c r="DFW1269" s="57"/>
      <c r="DFX1269" s="81"/>
      <c r="DFY1269" s="57"/>
      <c r="DFZ1269" s="71"/>
      <c r="DGA1269" s="71"/>
      <c r="DGB1269" s="57"/>
      <c r="DGD1269" s="79"/>
      <c r="DGE1269" s="57"/>
      <c r="DGF1269" s="80"/>
      <c r="DGG1269" s="80"/>
      <c r="DGH1269" s="80"/>
      <c r="DGI1269" s="80"/>
      <c r="DGJ1269" s="57"/>
      <c r="DGK1269" s="81"/>
      <c r="DGL1269" s="57"/>
      <c r="DGM1269" s="71"/>
      <c r="DGN1269" s="71"/>
      <c r="DGO1269" s="57"/>
      <c r="DGQ1269" s="79"/>
      <c r="DGR1269" s="57"/>
      <c r="DGS1269" s="80"/>
      <c r="DGT1269" s="80"/>
      <c r="DGU1269" s="80"/>
      <c r="DGV1269" s="80"/>
      <c r="DGW1269" s="57"/>
      <c r="DGX1269" s="81"/>
      <c r="DGY1269" s="57"/>
      <c r="DGZ1269" s="71"/>
      <c r="DHA1269" s="71"/>
      <c r="DHB1269" s="57"/>
      <c r="DHD1269" s="79"/>
      <c r="DHE1269" s="57"/>
      <c r="DHF1269" s="80"/>
      <c r="DHG1269" s="80"/>
      <c r="DHH1269" s="80"/>
      <c r="DHI1269" s="80"/>
      <c r="DHJ1269" s="57"/>
      <c r="DHK1269" s="81"/>
      <c r="DHL1269" s="57"/>
      <c r="DHM1269" s="71"/>
      <c r="DHN1269" s="71"/>
      <c r="DHO1269" s="57"/>
      <c r="DHQ1269" s="79"/>
      <c r="DHR1269" s="57"/>
      <c r="DHS1269" s="80"/>
      <c r="DHT1269" s="80"/>
      <c r="DHU1269" s="80"/>
      <c r="DHV1269" s="80"/>
      <c r="DHW1269" s="57"/>
      <c r="DHX1269" s="81"/>
      <c r="DHY1269" s="57"/>
      <c r="DHZ1269" s="71"/>
      <c r="DIA1269" s="71"/>
      <c r="DIB1269" s="57"/>
      <c r="DID1269" s="79"/>
      <c r="DIE1269" s="57"/>
      <c r="DIF1269" s="80"/>
      <c r="DIG1269" s="80"/>
      <c r="DIH1269" s="80"/>
      <c r="DII1269" s="80"/>
      <c r="DIJ1269" s="57"/>
      <c r="DIK1269" s="81"/>
      <c r="DIL1269" s="57"/>
      <c r="DIM1269" s="71"/>
      <c r="DIN1269" s="71"/>
      <c r="DIO1269" s="57"/>
      <c r="DIQ1269" s="79"/>
      <c r="DIR1269" s="57"/>
      <c r="DIS1269" s="80"/>
      <c r="DIT1269" s="80"/>
      <c r="DIU1269" s="80"/>
      <c r="DIV1269" s="80"/>
      <c r="DIW1269" s="57"/>
      <c r="DIX1269" s="81"/>
      <c r="DIY1269" s="57"/>
      <c r="DIZ1269" s="71"/>
      <c r="DJA1269" s="71"/>
      <c r="DJB1269" s="57"/>
      <c r="DJD1269" s="79"/>
      <c r="DJE1269" s="57"/>
      <c r="DJF1269" s="80"/>
      <c r="DJG1269" s="80"/>
      <c r="DJH1269" s="80"/>
      <c r="DJI1269" s="80"/>
      <c r="DJJ1269" s="57"/>
      <c r="DJK1269" s="81"/>
      <c r="DJL1269" s="57"/>
      <c r="DJM1269" s="71"/>
      <c r="DJN1269" s="71"/>
      <c r="DJO1269" s="57"/>
      <c r="DJQ1269" s="79"/>
      <c r="DJR1269" s="57"/>
      <c r="DJS1269" s="80"/>
      <c r="DJT1269" s="80"/>
      <c r="DJU1269" s="80"/>
      <c r="DJV1269" s="80"/>
      <c r="DJW1269" s="57"/>
      <c r="DJX1269" s="81"/>
      <c r="DJY1269" s="57"/>
      <c r="DJZ1269" s="71"/>
      <c r="DKA1269" s="71"/>
      <c r="DKB1269" s="57"/>
      <c r="DKD1269" s="79"/>
      <c r="DKE1269" s="57"/>
      <c r="DKF1269" s="80"/>
      <c r="DKG1269" s="80"/>
      <c r="DKH1269" s="80"/>
      <c r="DKI1269" s="80"/>
      <c r="DKJ1269" s="57"/>
      <c r="DKK1269" s="81"/>
      <c r="DKL1269" s="57"/>
      <c r="DKM1269" s="71"/>
      <c r="DKN1269" s="71"/>
      <c r="DKO1269" s="57"/>
      <c r="DKQ1269" s="79"/>
      <c r="DKR1269" s="57"/>
      <c r="DKS1269" s="80"/>
      <c r="DKT1269" s="80"/>
      <c r="DKU1269" s="80"/>
      <c r="DKV1269" s="80"/>
      <c r="DKW1269" s="57"/>
      <c r="DKX1269" s="81"/>
      <c r="DKY1269" s="57"/>
      <c r="DKZ1269" s="71"/>
      <c r="DLA1269" s="71"/>
      <c r="DLB1269" s="57"/>
      <c r="DLD1269" s="79"/>
      <c r="DLE1269" s="57"/>
      <c r="DLF1269" s="80"/>
      <c r="DLG1269" s="80"/>
      <c r="DLH1269" s="80"/>
      <c r="DLI1269" s="80"/>
      <c r="DLJ1269" s="57"/>
      <c r="DLK1269" s="81"/>
      <c r="DLL1269" s="57"/>
      <c r="DLM1269" s="71"/>
      <c r="DLN1269" s="71"/>
      <c r="DLO1269" s="57"/>
      <c r="DLQ1269" s="79"/>
      <c r="DLR1269" s="57"/>
      <c r="DLS1269" s="80"/>
      <c r="DLT1269" s="80"/>
      <c r="DLU1269" s="80"/>
      <c r="DLV1269" s="80"/>
      <c r="DLW1269" s="57"/>
      <c r="DLX1269" s="81"/>
      <c r="DLY1269" s="57"/>
      <c r="DLZ1269" s="71"/>
      <c r="DMA1269" s="71"/>
      <c r="DMB1269" s="57"/>
      <c r="DMD1269" s="79"/>
      <c r="DME1269" s="57"/>
      <c r="DMF1269" s="80"/>
      <c r="DMG1269" s="80"/>
      <c r="DMH1269" s="80"/>
      <c r="DMI1269" s="80"/>
      <c r="DMJ1269" s="57"/>
      <c r="DMK1269" s="81"/>
      <c r="DML1269" s="57"/>
      <c r="DMM1269" s="71"/>
      <c r="DMN1269" s="71"/>
      <c r="DMO1269" s="57"/>
      <c r="DMQ1269" s="79"/>
      <c r="DMR1269" s="57"/>
      <c r="DMS1269" s="80"/>
      <c r="DMT1269" s="80"/>
      <c r="DMU1269" s="80"/>
      <c r="DMV1269" s="80"/>
      <c r="DMW1269" s="57"/>
      <c r="DMX1269" s="81"/>
      <c r="DMY1269" s="57"/>
      <c r="DMZ1269" s="71"/>
      <c r="DNA1269" s="71"/>
      <c r="DNB1269" s="57"/>
      <c r="DND1269" s="79"/>
      <c r="DNE1269" s="57"/>
      <c r="DNF1269" s="80"/>
      <c r="DNG1269" s="80"/>
      <c r="DNH1269" s="80"/>
      <c r="DNI1269" s="80"/>
      <c r="DNJ1269" s="57"/>
      <c r="DNK1269" s="81"/>
      <c r="DNL1269" s="57"/>
      <c r="DNM1269" s="71"/>
      <c r="DNN1269" s="71"/>
      <c r="DNO1269" s="57"/>
      <c r="DNQ1269" s="79"/>
      <c r="DNR1269" s="57"/>
      <c r="DNS1269" s="80"/>
      <c r="DNT1269" s="80"/>
      <c r="DNU1269" s="80"/>
      <c r="DNV1269" s="80"/>
      <c r="DNW1269" s="57"/>
      <c r="DNX1269" s="81"/>
      <c r="DNY1269" s="57"/>
      <c r="DNZ1269" s="71"/>
      <c r="DOA1269" s="71"/>
      <c r="DOB1269" s="57"/>
      <c r="DOD1269" s="79"/>
      <c r="DOE1269" s="57"/>
      <c r="DOF1269" s="80"/>
      <c r="DOG1269" s="80"/>
      <c r="DOH1269" s="80"/>
      <c r="DOI1269" s="80"/>
      <c r="DOJ1269" s="57"/>
      <c r="DOK1269" s="81"/>
      <c r="DOL1269" s="57"/>
      <c r="DOM1269" s="71"/>
      <c r="DON1269" s="71"/>
      <c r="DOO1269" s="57"/>
      <c r="DOQ1269" s="79"/>
      <c r="DOR1269" s="57"/>
      <c r="DOS1269" s="80"/>
      <c r="DOT1269" s="80"/>
      <c r="DOU1269" s="80"/>
      <c r="DOV1269" s="80"/>
      <c r="DOW1269" s="57"/>
      <c r="DOX1269" s="81"/>
      <c r="DOY1269" s="57"/>
      <c r="DOZ1269" s="71"/>
      <c r="DPA1269" s="71"/>
      <c r="DPB1269" s="57"/>
      <c r="DPD1269" s="79"/>
      <c r="DPE1269" s="57"/>
      <c r="DPF1269" s="80"/>
      <c r="DPG1269" s="80"/>
      <c r="DPH1269" s="80"/>
      <c r="DPI1269" s="80"/>
      <c r="DPJ1269" s="57"/>
      <c r="DPK1269" s="81"/>
      <c r="DPL1269" s="57"/>
      <c r="DPM1269" s="71"/>
      <c r="DPN1269" s="71"/>
      <c r="DPO1269" s="57"/>
      <c r="DPQ1269" s="79"/>
      <c r="DPR1269" s="57"/>
      <c r="DPS1269" s="80"/>
      <c r="DPT1269" s="80"/>
      <c r="DPU1269" s="80"/>
      <c r="DPV1269" s="80"/>
      <c r="DPW1269" s="57"/>
      <c r="DPX1269" s="81"/>
      <c r="DPY1269" s="57"/>
      <c r="DPZ1269" s="71"/>
      <c r="DQA1269" s="71"/>
      <c r="DQB1269" s="57"/>
      <c r="DQD1269" s="79"/>
      <c r="DQE1269" s="57"/>
      <c r="DQF1269" s="80"/>
      <c r="DQG1269" s="80"/>
      <c r="DQH1269" s="80"/>
      <c r="DQI1269" s="80"/>
      <c r="DQJ1269" s="57"/>
      <c r="DQK1269" s="81"/>
      <c r="DQL1269" s="57"/>
      <c r="DQM1269" s="71"/>
      <c r="DQN1269" s="71"/>
      <c r="DQO1269" s="57"/>
      <c r="DQQ1269" s="79"/>
      <c r="DQR1269" s="57"/>
      <c r="DQS1269" s="80"/>
      <c r="DQT1269" s="80"/>
      <c r="DQU1269" s="80"/>
      <c r="DQV1269" s="80"/>
      <c r="DQW1269" s="57"/>
      <c r="DQX1269" s="81"/>
      <c r="DQY1269" s="57"/>
      <c r="DQZ1269" s="71"/>
      <c r="DRA1269" s="71"/>
      <c r="DRB1269" s="57"/>
      <c r="DRD1269" s="79"/>
      <c r="DRE1269" s="57"/>
      <c r="DRF1269" s="80"/>
      <c r="DRG1269" s="80"/>
      <c r="DRH1269" s="80"/>
      <c r="DRI1269" s="80"/>
      <c r="DRJ1269" s="57"/>
      <c r="DRK1269" s="81"/>
      <c r="DRL1269" s="57"/>
      <c r="DRM1269" s="71"/>
      <c r="DRN1269" s="71"/>
      <c r="DRO1269" s="57"/>
      <c r="DRQ1269" s="79"/>
      <c r="DRR1269" s="57"/>
      <c r="DRS1269" s="80"/>
      <c r="DRT1269" s="80"/>
      <c r="DRU1269" s="80"/>
      <c r="DRV1269" s="80"/>
      <c r="DRW1269" s="57"/>
      <c r="DRX1269" s="81"/>
      <c r="DRY1269" s="57"/>
      <c r="DRZ1269" s="71"/>
      <c r="DSA1269" s="71"/>
      <c r="DSB1269" s="57"/>
      <c r="DSD1269" s="79"/>
      <c r="DSE1269" s="57"/>
      <c r="DSF1269" s="80"/>
      <c r="DSG1269" s="80"/>
      <c r="DSH1269" s="80"/>
      <c r="DSI1269" s="80"/>
      <c r="DSJ1269" s="57"/>
      <c r="DSK1269" s="81"/>
      <c r="DSL1269" s="57"/>
      <c r="DSM1269" s="71"/>
      <c r="DSN1269" s="71"/>
      <c r="DSO1269" s="57"/>
      <c r="DSQ1269" s="79"/>
      <c r="DSR1269" s="57"/>
      <c r="DSS1269" s="80"/>
      <c r="DST1269" s="80"/>
      <c r="DSU1269" s="80"/>
      <c r="DSV1269" s="80"/>
      <c r="DSW1269" s="57"/>
      <c r="DSX1269" s="81"/>
      <c r="DSY1269" s="57"/>
      <c r="DSZ1269" s="71"/>
      <c r="DTA1269" s="71"/>
      <c r="DTB1269" s="57"/>
      <c r="DTD1269" s="79"/>
      <c r="DTE1269" s="57"/>
      <c r="DTF1269" s="80"/>
      <c r="DTG1269" s="80"/>
      <c r="DTH1269" s="80"/>
      <c r="DTI1269" s="80"/>
      <c r="DTJ1269" s="57"/>
      <c r="DTK1269" s="81"/>
      <c r="DTL1269" s="57"/>
      <c r="DTM1269" s="71"/>
      <c r="DTN1269" s="71"/>
      <c r="DTO1269" s="57"/>
      <c r="DTQ1269" s="79"/>
      <c r="DTR1269" s="57"/>
      <c r="DTS1269" s="80"/>
      <c r="DTT1269" s="80"/>
      <c r="DTU1269" s="80"/>
      <c r="DTV1269" s="80"/>
      <c r="DTW1269" s="57"/>
      <c r="DTX1269" s="81"/>
      <c r="DTY1269" s="57"/>
      <c r="DTZ1269" s="71"/>
      <c r="DUA1269" s="71"/>
      <c r="DUB1269" s="57"/>
      <c r="DUD1269" s="79"/>
      <c r="DUE1269" s="57"/>
      <c r="DUF1269" s="80"/>
      <c r="DUG1269" s="80"/>
      <c r="DUH1269" s="80"/>
      <c r="DUI1269" s="80"/>
      <c r="DUJ1269" s="57"/>
      <c r="DUK1269" s="81"/>
      <c r="DUL1269" s="57"/>
      <c r="DUM1269" s="71"/>
      <c r="DUN1269" s="71"/>
      <c r="DUO1269" s="57"/>
      <c r="DUQ1269" s="79"/>
      <c r="DUR1269" s="57"/>
      <c r="DUS1269" s="80"/>
      <c r="DUT1269" s="80"/>
      <c r="DUU1269" s="80"/>
      <c r="DUV1269" s="80"/>
      <c r="DUW1269" s="57"/>
      <c r="DUX1269" s="81"/>
      <c r="DUY1269" s="57"/>
      <c r="DUZ1269" s="71"/>
      <c r="DVA1269" s="71"/>
      <c r="DVB1269" s="57"/>
      <c r="DVD1269" s="79"/>
      <c r="DVE1269" s="57"/>
      <c r="DVF1269" s="80"/>
      <c r="DVG1269" s="80"/>
      <c r="DVH1269" s="80"/>
      <c r="DVI1269" s="80"/>
      <c r="DVJ1269" s="57"/>
      <c r="DVK1269" s="81"/>
      <c r="DVL1269" s="57"/>
      <c r="DVM1269" s="71"/>
      <c r="DVN1269" s="71"/>
      <c r="DVO1269" s="57"/>
      <c r="DVQ1269" s="79"/>
      <c r="DVR1269" s="57"/>
      <c r="DVS1269" s="80"/>
      <c r="DVT1269" s="80"/>
      <c r="DVU1269" s="80"/>
      <c r="DVV1269" s="80"/>
      <c r="DVW1269" s="57"/>
      <c r="DVX1269" s="81"/>
      <c r="DVY1269" s="57"/>
      <c r="DVZ1269" s="71"/>
      <c r="DWA1269" s="71"/>
      <c r="DWB1269" s="57"/>
      <c r="DWD1269" s="79"/>
      <c r="DWE1269" s="57"/>
      <c r="DWF1269" s="80"/>
      <c r="DWG1269" s="80"/>
      <c r="DWH1269" s="80"/>
      <c r="DWI1269" s="80"/>
      <c r="DWJ1269" s="57"/>
      <c r="DWK1269" s="81"/>
      <c r="DWL1269" s="57"/>
      <c r="DWM1269" s="71"/>
      <c r="DWN1269" s="71"/>
      <c r="DWO1269" s="57"/>
      <c r="DWQ1269" s="79"/>
      <c r="DWR1269" s="57"/>
      <c r="DWS1269" s="80"/>
      <c r="DWT1269" s="80"/>
      <c r="DWU1269" s="80"/>
      <c r="DWV1269" s="80"/>
      <c r="DWW1269" s="57"/>
      <c r="DWX1269" s="81"/>
      <c r="DWY1269" s="57"/>
      <c r="DWZ1269" s="71"/>
      <c r="DXA1269" s="71"/>
      <c r="DXB1269" s="57"/>
      <c r="DXD1269" s="79"/>
      <c r="DXE1269" s="57"/>
      <c r="DXF1269" s="80"/>
      <c r="DXG1269" s="80"/>
      <c r="DXH1269" s="80"/>
      <c r="DXI1269" s="80"/>
      <c r="DXJ1269" s="57"/>
      <c r="DXK1269" s="81"/>
      <c r="DXL1269" s="57"/>
      <c r="DXM1269" s="71"/>
      <c r="DXN1269" s="71"/>
      <c r="DXO1269" s="57"/>
      <c r="DXQ1269" s="79"/>
      <c r="DXR1269" s="57"/>
      <c r="DXS1269" s="80"/>
      <c r="DXT1269" s="80"/>
      <c r="DXU1269" s="80"/>
      <c r="DXV1269" s="80"/>
      <c r="DXW1269" s="57"/>
      <c r="DXX1269" s="81"/>
      <c r="DXY1269" s="57"/>
      <c r="DXZ1269" s="71"/>
      <c r="DYA1269" s="71"/>
      <c r="DYB1269" s="57"/>
      <c r="DYD1269" s="79"/>
      <c r="DYE1269" s="57"/>
      <c r="DYF1269" s="80"/>
      <c r="DYG1269" s="80"/>
      <c r="DYH1269" s="80"/>
      <c r="DYI1269" s="80"/>
      <c r="DYJ1269" s="57"/>
      <c r="DYK1269" s="81"/>
      <c r="DYL1269" s="57"/>
      <c r="DYM1269" s="71"/>
      <c r="DYN1269" s="71"/>
      <c r="DYO1269" s="57"/>
      <c r="DYQ1269" s="79"/>
      <c r="DYR1269" s="57"/>
      <c r="DYS1269" s="80"/>
      <c r="DYT1269" s="80"/>
      <c r="DYU1269" s="80"/>
      <c r="DYV1269" s="80"/>
      <c r="DYW1269" s="57"/>
      <c r="DYX1269" s="81"/>
      <c r="DYY1269" s="57"/>
      <c r="DYZ1269" s="71"/>
      <c r="DZA1269" s="71"/>
      <c r="DZB1269" s="57"/>
      <c r="DZD1269" s="79"/>
      <c r="DZE1269" s="57"/>
      <c r="DZF1269" s="80"/>
      <c r="DZG1269" s="80"/>
      <c r="DZH1269" s="80"/>
      <c r="DZI1269" s="80"/>
      <c r="DZJ1269" s="57"/>
      <c r="DZK1269" s="81"/>
      <c r="DZL1269" s="57"/>
      <c r="DZM1269" s="71"/>
      <c r="DZN1269" s="71"/>
      <c r="DZO1269" s="57"/>
      <c r="DZQ1269" s="79"/>
      <c r="DZR1269" s="57"/>
      <c r="DZS1269" s="80"/>
      <c r="DZT1269" s="80"/>
      <c r="DZU1269" s="80"/>
      <c r="DZV1269" s="80"/>
      <c r="DZW1269" s="57"/>
      <c r="DZX1269" s="81"/>
      <c r="DZY1269" s="57"/>
      <c r="DZZ1269" s="71"/>
      <c r="EAA1269" s="71"/>
      <c r="EAB1269" s="57"/>
      <c r="EAD1269" s="79"/>
      <c r="EAE1269" s="57"/>
      <c r="EAF1269" s="80"/>
      <c r="EAG1269" s="80"/>
      <c r="EAH1269" s="80"/>
      <c r="EAI1269" s="80"/>
      <c r="EAJ1269" s="57"/>
      <c r="EAK1269" s="81"/>
      <c r="EAL1269" s="57"/>
      <c r="EAM1269" s="71"/>
      <c r="EAN1269" s="71"/>
      <c r="EAO1269" s="57"/>
      <c r="EAQ1269" s="79"/>
      <c r="EAR1269" s="57"/>
      <c r="EAS1269" s="80"/>
      <c r="EAT1269" s="80"/>
      <c r="EAU1269" s="80"/>
      <c r="EAV1269" s="80"/>
      <c r="EAW1269" s="57"/>
      <c r="EAX1269" s="81"/>
      <c r="EAY1269" s="57"/>
      <c r="EAZ1269" s="71"/>
      <c r="EBA1269" s="71"/>
      <c r="EBB1269" s="57"/>
      <c r="EBD1269" s="79"/>
      <c r="EBE1269" s="57"/>
      <c r="EBF1269" s="80"/>
      <c r="EBG1269" s="80"/>
      <c r="EBH1269" s="80"/>
      <c r="EBI1269" s="80"/>
      <c r="EBJ1269" s="57"/>
      <c r="EBK1269" s="81"/>
      <c r="EBL1269" s="57"/>
      <c r="EBM1269" s="71"/>
      <c r="EBN1269" s="71"/>
      <c r="EBO1269" s="57"/>
      <c r="EBQ1269" s="79"/>
      <c r="EBR1269" s="57"/>
      <c r="EBS1269" s="80"/>
      <c r="EBT1269" s="80"/>
      <c r="EBU1269" s="80"/>
      <c r="EBV1269" s="80"/>
      <c r="EBW1269" s="57"/>
      <c r="EBX1269" s="81"/>
      <c r="EBY1269" s="57"/>
      <c r="EBZ1269" s="71"/>
      <c r="ECA1269" s="71"/>
      <c r="ECB1269" s="57"/>
      <c r="ECD1269" s="79"/>
      <c r="ECE1269" s="57"/>
      <c r="ECF1269" s="80"/>
      <c r="ECG1269" s="80"/>
      <c r="ECH1269" s="80"/>
      <c r="ECI1269" s="80"/>
      <c r="ECJ1269" s="57"/>
      <c r="ECK1269" s="81"/>
      <c r="ECL1269" s="57"/>
      <c r="ECM1269" s="71"/>
      <c r="ECN1269" s="71"/>
      <c r="ECO1269" s="57"/>
      <c r="ECQ1269" s="79"/>
      <c r="ECR1269" s="57"/>
      <c r="ECS1269" s="80"/>
      <c r="ECT1269" s="80"/>
      <c r="ECU1269" s="80"/>
      <c r="ECV1269" s="80"/>
      <c r="ECW1269" s="57"/>
      <c r="ECX1269" s="81"/>
      <c r="ECY1269" s="57"/>
      <c r="ECZ1269" s="71"/>
      <c r="EDA1269" s="71"/>
      <c r="EDB1269" s="57"/>
      <c r="EDD1269" s="79"/>
      <c r="EDE1269" s="57"/>
      <c r="EDF1269" s="80"/>
      <c r="EDG1269" s="80"/>
      <c r="EDH1269" s="80"/>
      <c r="EDI1269" s="80"/>
      <c r="EDJ1269" s="57"/>
      <c r="EDK1269" s="81"/>
      <c r="EDL1269" s="57"/>
      <c r="EDM1269" s="71"/>
      <c r="EDN1269" s="71"/>
      <c r="EDO1269" s="57"/>
      <c r="EDQ1269" s="79"/>
      <c r="EDR1269" s="57"/>
      <c r="EDS1269" s="80"/>
      <c r="EDT1269" s="80"/>
      <c r="EDU1269" s="80"/>
      <c r="EDV1269" s="80"/>
      <c r="EDW1269" s="57"/>
      <c r="EDX1269" s="81"/>
      <c r="EDY1269" s="57"/>
      <c r="EDZ1269" s="71"/>
      <c r="EEA1269" s="71"/>
      <c r="EEB1269" s="57"/>
      <c r="EED1269" s="79"/>
      <c r="EEE1269" s="57"/>
      <c r="EEF1269" s="80"/>
      <c r="EEG1269" s="80"/>
      <c r="EEH1269" s="80"/>
      <c r="EEI1269" s="80"/>
      <c r="EEJ1269" s="57"/>
      <c r="EEK1269" s="81"/>
      <c r="EEL1269" s="57"/>
      <c r="EEM1269" s="71"/>
      <c r="EEN1269" s="71"/>
      <c r="EEO1269" s="57"/>
      <c r="EEQ1269" s="79"/>
      <c r="EER1269" s="57"/>
      <c r="EES1269" s="80"/>
      <c r="EET1269" s="80"/>
      <c r="EEU1269" s="80"/>
      <c r="EEV1269" s="80"/>
      <c r="EEW1269" s="57"/>
      <c r="EEX1269" s="81"/>
      <c r="EEY1269" s="57"/>
      <c r="EEZ1269" s="71"/>
      <c r="EFA1269" s="71"/>
      <c r="EFB1269" s="57"/>
      <c r="EFD1269" s="79"/>
      <c r="EFE1269" s="57"/>
      <c r="EFF1269" s="80"/>
      <c r="EFG1269" s="80"/>
      <c r="EFH1269" s="80"/>
      <c r="EFI1269" s="80"/>
      <c r="EFJ1269" s="57"/>
      <c r="EFK1269" s="81"/>
      <c r="EFL1269" s="57"/>
      <c r="EFM1269" s="71"/>
      <c r="EFN1269" s="71"/>
      <c r="EFO1269" s="57"/>
      <c r="EFQ1269" s="79"/>
      <c r="EFR1269" s="57"/>
      <c r="EFS1269" s="80"/>
      <c r="EFT1269" s="80"/>
      <c r="EFU1269" s="80"/>
      <c r="EFV1269" s="80"/>
      <c r="EFW1269" s="57"/>
      <c r="EFX1269" s="81"/>
      <c r="EFY1269" s="57"/>
      <c r="EFZ1269" s="71"/>
      <c r="EGA1269" s="71"/>
      <c r="EGB1269" s="57"/>
      <c r="EGD1269" s="79"/>
      <c r="EGE1269" s="57"/>
      <c r="EGF1269" s="80"/>
      <c r="EGG1269" s="80"/>
      <c r="EGH1269" s="80"/>
      <c r="EGI1269" s="80"/>
      <c r="EGJ1269" s="57"/>
      <c r="EGK1269" s="81"/>
      <c r="EGL1269" s="57"/>
      <c r="EGM1269" s="71"/>
      <c r="EGN1269" s="71"/>
      <c r="EGO1269" s="57"/>
      <c r="EGQ1269" s="79"/>
      <c r="EGR1269" s="57"/>
      <c r="EGS1269" s="80"/>
      <c r="EGT1269" s="80"/>
      <c r="EGU1269" s="80"/>
      <c r="EGV1269" s="80"/>
      <c r="EGW1269" s="57"/>
      <c r="EGX1269" s="81"/>
      <c r="EGY1269" s="57"/>
      <c r="EGZ1269" s="71"/>
      <c r="EHA1269" s="71"/>
      <c r="EHB1269" s="57"/>
      <c r="EHD1269" s="79"/>
      <c r="EHE1269" s="57"/>
      <c r="EHF1269" s="80"/>
      <c r="EHG1269" s="80"/>
      <c r="EHH1269" s="80"/>
      <c r="EHI1269" s="80"/>
      <c r="EHJ1269" s="57"/>
      <c r="EHK1269" s="81"/>
      <c r="EHL1269" s="57"/>
      <c r="EHM1269" s="71"/>
      <c r="EHN1269" s="71"/>
      <c r="EHO1269" s="57"/>
      <c r="EHQ1269" s="79"/>
      <c r="EHR1269" s="57"/>
      <c r="EHS1269" s="80"/>
      <c r="EHT1269" s="80"/>
      <c r="EHU1269" s="80"/>
      <c r="EHV1269" s="80"/>
      <c r="EHW1269" s="57"/>
      <c r="EHX1269" s="81"/>
      <c r="EHY1269" s="57"/>
      <c r="EHZ1269" s="71"/>
      <c r="EIA1269" s="71"/>
      <c r="EIB1269" s="57"/>
      <c r="EID1269" s="79"/>
      <c r="EIE1269" s="57"/>
      <c r="EIF1269" s="80"/>
      <c r="EIG1269" s="80"/>
      <c r="EIH1269" s="80"/>
      <c r="EII1269" s="80"/>
      <c r="EIJ1269" s="57"/>
      <c r="EIK1269" s="81"/>
      <c r="EIL1269" s="57"/>
      <c r="EIM1269" s="71"/>
      <c r="EIN1269" s="71"/>
      <c r="EIO1269" s="57"/>
      <c r="EIQ1269" s="79"/>
      <c r="EIR1269" s="57"/>
      <c r="EIS1269" s="80"/>
      <c r="EIT1269" s="80"/>
      <c r="EIU1269" s="80"/>
      <c r="EIV1269" s="80"/>
      <c r="EIW1269" s="57"/>
      <c r="EIX1269" s="81"/>
      <c r="EIY1269" s="57"/>
      <c r="EIZ1269" s="71"/>
      <c r="EJA1269" s="71"/>
      <c r="EJB1269" s="57"/>
      <c r="EJD1269" s="79"/>
      <c r="EJE1269" s="57"/>
      <c r="EJF1269" s="80"/>
      <c r="EJG1269" s="80"/>
      <c r="EJH1269" s="80"/>
      <c r="EJI1269" s="80"/>
      <c r="EJJ1269" s="57"/>
      <c r="EJK1269" s="81"/>
      <c r="EJL1269" s="57"/>
      <c r="EJM1269" s="71"/>
      <c r="EJN1269" s="71"/>
      <c r="EJO1269" s="57"/>
      <c r="EJQ1269" s="79"/>
      <c r="EJR1269" s="57"/>
      <c r="EJS1269" s="80"/>
      <c r="EJT1269" s="80"/>
      <c r="EJU1269" s="80"/>
      <c r="EJV1269" s="80"/>
      <c r="EJW1269" s="57"/>
      <c r="EJX1269" s="81"/>
      <c r="EJY1269" s="57"/>
      <c r="EJZ1269" s="71"/>
      <c r="EKA1269" s="71"/>
      <c r="EKB1269" s="57"/>
      <c r="EKD1269" s="79"/>
      <c r="EKE1269" s="57"/>
      <c r="EKF1269" s="80"/>
      <c r="EKG1269" s="80"/>
      <c r="EKH1269" s="80"/>
      <c r="EKI1269" s="80"/>
      <c r="EKJ1269" s="57"/>
      <c r="EKK1269" s="81"/>
      <c r="EKL1269" s="57"/>
      <c r="EKM1269" s="71"/>
      <c r="EKN1269" s="71"/>
      <c r="EKO1269" s="57"/>
      <c r="EKQ1269" s="79"/>
      <c r="EKR1269" s="57"/>
      <c r="EKS1269" s="80"/>
      <c r="EKT1269" s="80"/>
      <c r="EKU1269" s="80"/>
      <c r="EKV1269" s="80"/>
      <c r="EKW1269" s="57"/>
      <c r="EKX1269" s="81"/>
      <c r="EKY1269" s="57"/>
      <c r="EKZ1269" s="71"/>
      <c r="ELA1269" s="71"/>
      <c r="ELB1269" s="57"/>
      <c r="ELD1269" s="79"/>
      <c r="ELE1269" s="57"/>
      <c r="ELF1269" s="80"/>
      <c r="ELG1269" s="80"/>
      <c r="ELH1269" s="80"/>
      <c r="ELI1269" s="80"/>
      <c r="ELJ1269" s="57"/>
      <c r="ELK1269" s="81"/>
      <c r="ELL1269" s="57"/>
      <c r="ELM1269" s="71"/>
      <c r="ELN1269" s="71"/>
      <c r="ELO1269" s="57"/>
      <c r="ELQ1269" s="79"/>
      <c r="ELR1269" s="57"/>
      <c r="ELS1269" s="80"/>
      <c r="ELT1269" s="80"/>
      <c r="ELU1269" s="80"/>
      <c r="ELV1269" s="80"/>
      <c r="ELW1269" s="57"/>
      <c r="ELX1269" s="81"/>
      <c r="ELY1269" s="57"/>
      <c r="ELZ1269" s="71"/>
      <c r="EMA1269" s="71"/>
      <c r="EMB1269" s="57"/>
      <c r="EMD1269" s="79"/>
      <c r="EME1269" s="57"/>
      <c r="EMF1269" s="80"/>
      <c r="EMG1269" s="80"/>
      <c r="EMH1269" s="80"/>
      <c r="EMI1269" s="80"/>
      <c r="EMJ1269" s="57"/>
      <c r="EMK1269" s="81"/>
      <c r="EML1269" s="57"/>
      <c r="EMM1269" s="71"/>
      <c r="EMN1269" s="71"/>
      <c r="EMO1269" s="57"/>
      <c r="EMQ1269" s="79"/>
      <c r="EMR1269" s="57"/>
      <c r="EMS1269" s="80"/>
      <c r="EMT1269" s="80"/>
      <c r="EMU1269" s="80"/>
      <c r="EMV1269" s="80"/>
      <c r="EMW1269" s="57"/>
      <c r="EMX1269" s="81"/>
      <c r="EMY1269" s="57"/>
      <c r="EMZ1269" s="71"/>
      <c r="ENA1269" s="71"/>
      <c r="ENB1269" s="57"/>
      <c r="END1269" s="79"/>
      <c r="ENE1269" s="57"/>
      <c r="ENF1269" s="80"/>
      <c r="ENG1269" s="80"/>
      <c r="ENH1269" s="80"/>
      <c r="ENI1269" s="80"/>
      <c r="ENJ1269" s="57"/>
      <c r="ENK1269" s="81"/>
      <c r="ENL1269" s="57"/>
      <c r="ENM1269" s="71"/>
      <c r="ENN1269" s="71"/>
      <c r="ENO1269" s="57"/>
      <c r="ENQ1269" s="79"/>
      <c r="ENR1269" s="57"/>
      <c r="ENS1269" s="80"/>
      <c r="ENT1269" s="80"/>
      <c r="ENU1269" s="80"/>
      <c r="ENV1269" s="80"/>
      <c r="ENW1269" s="57"/>
      <c r="ENX1269" s="81"/>
      <c r="ENY1269" s="57"/>
      <c r="ENZ1269" s="71"/>
      <c r="EOA1269" s="71"/>
      <c r="EOB1269" s="57"/>
      <c r="EOD1269" s="79"/>
      <c r="EOE1269" s="57"/>
      <c r="EOF1269" s="80"/>
      <c r="EOG1269" s="80"/>
      <c r="EOH1269" s="80"/>
      <c r="EOI1269" s="80"/>
      <c r="EOJ1269" s="57"/>
      <c r="EOK1269" s="81"/>
      <c r="EOL1269" s="57"/>
      <c r="EOM1269" s="71"/>
      <c r="EON1269" s="71"/>
      <c r="EOO1269" s="57"/>
      <c r="EOQ1269" s="79"/>
      <c r="EOR1269" s="57"/>
      <c r="EOS1269" s="80"/>
      <c r="EOT1269" s="80"/>
      <c r="EOU1269" s="80"/>
      <c r="EOV1269" s="80"/>
      <c r="EOW1269" s="57"/>
      <c r="EOX1269" s="81"/>
      <c r="EOY1269" s="57"/>
      <c r="EOZ1269" s="71"/>
      <c r="EPA1269" s="71"/>
      <c r="EPB1269" s="57"/>
      <c r="EPD1269" s="79"/>
      <c r="EPE1269" s="57"/>
      <c r="EPF1269" s="80"/>
      <c r="EPG1269" s="80"/>
      <c r="EPH1269" s="80"/>
      <c r="EPI1269" s="80"/>
      <c r="EPJ1269" s="57"/>
      <c r="EPK1269" s="81"/>
      <c r="EPL1269" s="57"/>
      <c r="EPM1269" s="71"/>
      <c r="EPN1269" s="71"/>
      <c r="EPO1269" s="57"/>
      <c r="EPQ1269" s="79"/>
      <c r="EPR1269" s="57"/>
      <c r="EPS1269" s="80"/>
      <c r="EPT1269" s="80"/>
      <c r="EPU1269" s="80"/>
      <c r="EPV1269" s="80"/>
      <c r="EPW1269" s="57"/>
      <c r="EPX1269" s="81"/>
      <c r="EPY1269" s="57"/>
      <c r="EPZ1269" s="71"/>
      <c r="EQA1269" s="71"/>
      <c r="EQB1269" s="57"/>
      <c r="EQD1269" s="79"/>
      <c r="EQE1269" s="57"/>
      <c r="EQF1269" s="80"/>
      <c r="EQG1269" s="80"/>
      <c r="EQH1269" s="80"/>
      <c r="EQI1269" s="80"/>
      <c r="EQJ1269" s="57"/>
      <c r="EQK1269" s="81"/>
      <c r="EQL1269" s="57"/>
      <c r="EQM1269" s="71"/>
      <c r="EQN1269" s="71"/>
      <c r="EQO1269" s="57"/>
      <c r="EQQ1269" s="79"/>
      <c r="EQR1269" s="57"/>
      <c r="EQS1269" s="80"/>
      <c r="EQT1269" s="80"/>
      <c r="EQU1269" s="80"/>
      <c r="EQV1269" s="80"/>
      <c r="EQW1269" s="57"/>
      <c r="EQX1269" s="81"/>
      <c r="EQY1269" s="57"/>
      <c r="EQZ1269" s="71"/>
      <c r="ERA1269" s="71"/>
      <c r="ERB1269" s="57"/>
      <c r="ERD1269" s="79"/>
      <c r="ERE1269" s="57"/>
      <c r="ERF1269" s="80"/>
      <c r="ERG1269" s="80"/>
      <c r="ERH1269" s="80"/>
      <c r="ERI1269" s="80"/>
      <c r="ERJ1269" s="57"/>
      <c r="ERK1269" s="81"/>
      <c r="ERL1269" s="57"/>
      <c r="ERM1269" s="71"/>
      <c r="ERN1269" s="71"/>
      <c r="ERO1269" s="57"/>
      <c r="ERQ1269" s="79"/>
      <c r="ERR1269" s="57"/>
      <c r="ERS1269" s="80"/>
      <c r="ERT1269" s="80"/>
      <c r="ERU1269" s="80"/>
      <c r="ERV1269" s="80"/>
      <c r="ERW1269" s="57"/>
      <c r="ERX1269" s="81"/>
      <c r="ERY1269" s="57"/>
      <c r="ERZ1269" s="71"/>
      <c r="ESA1269" s="71"/>
      <c r="ESB1269" s="57"/>
      <c r="ESD1269" s="79"/>
      <c r="ESE1269" s="57"/>
      <c r="ESF1269" s="80"/>
      <c r="ESG1269" s="80"/>
      <c r="ESH1269" s="80"/>
      <c r="ESI1269" s="80"/>
      <c r="ESJ1269" s="57"/>
      <c r="ESK1269" s="81"/>
      <c r="ESL1269" s="57"/>
      <c r="ESM1269" s="71"/>
      <c r="ESN1269" s="71"/>
      <c r="ESO1269" s="57"/>
      <c r="ESQ1269" s="79"/>
      <c r="ESR1269" s="57"/>
      <c r="ESS1269" s="80"/>
      <c r="EST1269" s="80"/>
      <c r="ESU1269" s="80"/>
      <c r="ESV1269" s="80"/>
      <c r="ESW1269" s="57"/>
      <c r="ESX1269" s="81"/>
      <c r="ESY1269" s="57"/>
      <c r="ESZ1269" s="71"/>
      <c r="ETA1269" s="71"/>
      <c r="ETB1269" s="57"/>
      <c r="ETD1269" s="79"/>
      <c r="ETE1269" s="57"/>
      <c r="ETF1269" s="80"/>
      <c r="ETG1269" s="80"/>
      <c r="ETH1269" s="80"/>
      <c r="ETI1269" s="80"/>
      <c r="ETJ1269" s="57"/>
      <c r="ETK1269" s="81"/>
      <c r="ETL1269" s="57"/>
      <c r="ETM1269" s="71"/>
      <c r="ETN1269" s="71"/>
      <c r="ETO1269" s="57"/>
      <c r="ETQ1269" s="79"/>
      <c r="ETR1269" s="57"/>
      <c r="ETS1269" s="80"/>
      <c r="ETT1269" s="80"/>
      <c r="ETU1269" s="80"/>
      <c r="ETV1269" s="80"/>
      <c r="ETW1269" s="57"/>
      <c r="ETX1269" s="81"/>
      <c r="ETY1269" s="57"/>
      <c r="ETZ1269" s="71"/>
      <c r="EUA1269" s="71"/>
      <c r="EUB1269" s="57"/>
      <c r="EUD1269" s="79"/>
      <c r="EUE1269" s="57"/>
      <c r="EUF1269" s="80"/>
      <c r="EUG1269" s="80"/>
      <c r="EUH1269" s="80"/>
      <c r="EUI1269" s="80"/>
      <c r="EUJ1269" s="57"/>
      <c r="EUK1269" s="81"/>
      <c r="EUL1269" s="57"/>
      <c r="EUM1269" s="71"/>
      <c r="EUN1269" s="71"/>
      <c r="EUO1269" s="57"/>
      <c r="EUQ1269" s="79"/>
      <c r="EUR1269" s="57"/>
      <c r="EUS1269" s="80"/>
      <c r="EUT1269" s="80"/>
      <c r="EUU1269" s="80"/>
      <c r="EUV1269" s="80"/>
      <c r="EUW1269" s="57"/>
      <c r="EUX1269" s="81"/>
      <c r="EUY1269" s="57"/>
      <c r="EUZ1269" s="71"/>
      <c r="EVA1269" s="71"/>
      <c r="EVB1269" s="57"/>
      <c r="EVD1269" s="79"/>
      <c r="EVE1269" s="57"/>
      <c r="EVF1269" s="80"/>
      <c r="EVG1269" s="80"/>
      <c r="EVH1269" s="80"/>
      <c r="EVI1269" s="80"/>
      <c r="EVJ1269" s="57"/>
      <c r="EVK1269" s="81"/>
      <c r="EVL1269" s="57"/>
      <c r="EVM1269" s="71"/>
      <c r="EVN1269" s="71"/>
      <c r="EVO1269" s="57"/>
      <c r="EVQ1269" s="79"/>
      <c r="EVR1269" s="57"/>
      <c r="EVS1269" s="80"/>
      <c r="EVT1269" s="80"/>
      <c r="EVU1269" s="80"/>
      <c r="EVV1269" s="80"/>
      <c r="EVW1269" s="57"/>
      <c r="EVX1269" s="81"/>
      <c r="EVY1269" s="57"/>
      <c r="EVZ1269" s="71"/>
      <c r="EWA1269" s="71"/>
      <c r="EWB1269" s="57"/>
      <c r="EWD1269" s="79"/>
      <c r="EWE1269" s="57"/>
      <c r="EWF1269" s="80"/>
      <c r="EWG1269" s="80"/>
      <c r="EWH1269" s="80"/>
      <c r="EWI1269" s="80"/>
      <c r="EWJ1269" s="57"/>
      <c r="EWK1269" s="81"/>
      <c r="EWL1269" s="57"/>
      <c r="EWM1269" s="71"/>
      <c r="EWN1269" s="71"/>
      <c r="EWO1269" s="57"/>
      <c r="EWQ1269" s="79"/>
      <c r="EWR1269" s="57"/>
      <c r="EWS1269" s="80"/>
      <c r="EWT1269" s="80"/>
      <c r="EWU1269" s="80"/>
      <c r="EWV1269" s="80"/>
      <c r="EWW1269" s="57"/>
      <c r="EWX1269" s="81"/>
      <c r="EWY1269" s="57"/>
      <c r="EWZ1269" s="71"/>
      <c r="EXA1269" s="71"/>
      <c r="EXB1269" s="57"/>
      <c r="EXD1269" s="79"/>
      <c r="EXE1269" s="57"/>
      <c r="EXF1269" s="80"/>
      <c r="EXG1269" s="80"/>
      <c r="EXH1269" s="80"/>
      <c r="EXI1269" s="80"/>
      <c r="EXJ1269" s="57"/>
      <c r="EXK1269" s="81"/>
      <c r="EXL1269" s="57"/>
      <c r="EXM1269" s="71"/>
      <c r="EXN1269" s="71"/>
      <c r="EXO1269" s="57"/>
      <c r="EXQ1269" s="79"/>
      <c r="EXR1269" s="57"/>
      <c r="EXS1269" s="80"/>
      <c r="EXT1269" s="80"/>
      <c r="EXU1269" s="80"/>
      <c r="EXV1269" s="80"/>
      <c r="EXW1269" s="57"/>
      <c r="EXX1269" s="81"/>
      <c r="EXY1269" s="57"/>
      <c r="EXZ1269" s="71"/>
      <c r="EYA1269" s="71"/>
      <c r="EYB1269" s="57"/>
      <c r="EYD1269" s="79"/>
      <c r="EYE1269" s="57"/>
      <c r="EYF1269" s="80"/>
      <c r="EYG1269" s="80"/>
      <c r="EYH1269" s="80"/>
      <c r="EYI1269" s="80"/>
      <c r="EYJ1269" s="57"/>
      <c r="EYK1269" s="81"/>
      <c r="EYL1269" s="57"/>
      <c r="EYM1269" s="71"/>
      <c r="EYN1269" s="71"/>
      <c r="EYO1269" s="57"/>
      <c r="EYQ1269" s="79"/>
      <c r="EYR1269" s="57"/>
      <c r="EYS1269" s="80"/>
      <c r="EYT1269" s="80"/>
      <c r="EYU1269" s="80"/>
      <c r="EYV1269" s="80"/>
      <c r="EYW1269" s="57"/>
      <c r="EYX1269" s="81"/>
      <c r="EYY1269" s="57"/>
      <c r="EYZ1269" s="71"/>
      <c r="EZA1269" s="71"/>
      <c r="EZB1269" s="57"/>
      <c r="EZD1269" s="79"/>
      <c r="EZE1269" s="57"/>
      <c r="EZF1269" s="80"/>
      <c r="EZG1269" s="80"/>
      <c r="EZH1269" s="80"/>
      <c r="EZI1269" s="80"/>
      <c r="EZJ1269" s="57"/>
      <c r="EZK1269" s="81"/>
      <c r="EZL1269" s="57"/>
      <c r="EZM1269" s="71"/>
      <c r="EZN1269" s="71"/>
      <c r="EZO1269" s="57"/>
      <c r="EZQ1269" s="79"/>
      <c r="EZR1269" s="57"/>
      <c r="EZS1269" s="80"/>
      <c r="EZT1269" s="80"/>
      <c r="EZU1269" s="80"/>
      <c r="EZV1269" s="80"/>
      <c r="EZW1269" s="57"/>
      <c r="EZX1269" s="81"/>
      <c r="EZY1269" s="57"/>
      <c r="EZZ1269" s="71"/>
      <c r="FAA1269" s="71"/>
      <c r="FAB1269" s="57"/>
      <c r="FAD1269" s="79"/>
      <c r="FAE1269" s="57"/>
      <c r="FAF1269" s="80"/>
      <c r="FAG1269" s="80"/>
      <c r="FAH1269" s="80"/>
      <c r="FAI1269" s="80"/>
      <c r="FAJ1269" s="57"/>
      <c r="FAK1269" s="81"/>
      <c r="FAL1269" s="57"/>
      <c r="FAM1269" s="71"/>
      <c r="FAN1269" s="71"/>
      <c r="FAO1269" s="57"/>
      <c r="FAQ1269" s="79"/>
      <c r="FAR1269" s="57"/>
      <c r="FAS1269" s="80"/>
      <c r="FAT1269" s="80"/>
      <c r="FAU1269" s="80"/>
      <c r="FAV1269" s="80"/>
      <c r="FAW1269" s="57"/>
      <c r="FAX1269" s="81"/>
      <c r="FAY1269" s="57"/>
      <c r="FAZ1269" s="71"/>
      <c r="FBA1269" s="71"/>
      <c r="FBB1269" s="57"/>
      <c r="FBD1269" s="79"/>
      <c r="FBE1269" s="57"/>
      <c r="FBF1269" s="80"/>
      <c r="FBG1269" s="80"/>
      <c r="FBH1269" s="80"/>
      <c r="FBI1269" s="80"/>
      <c r="FBJ1269" s="57"/>
      <c r="FBK1269" s="81"/>
      <c r="FBL1269" s="57"/>
      <c r="FBM1269" s="71"/>
      <c r="FBN1269" s="71"/>
      <c r="FBO1269" s="57"/>
      <c r="FBQ1269" s="79"/>
      <c r="FBR1269" s="57"/>
      <c r="FBS1269" s="80"/>
      <c r="FBT1269" s="80"/>
      <c r="FBU1269" s="80"/>
      <c r="FBV1269" s="80"/>
      <c r="FBW1269" s="57"/>
      <c r="FBX1269" s="81"/>
      <c r="FBY1269" s="57"/>
      <c r="FBZ1269" s="71"/>
      <c r="FCA1269" s="71"/>
      <c r="FCB1269" s="57"/>
      <c r="FCD1269" s="79"/>
      <c r="FCE1269" s="57"/>
      <c r="FCF1269" s="80"/>
      <c r="FCG1269" s="80"/>
      <c r="FCH1269" s="80"/>
      <c r="FCI1269" s="80"/>
      <c r="FCJ1269" s="57"/>
      <c r="FCK1269" s="81"/>
      <c r="FCL1269" s="57"/>
      <c r="FCM1269" s="71"/>
      <c r="FCN1269" s="71"/>
      <c r="FCO1269" s="57"/>
      <c r="FCQ1269" s="79"/>
      <c r="FCR1269" s="57"/>
      <c r="FCS1269" s="80"/>
      <c r="FCT1269" s="80"/>
      <c r="FCU1269" s="80"/>
      <c r="FCV1269" s="80"/>
      <c r="FCW1269" s="57"/>
      <c r="FCX1269" s="81"/>
      <c r="FCY1269" s="57"/>
      <c r="FCZ1269" s="71"/>
      <c r="FDA1269" s="71"/>
      <c r="FDB1269" s="57"/>
      <c r="FDD1269" s="79"/>
      <c r="FDE1269" s="57"/>
      <c r="FDF1269" s="80"/>
      <c r="FDG1269" s="80"/>
      <c r="FDH1269" s="80"/>
      <c r="FDI1269" s="80"/>
      <c r="FDJ1269" s="57"/>
      <c r="FDK1269" s="81"/>
      <c r="FDL1269" s="57"/>
      <c r="FDM1269" s="71"/>
      <c r="FDN1269" s="71"/>
      <c r="FDO1269" s="57"/>
      <c r="FDQ1269" s="79"/>
      <c r="FDR1269" s="57"/>
      <c r="FDS1269" s="80"/>
      <c r="FDT1269" s="80"/>
      <c r="FDU1269" s="80"/>
      <c r="FDV1269" s="80"/>
      <c r="FDW1269" s="57"/>
      <c r="FDX1269" s="81"/>
      <c r="FDY1269" s="57"/>
      <c r="FDZ1269" s="71"/>
      <c r="FEA1269" s="71"/>
      <c r="FEB1269" s="57"/>
      <c r="FED1269" s="79"/>
      <c r="FEE1269" s="57"/>
      <c r="FEF1269" s="80"/>
      <c r="FEG1269" s="80"/>
      <c r="FEH1269" s="80"/>
      <c r="FEI1269" s="80"/>
      <c r="FEJ1269" s="57"/>
      <c r="FEK1269" s="81"/>
      <c r="FEL1269" s="57"/>
      <c r="FEM1269" s="71"/>
      <c r="FEN1269" s="71"/>
      <c r="FEO1269" s="57"/>
      <c r="FEQ1269" s="79"/>
      <c r="FER1269" s="57"/>
      <c r="FES1269" s="80"/>
      <c r="FET1269" s="80"/>
      <c r="FEU1269" s="80"/>
      <c r="FEV1269" s="80"/>
      <c r="FEW1269" s="57"/>
      <c r="FEX1269" s="81"/>
      <c r="FEY1269" s="57"/>
      <c r="FEZ1269" s="71"/>
      <c r="FFA1269" s="71"/>
      <c r="FFB1269" s="57"/>
      <c r="FFD1269" s="79"/>
      <c r="FFE1269" s="57"/>
      <c r="FFF1269" s="80"/>
      <c r="FFG1269" s="80"/>
      <c r="FFH1269" s="80"/>
      <c r="FFI1269" s="80"/>
      <c r="FFJ1269" s="57"/>
      <c r="FFK1269" s="81"/>
      <c r="FFL1269" s="57"/>
      <c r="FFM1269" s="71"/>
      <c r="FFN1269" s="71"/>
      <c r="FFO1269" s="57"/>
      <c r="FFQ1269" s="79"/>
      <c r="FFR1269" s="57"/>
      <c r="FFS1269" s="80"/>
      <c r="FFT1269" s="80"/>
      <c r="FFU1269" s="80"/>
      <c r="FFV1269" s="80"/>
      <c r="FFW1269" s="57"/>
      <c r="FFX1269" s="81"/>
      <c r="FFY1269" s="57"/>
      <c r="FFZ1269" s="71"/>
      <c r="FGA1269" s="71"/>
      <c r="FGB1269" s="57"/>
      <c r="FGD1269" s="79"/>
      <c r="FGE1269" s="57"/>
      <c r="FGF1269" s="80"/>
      <c r="FGG1269" s="80"/>
      <c r="FGH1269" s="80"/>
      <c r="FGI1269" s="80"/>
      <c r="FGJ1269" s="57"/>
      <c r="FGK1269" s="81"/>
      <c r="FGL1269" s="57"/>
      <c r="FGM1269" s="71"/>
      <c r="FGN1269" s="71"/>
      <c r="FGO1269" s="57"/>
      <c r="FGQ1269" s="79"/>
      <c r="FGR1269" s="57"/>
      <c r="FGS1269" s="80"/>
      <c r="FGT1269" s="80"/>
      <c r="FGU1269" s="80"/>
      <c r="FGV1269" s="80"/>
      <c r="FGW1269" s="57"/>
      <c r="FGX1269" s="81"/>
      <c r="FGY1269" s="57"/>
      <c r="FGZ1269" s="71"/>
      <c r="FHA1269" s="71"/>
      <c r="FHB1269" s="57"/>
      <c r="FHD1269" s="79"/>
      <c r="FHE1269" s="57"/>
      <c r="FHF1269" s="80"/>
      <c r="FHG1269" s="80"/>
      <c r="FHH1269" s="80"/>
      <c r="FHI1269" s="80"/>
      <c r="FHJ1269" s="57"/>
      <c r="FHK1269" s="81"/>
      <c r="FHL1269" s="57"/>
      <c r="FHM1269" s="71"/>
      <c r="FHN1269" s="71"/>
      <c r="FHO1269" s="57"/>
      <c r="FHQ1269" s="79"/>
      <c r="FHR1269" s="57"/>
      <c r="FHS1269" s="80"/>
      <c r="FHT1269" s="80"/>
      <c r="FHU1269" s="80"/>
      <c r="FHV1269" s="80"/>
      <c r="FHW1269" s="57"/>
      <c r="FHX1269" s="81"/>
      <c r="FHY1269" s="57"/>
      <c r="FHZ1269" s="71"/>
      <c r="FIA1269" s="71"/>
      <c r="FIB1269" s="57"/>
      <c r="FID1269" s="79"/>
      <c r="FIE1269" s="57"/>
      <c r="FIF1269" s="80"/>
      <c r="FIG1269" s="80"/>
      <c r="FIH1269" s="80"/>
      <c r="FII1269" s="80"/>
      <c r="FIJ1269" s="57"/>
      <c r="FIK1269" s="81"/>
      <c r="FIL1269" s="57"/>
      <c r="FIM1269" s="71"/>
      <c r="FIN1269" s="71"/>
      <c r="FIO1269" s="57"/>
      <c r="FIQ1269" s="79"/>
      <c r="FIR1269" s="57"/>
      <c r="FIS1269" s="80"/>
      <c r="FIT1269" s="80"/>
      <c r="FIU1269" s="80"/>
      <c r="FIV1269" s="80"/>
      <c r="FIW1269" s="57"/>
      <c r="FIX1269" s="81"/>
      <c r="FIY1269" s="57"/>
      <c r="FIZ1269" s="71"/>
      <c r="FJA1269" s="71"/>
      <c r="FJB1269" s="57"/>
      <c r="FJD1269" s="79"/>
      <c r="FJE1269" s="57"/>
      <c r="FJF1269" s="80"/>
      <c r="FJG1269" s="80"/>
      <c r="FJH1269" s="80"/>
      <c r="FJI1269" s="80"/>
      <c r="FJJ1269" s="57"/>
      <c r="FJK1269" s="81"/>
      <c r="FJL1269" s="57"/>
      <c r="FJM1269" s="71"/>
      <c r="FJN1269" s="71"/>
      <c r="FJO1269" s="57"/>
      <c r="FJQ1269" s="79"/>
      <c r="FJR1269" s="57"/>
      <c r="FJS1269" s="80"/>
      <c r="FJT1269" s="80"/>
      <c r="FJU1269" s="80"/>
      <c r="FJV1269" s="80"/>
      <c r="FJW1269" s="57"/>
      <c r="FJX1269" s="81"/>
      <c r="FJY1269" s="57"/>
      <c r="FJZ1269" s="71"/>
      <c r="FKA1269" s="71"/>
      <c r="FKB1269" s="57"/>
      <c r="FKD1269" s="79"/>
      <c r="FKE1269" s="57"/>
      <c r="FKF1269" s="80"/>
      <c r="FKG1269" s="80"/>
      <c r="FKH1269" s="80"/>
      <c r="FKI1269" s="80"/>
      <c r="FKJ1269" s="57"/>
      <c r="FKK1269" s="81"/>
      <c r="FKL1269" s="57"/>
      <c r="FKM1269" s="71"/>
      <c r="FKN1269" s="71"/>
      <c r="FKO1269" s="57"/>
      <c r="FKQ1269" s="79"/>
      <c r="FKR1269" s="57"/>
      <c r="FKS1269" s="80"/>
      <c r="FKT1269" s="80"/>
      <c r="FKU1269" s="80"/>
      <c r="FKV1269" s="80"/>
      <c r="FKW1269" s="57"/>
      <c r="FKX1269" s="81"/>
      <c r="FKY1269" s="57"/>
      <c r="FKZ1269" s="71"/>
      <c r="FLA1269" s="71"/>
      <c r="FLB1269" s="57"/>
      <c r="FLD1269" s="79"/>
      <c r="FLE1269" s="57"/>
      <c r="FLF1269" s="80"/>
      <c r="FLG1269" s="80"/>
      <c r="FLH1269" s="80"/>
      <c r="FLI1269" s="80"/>
      <c r="FLJ1269" s="57"/>
      <c r="FLK1269" s="81"/>
      <c r="FLL1269" s="57"/>
      <c r="FLM1269" s="71"/>
      <c r="FLN1269" s="71"/>
      <c r="FLO1269" s="57"/>
      <c r="FLQ1269" s="79"/>
      <c r="FLR1269" s="57"/>
      <c r="FLS1269" s="80"/>
      <c r="FLT1269" s="80"/>
      <c r="FLU1269" s="80"/>
      <c r="FLV1269" s="80"/>
      <c r="FLW1269" s="57"/>
      <c r="FLX1269" s="81"/>
      <c r="FLY1269" s="57"/>
      <c r="FLZ1269" s="71"/>
      <c r="FMA1269" s="71"/>
      <c r="FMB1269" s="57"/>
      <c r="FMD1269" s="79"/>
      <c r="FME1269" s="57"/>
      <c r="FMF1269" s="80"/>
      <c r="FMG1269" s="80"/>
      <c r="FMH1269" s="80"/>
      <c r="FMI1269" s="80"/>
      <c r="FMJ1269" s="57"/>
      <c r="FMK1269" s="81"/>
      <c r="FML1269" s="57"/>
      <c r="FMM1269" s="71"/>
      <c r="FMN1269" s="71"/>
      <c r="FMO1269" s="57"/>
      <c r="FMQ1269" s="79"/>
      <c r="FMR1269" s="57"/>
      <c r="FMS1269" s="80"/>
      <c r="FMT1269" s="80"/>
      <c r="FMU1269" s="80"/>
      <c r="FMV1269" s="80"/>
      <c r="FMW1269" s="57"/>
      <c r="FMX1269" s="81"/>
      <c r="FMY1269" s="57"/>
      <c r="FMZ1269" s="71"/>
      <c r="FNA1269" s="71"/>
      <c r="FNB1269" s="57"/>
      <c r="FND1269" s="79"/>
      <c r="FNE1269" s="57"/>
      <c r="FNF1269" s="80"/>
      <c r="FNG1269" s="80"/>
      <c r="FNH1269" s="80"/>
      <c r="FNI1269" s="80"/>
      <c r="FNJ1269" s="57"/>
      <c r="FNK1269" s="81"/>
      <c r="FNL1269" s="57"/>
      <c r="FNM1269" s="71"/>
      <c r="FNN1269" s="71"/>
      <c r="FNO1269" s="57"/>
      <c r="FNQ1269" s="79"/>
      <c r="FNR1269" s="57"/>
      <c r="FNS1269" s="80"/>
      <c r="FNT1269" s="80"/>
      <c r="FNU1269" s="80"/>
      <c r="FNV1269" s="80"/>
      <c r="FNW1269" s="57"/>
      <c r="FNX1269" s="81"/>
      <c r="FNY1269" s="57"/>
      <c r="FNZ1269" s="71"/>
      <c r="FOA1269" s="71"/>
      <c r="FOB1269" s="57"/>
      <c r="FOD1269" s="79"/>
      <c r="FOE1269" s="57"/>
      <c r="FOF1269" s="80"/>
      <c r="FOG1269" s="80"/>
      <c r="FOH1269" s="80"/>
      <c r="FOI1269" s="80"/>
      <c r="FOJ1269" s="57"/>
      <c r="FOK1269" s="81"/>
      <c r="FOL1269" s="57"/>
      <c r="FOM1269" s="71"/>
      <c r="FON1269" s="71"/>
      <c r="FOO1269" s="57"/>
      <c r="FOQ1269" s="79"/>
      <c r="FOR1269" s="57"/>
      <c r="FOS1269" s="80"/>
      <c r="FOT1269" s="80"/>
      <c r="FOU1269" s="80"/>
      <c r="FOV1269" s="80"/>
      <c r="FOW1269" s="57"/>
      <c r="FOX1269" s="81"/>
      <c r="FOY1269" s="57"/>
      <c r="FOZ1269" s="71"/>
      <c r="FPA1269" s="71"/>
      <c r="FPB1269" s="57"/>
      <c r="FPD1269" s="79"/>
      <c r="FPE1269" s="57"/>
      <c r="FPF1269" s="80"/>
      <c r="FPG1269" s="80"/>
      <c r="FPH1269" s="80"/>
      <c r="FPI1269" s="80"/>
      <c r="FPJ1269" s="57"/>
      <c r="FPK1269" s="81"/>
      <c r="FPL1269" s="57"/>
      <c r="FPM1269" s="71"/>
      <c r="FPN1269" s="71"/>
      <c r="FPO1269" s="57"/>
      <c r="FPQ1269" s="79"/>
      <c r="FPR1269" s="57"/>
      <c r="FPS1269" s="80"/>
      <c r="FPT1269" s="80"/>
      <c r="FPU1269" s="80"/>
      <c r="FPV1269" s="80"/>
      <c r="FPW1269" s="57"/>
      <c r="FPX1269" s="81"/>
      <c r="FPY1269" s="57"/>
      <c r="FPZ1269" s="71"/>
      <c r="FQA1269" s="71"/>
      <c r="FQB1269" s="57"/>
      <c r="FQD1269" s="79"/>
      <c r="FQE1269" s="57"/>
      <c r="FQF1269" s="80"/>
      <c r="FQG1269" s="80"/>
      <c r="FQH1269" s="80"/>
      <c r="FQI1269" s="80"/>
      <c r="FQJ1269" s="57"/>
      <c r="FQK1269" s="81"/>
      <c r="FQL1269" s="57"/>
      <c r="FQM1269" s="71"/>
      <c r="FQN1269" s="71"/>
      <c r="FQO1269" s="57"/>
      <c r="FQQ1269" s="79"/>
      <c r="FQR1269" s="57"/>
      <c r="FQS1269" s="80"/>
      <c r="FQT1269" s="80"/>
      <c r="FQU1269" s="80"/>
      <c r="FQV1269" s="80"/>
      <c r="FQW1269" s="57"/>
      <c r="FQX1269" s="81"/>
      <c r="FQY1269" s="57"/>
      <c r="FQZ1269" s="71"/>
      <c r="FRA1269" s="71"/>
      <c r="FRB1269" s="57"/>
      <c r="FRD1269" s="79"/>
      <c r="FRE1269" s="57"/>
      <c r="FRF1269" s="80"/>
      <c r="FRG1269" s="80"/>
      <c r="FRH1269" s="80"/>
      <c r="FRI1269" s="80"/>
      <c r="FRJ1269" s="57"/>
      <c r="FRK1269" s="81"/>
      <c r="FRL1269" s="57"/>
      <c r="FRM1269" s="71"/>
      <c r="FRN1269" s="71"/>
      <c r="FRO1269" s="57"/>
      <c r="FRQ1269" s="79"/>
      <c r="FRR1269" s="57"/>
      <c r="FRS1269" s="80"/>
      <c r="FRT1269" s="80"/>
      <c r="FRU1269" s="80"/>
      <c r="FRV1269" s="80"/>
      <c r="FRW1269" s="57"/>
      <c r="FRX1269" s="81"/>
      <c r="FRY1269" s="57"/>
      <c r="FRZ1269" s="71"/>
      <c r="FSA1269" s="71"/>
      <c r="FSB1269" s="57"/>
      <c r="FSD1269" s="79"/>
      <c r="FSE1269" s="57"/>
      <c r="FSF1269" s="80"/>
      <c r="FSG1269" s="80"/>
      <c r="FSH1269" s="80"/>
      <c r="FSI1269" s="80"/>
      <c r="FSJ1269" s="57"/>
      <c r="FSK1269" s="81"/>
      <c r="FSL1269" s="57"/>
      <c r="FSM1269" s="71"/>
      <c r="FSN1269" s="71"/>
      <c r="FSO1269" s="57"/>
      <c r="FSQ1269" s="79"/>
      <c r="FSR1269" s="57"/>
      <c r="FSS1269" s="80"/>
      <c r="FST1269" s="80"/>
      <c r="FSU1269" s="80"/>
      <c r="FSV1269" s="80"/>
      <c r="FSW1269" s="57"/>
      <c r="FSX1269" s="81"/>
      <c r="FSY1269" s="57"/>
      <c r="FSZ1269" s="71"/>
      <c r="FTA1269" s="71"/>
      <c r="FTB1269" s="57"/>
      <c r="FTD1269" s="79"/>
      <c r="FTE1269" s="57"/>
      <c r="FTF1269" s="80"/>
      <c r="FTG1269" s="80"/>
      <c r="FTH1269" s="80"/>
      <c r="FTI1269" s="80"/>
      <c r="FTJ1269" s="57"/>
      <c r="FTK1269" s="81"/>
      <c r="FTL1269" s="57"/>
      <c r="FTM1269" s="71"/>
      <c r="FTN1269" s="71"/>
      <c r="FTO1269" s="57"/>
      <c r="FTQ1269" s="79"/>
      <c r="FTR1269" s="57"/>
      <c r="FTS1269" s="80"/>
      <c r="FTT1269" s="80"/>
      <c r="FTU1269" s="80"/>
      <c r="FTV1269" s="80"/>
      <c r="FTW1269" s="57"/>
      <c r="FTX1269" s="81"/>
      <c r="FTY1269" s="57"/>
      <c r="FTZ1269" s="71"/>
      <c r="FUA1269" s="71"/>
      <c r="FUB1269" s="57"/>
      <c r="FUD1269" s="79"/>
      <c r="FUE1269" s="57"/>
      <c r="FUF1269" s="80"/>
      <c r="FUG1269" s="80"/>
      <c r="FUH1269" s="80"/>
      <c r="FUI1269" s="80"/>
      <c r="FUJ1269" s="57"/>
      <c r="FUK1269" s="81"/>
      <c r="FUL1269" s="57"/>
      <c r="FUM1269" s="71"/>
      <c r="FUN1269" s="71"/>
      <c r="FUO1269" s="57"/>
      <c r="FUQ1269" s="79"/>
      <c r="FUR1269" s="57"/>
      <c r="FUS1269" s="80"/>
      <c r="FUT1269" s="80"/>
      <c r="FUU1269" s="80"/>
      <c r="FUV1269" s="80"/>
      <c r="FUW1269" s="57"/>
      <c r="FUX1269" s="81"/>
      <c r="FUY1269" s="57"/>
      <c r="FUZ1269" s="71"/>
      <c r="FVA1269" s="71"/>
      <c r="FVB1269" s="57"/>
      <c r="FVD1269" s="79"/>
      <c r="FVE1269" s="57"/>
      <c r="FVF1269" s="80"/>
      <c r="FVG1269" s="80"/>
      <c r="FVH1269" s="80"/>
      <c r="FVI1269" s="80"/>
      <c r="FVJ1269" s="57"/>
      <c r="FVK1269" s="81"/>
      <c r="FVL1269" s="57"/>
      <c r="FVM1269" s="71"/>
      <c r="FVN1269" s="71"/>
      <c r="FVO1269" s="57"/>
      <c r="FVQ1269" s="79"/>
      <c r="FVR1269" s="57"/>
      <c r="FVS1269" s="80"/>
      <c r="FVT1269" s="80"/>
      <c r="FVU1269" s="80"/>
      <c r="FVV1269" s="80"/>
      <c r="FVW1269" s="57"/>
      <c r="FVX1269" s="81"/>
      <c r="FVY1269" s="57"/>
      <c r="FVZ1269" s="71"/>
      <c r="FWA1269" s="71"/>
      <c r="FWB1269" s="57"/>
      <c r="FWD1269" s="79"/>
      <c r="FWE1269" s="57"/>
      <c r="FWF1269" s="80"/>
      <c r="FWG1269" s="80"/>
      <c r="FWH1269" s="80"/>
      <c r="FWI1269" s="80"/>
      <c r="FWJ1269" s="57"/>
      <c r="FWK1269" s="81"/>
      <c r="FWL1269" s="57"/>
      <c r="FWM1269" s="71"/>
      <c r="FWN1269" s="71"/>
      <c r="FWO1269" s="57"/>
      <c r="FWQ1269" s="79"/>
      <c r="FWR1269" s="57"/>
      <c r="FWS1269" s="80"/>
      <c r="FWT1269" s="80"/>
      <c r="FWU1269" s="80"/>
      <c r="FWV1269" s="80"/>
      <c r="FWW1269" s="57"/>
      <c r="FWX1269" s="81"/>
      <c r="FWY1269" s="57"/>
      <c r="FWZ1269" s="71"/>
      <c r="FXA1269" s="71"/>
      <c r="FXB1269" s="57"/>
      <c r="FXD1269" s="79"/>
      <c r="FXE1269" s="57"/>
      <c r="FXF1269" s="80"/>
      <c r="FXG1269" s="80"/>
      <c r="FXH1269" s="80"/>
      <c r="FXI1269" s="80"/>
      <c r="FXJ1269" s="57"/>
      <c r="FXK1269" s="81"/>
      <c r="FXL1269" s="57"/>
      <c r="FXM1269" s="71"/>
      <c r="FXN1269" s="71"/>
      <c r="FXO1269" s="57"/>
      <c r="FXQ1269" s="79"/>
      <c r="FXR1269" s="57"/>
      <c r="FXS1269" s="80"/>
      <c r="FXT1269" s="80"/>
      <c r="FXU1269" s="80"/>
      <c r="FXV1269" s="80"/>
      <c r="FXW1269" s="57"/>
      <c r="FXX1269" s="81"/>
      <c r="FXY1269" s="57"/>
      <c r="FXZ1269" s="71"/>
      <c r="FYA1269" s="71"/>
      <c r="FYB1269" s="57"/>
      <c r="FYD1269" s="79"/>
      <c r="FYE1269" s="57"/>
      <c r="FYF1269" s="80"/>
      <c r="FYG1269" s="80"/>
      <c r="FYH1269" s="80"/>
      <c r="FYI1269" s="80"/>
      <c r="FYJ1269" s="57"/>
      <c r="FYK1269" s="81"/>
      <c r="FYL1269" s="57"/>
      <c r="FYM1269" s="71"/>
      <c r="FYN1269" s="71"/>
      <c r="FYO1269" s="57"/>
      <c r="FYQ1269" s="79"/>
      <c r="FYR1269" s="57"/>
      <c r="FYS1269" s="80"/>
      <c r="FYT1269" s="80"/>
      <c r="FYU1269" s="80"/>
      <c r="FYV1269" s="80"/>
      <c r="FYW1269" s="57"/>
      <c r="FYX1269" s="81"/>
      <c r="FYY1269" s="57"/>
      <c r="FYZ1269" s="71"/>
      <c r="FZA1269" s="71"/>
      <c r="FZB1269" s="57"/>
      <c r="FZD1269" s="79"/>
      <c r="FZE1269" s="57"/>
      <c r="FZF1269" s="80"/>
      <c r="FZG1269" s="80"/>
      <c r="FZH1269" s="80"/>
      <c r="FZI1269" s="80"/>
      <c r="FZJ1269" s="57"/>
      <c r="FZK1269" s="81"/>
      <c r="FZL1269" s="57"/>
      <c r="FZM1269" s="71"/>
      <c r="FZN1269" s="71"/>
      <c r="FZO1269" s="57"/>
      <c r="FZQ1269" s="79"/>
      <c r="FZR1269" s="57"/>
      <c r="FZS1269" s="80"/>
      <c r="FZT1269" s="80"/>
      <c r="FZU1269" s="80"/>
      <c r="FZV1269" s="80"/>
      <c r="FZW1269" s="57"/>
      <c r="FZX1269" s="81"/>
      <c r="FZY1269" s="57"/>
      <c r="FZZ1269" s="71"/>
      <c r="GAA1269" s="71"/>
      <c r="GAB1269" s="57"/>
      <c r="GAD1269" s="79"/>
      <c r="GAE1269" s="57"/>
      <c r="GAF1269" s="80"/>
      <c r="GAG1269" s="80"/>
      <c r="GAH1269" s="80"/>
      <c r="GAI1269" s="80"/>
      <c r="GAJ1269" s="57"/>
      <c r="GAK1269" s="81"/>
      <c r="GAL1269" s="57"/>
      <c r="GAM1269" s="71"/>
      <c r="GAN1269" s="71"/>
      <c r="GAO1269" s="57"/>
      <c r="GAQ1269" s="79"/>
      <c r="GAR1269" s="57"/>
      <c r="GAS1269" s="80"/>
      <c r="GAT1269" s="80"/>
      <c r="GAU1269" s="80"/>
      <c r="GAV1269" s="80"/>
      <c r="GAW1269" s="57"/>
      <c r="GAX1269" s="81"/>
      <c r="GAY1269" s="57"/>
      <c r="GAZ1269" s="71"/>
      <c r="GBA1269" s="71"/>
      <c r="GBB1269" s="57"/>
      <c r="GBD1269" s="79"/>
      <c r="GBE1269" s="57"/>
      <c r="GBF1269" s="80"/>
      <c r="GBG1269" s="80"/>
      <c r="GBH1269" s="80"/>
      <c r="GBI1269" s="80"/>
      <c r="GBJ1269" s="57"/>
      <c r="GBK1269" s="81"/>
      <c r="GBL1269" s="57"/>
      <c r="GBM1269" s="71"/>
      <c r="GBN1269" s="71"/>
      <c r="GBO1269" s="57"/>
      <c r="GBQ1269" s="79"/>
      <c r="GBR1269" s="57"/>
      <c r="GBS1269" s="80"/>
      <c r="GBT1269" s="80"/>
      <c r="GBU1269" s="80"/>
      <c r="GBV1269" s="80"/>
      <c r="GBW1269" s="57"/>
      <c r="GBX1269" s="81"/>
      <c r="GBY1269" s="57"/>
      <c r="GBZ1269" s="71"/>
      <c r="GCA1269" s="71"/>
      <c r="GCB1269" s="57"/>
      <c r="GCD1269" s="79"/>
      <c r="GCE1269" s="57"/>
      <c r="GCF1269" s="80"/>
      <c r="GCG1269" s="80"/>
      <c r="GCH1269" s="80"/>
      <c r="GCI1269" s="80"/>
      <c r="GCJ1269" s="57"/>
      <c r="GCK1269" s="81"/>
      <c r="GCL1269" s="57"/>
      <c r="GCM1269" s="71"/>
      <c r="GCN1269" s="71"/>
      <c r="GCO1269" s="57"/>
      <c r="GCQ1269" s="79"/>
      <c r="GCR1269" s="57"/>
      <c r="GCS1269" s="80"/>
      <c r="GCT1269" s="80"/>
      <c r="GCU1269" s="80"/>
      <c r="GCV1269" s="80"/>
      <c r="GCW1269" s="57"/>
      <c r="GCX1269" s="81"/>
      <c r="GCY1269" s="57"/>
      <c r="GCZ1269" s="71"/>
      <c r="GDA1269" s="71"/>
      <c r="GDB1269" s="57"/>
      <c r="GDD1269" s="79"/>
      <c r="GDE1269" s="57"/>
      <c r="GDF1269" s="80"/>
      <c r="GDG1269" s="80"/>
      <c r="GDH1269" s="80"/>
      <c r="GDI1269" s="80"/>
      <c r="GDJ1269" s="57"/>
      <c r="GDK1269" s="81"/>
      <c r="GDL1269" s="57"/>
      <c r="GDM1269" s="71"/>
      <c r="GDN1269" s="71"/>
      <c r="GDO1269" s="57"/>
      <c r="GDQ1269" s="79"/>
      <c r="GDR1269" s="57"/>
      <c r="GDS1269" s="80"/>
      <c r="GDT1269" s="80"/>
      <c r="GDU1269" s="80"/>
      <c r="GDV1269" s="80"/>
      <c r="GDW1269" s="57"/>
      <c r="GDX1269" s="81"/>
      <c r="GDY1269" s="57"/>
      <c r="GDZ1269" s="71"/>
      <c r="GEA1269" s="71"/>
      <c r="GEB1269" s="57"/>
      <c r="GED1269" s="79"/>
      <c r="GEE1269" s="57"/>
      <c r="GEF1269" s="80"/>
      <c r="GEG1269" s="80"/>
      <c r="GEH1269" s="80"/>
      <c r="GEI1269" s="80"/>
      <c r="GEJ1269" s="57"/>
      <c r="GEK1269" s="81"/>
      <c r="GEL1269" s="57"/>
      <c r="GEM1269" s="71"/>
      <c r="GEN1269" s="71"/>
      <c r="GEO1269" s="57"/>
      <c r="GEQ1269" s="79"/>
      <c r="GER1269" s="57"/>
      <c r="GES1269" s="80"/>
      <c r="GET1269" s="80"/>
      <c r="GEU1269" s="80"/>
      <c r="GEV1269" s="80"/>
      <c r="GEW1269" s="57"/>
      <c r="GEX1269" s="81"/>
      <c r="GEY1269" s="57"/>
      <c r="GEZ1269" s="71"/>
      <c r="GFA1269" s="71"/>
      <c r="GFB1269" s="57"/>
      <c r="GFD1269" s="79"/>
      <c r="GFE1269" s="57"/>
      <c r="GFF1269" s="80"/>
      <c r="GFG1269" s="80"/>
      <c r="GFH1269" s="80"/>
      <c r="GFI1269" s="80"/>
      <c r="GFJ1269" s="57"/>
      <c r="GFK1269" s="81"/>
      <c r="GFL1269" s="57"/>
      <c r="GFM1269" s="71"/>
      <c r="GFN1269" s="71"/>
      <c r="GFO1269" s="57"/>
      <c r="GFQ1269" s="79"/>
      <c r="GFR1269" s="57"/>
      <c r="GFS1269" s="80"/>
      <c r="GFT1269" s="80"/>
      <c r="GFU1269" s="80"/>
      <c r="GFV1269" s="80"/>
      <c r="GFW1269" s="57"/>
      <c r="GFX1269" s="81"/>
      <c r="GFY1269" s="57"/>
      <c r="GFZ1269" s="71"/>
      <c r="GGA1269" s="71"/>
      <c r="GGB1269" s="57"/>
      <c r="GGD1269" s="79"/>
      <c r="GGE1269" s="57"/>
      <c r="GGF1269" s="80"/>
      <c r="GGG1269" s="80"/>
      <c r="GGH1269" s="80"/>
      <c r="GGI1269" s="80"/>
      <c r="GGJ1269" s="57"/>
      <c r="GGK1269" s="81"/>
      <c r="GGL1269" s="57"/>
      <c r="GGM1269" s="71"/>
      <c r="GGN1269" s="71"/>
      <c r="GGO1269" s="57"/>
      <c r="GGQ1269" s="79"/>
      <c r="GGR1269" s="57"/>
      <c r="GGS1269" s="80"/>
      <c r="GGT1269" s="80"/>
      <c r="GGU1269" s="80"/>
      <c r="GGV1269" s="80"/>
      <c r="GGW1269" s="57"/>
      <c r="GGX1269" s="81"/>
      <c r="GGY1269" s="57"/>
      <c r="GGZ1269" s="71"/>
      <c r="GHA1269" s="71"/>
      <c r="GHB1269" s="57"/>
      <c r="GHD1269" s="79"/>
      <c r="GHE1269" s="57"/>
      <c r="GHF1269" s="80"/>
      <c r="GHG1269" s="80"/>
      <c r="GHH1269" s="80"/>
      <c r="GHI1269" s="80"/>
      <c r="GHJ1269" s="57"/>
      <c r="GHK1269" s="81"/>
      <c r="GHL1269" s="57"/>
      <c r="GHM1269" s="71"/>
      <c r="GHN1269" s="71"/>
      <c r="GHO1269" s="57"/>
      <c r="GHQ1269" s="79"/>
      <c r="GHR1269" s="57"/>
      <c r="GHS1269" s="80"/>
      <c r="GHT1269" s="80"/>
      <c r="GHU1269" s="80"/>
      <c r="GHV1269" s="80"/>
      <c r="GHW1269" s="57"/>
      <c r="GHX1269" s="81"/>
      <c r="GHY1269" s="57"/>
      <c r="GHZ1269" s="71"/>
      <c r="GIA1269" s="71"/>
      <c r="GIB1269" s="57"/>
      <c r="GID1269" s="79"/>
      <c r="GIE1269" s="57"/>
      <c r="GIF1269" s="80"/>
      <c r="GIG1269" s="80"/>
      <c r="GIH1269" s="80"/>
      <c r="GII1269" s="80"/>
      <c r="GIJ1269" s="57"/>
      <c r="GIK1269" s="81"/>
      <c r="GIL1269" s="57"/>
      <c r="GIM1269" s="71"/>
      <c r="GIN1269" s="71"/>
      <c r="GIO1269" s="57"/>
      <c r="GIQ1269" s="79"/>
      <c r="GIR1269" s="57"/>
      <c r="GIS1269" s="80"/>
      <c r="GIT1269" s="80"/>
      <c r="GIU1269" s="80"/>
      <c r="GIV1269" s="80"/>
      <c r="GIW1269" s="57"/>
      <c r="GIX1269" s="81"/>
      <c r="GIY1269" s="57"/>
      <c r="GIZ1269" s="71"/>
      <c r="GJA1269" s="71"/>
      <c r="GJB1269" s="57"/>
      <c r="GJD1269" s="79"/>
      <c r="GJE1269" s="57"/>
      <c r="GJF1269" s="80"/>
      <c r="GJG1269" s="80"/>
      <c r="GJH1269" s="80"/>
      <c r="GJI1269" s="80"/>
      <c r="GJJ1269" s="57"/>
      <c r="GJK1269" s="81"/>
      <c r="GJL1269" s="57"/>
      <c r="GJM1269" s="71"/>
      <c r="GJN1269" s="71"/>
      <c r="GJO1269" s="57"/>
      <c r="GJQ1269" s="79"/>
      <c r="GJR1269" s="57"/>
      <c r="GJS1269" s="80"/>
      <c r="GJT1269" s="80"/>
      <c r="GJU1269" s="80"/>
      <c r="GJV1269" s="80"/>
      <c r="GJW1269" s="57"/>
      <c r="GJX1269" s="81"/>
      <c r="GJY1269" s="57"/>
      <c r="GJZ1269" s="71"/>
      <c r="GKA1269" s="71"/>
      <c r="GKB1269" s="57"/>
      <c r="GKD1269" s="79"/>
      <c r="GKE1269" s="57"/>
      <c r="GKF1269" s="80"/>
      <c r="GKG1269" s="80"/>
      <c r="GKH1269" s="80"/>
      <c r="GKI1269" s="80"/>
      <c r="GKJ1269" s="57"/>
      <c r="GKK1269" s="81"/>
      <c r="GKL1269" s="57"/>
      <c r="GKM1269" s="71"/>
      <c r="GKN1269" s="71"/>
      <c r="GKO1269" s="57"/>
      <c r="GKQ1269" s="79"/>
      <c r="GKR1269" s="57"/>
      <c r="GKS1269" s="80"/>
      <c r="GKT1269" s="80"/>
      <c r="GKU1269" s="80"/>
      <c r="GKV1269" s="80"/>
      <c r="GKW1269" s="57"/>
      <c r="GKX1269" s="81"/>
      <c r="GKY1269" s="57"/>
      <c r="GKZ1269" s="71"/>
      <c r="GLA1269" s="71"/>
      <c r="GLB1269" s="57"/>
      <c r="GLD1269" s="79"/>
      <c r="GLE1269" s="57"/>
      <c r="GLF1269" s="80"/>
      <c r="GLG1269" s="80"/>
      <c r="GLH1269" s="80"/>
      <c r="GLI1269" s="80"/>
      <c r="GLJ1269" s="57"/>
      <c r="GLK1269" s="81"/>
      <c r="GLL1269" s="57"/>
      <c r="GLM1269" s="71"/>
      <c r="GLN1269" s="71"/>
      <c r="GLO1269" s="57"/>
      <c r="GLQ1269" s="79"/>
      <c r="GLR1269" s="57"/>
      <c r="GLS1269" s="80"/>
      <c r="GLT1269" s="80"/>
      <c r="GLU1269" s="80"/>
      <c r="GLV1269" s="80"/>
      <c r="GLW1269" s="57"/>
      <c r="GLX1269" s="81"/>
      <c r="GLY1269" s="57"/>
      <c r="GLZ1269" s="71"/>
      <c r="GMA1269" s="71"/>
      <c r="GMB1269" s="57"/>
      <c r="GMD1269" s="79"/>
      <c r="GME1269" s="57"/>
      <c r="GMF1269" s="80"/>
      <c r="GMG1269" s="80"/>
      <c r="GMH1269" s="80"/>
      <c r="GMI1269" s="80"/>
      <c r="GMJ1269" s="57"/>
      <c r="GMK1269" s="81"/>
      <c r="GML1269" s="57"/>
      <c r="GMM1269" s="71"/>
      <c r="GMN1269" s="71"/>
      <c r="GMO1269" s="57"/>
      <c r="GMQ1269" s="79"/>
      <c r="GMR1269" s="57"/>
      <c r="GMS1269" s="80"/>
      <c r="GMT1269" s="80"/>
      <c r="GMU1269" s="80"/>
      <c r="GMV1269" s="80"/>
      <c r="GMW1269" s="57"/>
      <c r="GMX1269" s="81"/>
      <c r="GMY1269" s="57"/>
      <c r="GMZ1269" s="71"/>
      <c r="GNA1269" s="71"/>
      <c r="GNB1269" s="57"/>
      <c r="GND1269" s="79"/>
      <c r="GNE1269" s="57"/>
      <c r="GNF1269" s="80"/>
      <c r="GNG1269" s="80"/>
      <c r="GNH1269" s="80"/>
      <c r="GNI1269" s="80"/>
      <c r="GNJ1269" s="57"/>
      <c r="GNK1269" s="81"/>
      <c r="GNL1269" s="57"/>
      <c r="GNM1269" s="71"/>
      <c r="GNN1269" s="71"/>
      <c r="GNO1269" s="57"/>
      <c r="GNQ1269" s="79"/>
      <c r="GNR1269" s="57"/>
      <c r="GNS1269" s="80"/>
      <c r="GNT1269" s="80"/>
      <c r="GNU1269" s="80"/>
      <c r="GNV1269" s="80"/>
      <c r="GNW1269" s="57"/>
      <c r="GNX1269" s="81"/>
      <c r="GNY1269" s="57"/>
      <c r="GNZ1269" s="71"/>
      <c r="GOA1269" s="71"/>
      <c r="GOB1269" s="57"/>
      <c r="GOD1269" s="79"/>
      <c r="GOE1269" s="57"/>
      <c r="GOF1269" s="80"/>
      <c r="GOG1269" s="80"/>
      <c r="GOH1269" s="80"/>
      <c r="GOI1269" s="80"/>
      <c r="GOJ1269" s="57"/>
      <c r="GOK1269" s="81"/>
      <c r="GOL1269" s="57"/>
      <c r="GOM1269" s="71"/>
      <c r="GON1269" s="71"/>
      <c r="GOO1269" s="57"/>
      <c r="GOQ1269" s="79"/>
      <c r="GOR1269" s="57"/>
      <c r="GOS1269" s="80"/>
      <c r="GOT1269" s="80"/>
      <c r="GOU1269" s="80"/>
      <c r="GOV1269" s="80"/>
      <c r="GOW1269" s="57"/>
      <c r="GOX1269" s="81"/>
      <c r="GOY1269" s="57"/>
      <c r="GOZ1269" s="71"/>
      <c r="GPA1269" s="71"/>
      <c r="GPB1269" s="57"/>
      <c r="GPD1269" s="79"/>
      <c r="GPE1269" s="57"/>
      <c r="GPF1269" s="80"/>
      <c r="GPG1269" s="80"/>
      <c r="GPH1269" s="80"/>
      <c r="GPI1269" s="80"/>
      <c r="GPJ1269" s="57"/>
      <c r="GPK1269" s="81"/>
      <c r="GPL1269" s="57"/>
      <c r="GPM1269" s="71"/>
      <c r="GPN1269" s="71"/>
      <c r="GPO1269" s="57"/>
      <c r="GPQ1269" s="79"/>
      <c r="GPR1269" s="57"/>
      <c r="GPS1269" s="80"/>
      <c r="GPT1269" s="80"/>
      <c r="GPU1269" s="80"/>
      <c r="GPV1269" s="80"/>
      <c r="GPW1269" s="57"/>
      <c r="GPX1269" s="81"/>
      <c r="GPY1269" s="57"/>
      <c r="GPZ1269" s="71"/>
      <c r="GQA1269" s="71"/>
      <c r="GQB1269" s="57"/>
      <c r="GQD1269" s="79"/>
      <c r="GQE1269" s="57"/>
      <c r="GQF1269" s="80"/>
      <c r="GQG1269" s="80"/>
      <c r="GQH1269" s="80"/>
      <c r="GQI1269" s="80"/>
      <c r="GQJ1269" s="57"/>
      <c r="GQK1269" s="81"/>
      <c r="GQL1269" s="57"/>
      <c r="GQM1269" s="71"/>
      <c r="GQN1269" s="71"/>
      <c r="GQO1269" s="57"/>
      <c r="GQQ1269" s="79"/>
      <c r="GQR1269" s="57"/>
      <c r="GQS1269" s="80"/>
      <c r="GQT1269" s="80"/>
      <c r="GQU1269" s="80"/>
      <c r="GQV1269" s="80"/>
      <c r="GQW1269" s="57"/>
      <c r="GQX1269" s="81"/>
      <c r="GQY1269" s="57"/>
      <c r="GQZ1269" s="71"/>
      <c r="GRA1269" s="71"/>
      <c r="GRB1269" s="57"/>
      <c r="GRD1269" s="79"/>
      <c r="GRE1269" s="57"/>
      <c r="GRF1269" s="80"/>
      <c r="GRG1269" s="80"/>
      <c r="GRH1269" s="80"/>
      <c r="GRI1269" s="80"/>
      <c r="GRJ1269" s="57"/>
      <c r="GRK1269" s="81"/>
      <c r="GRL1269" s="57"/>
      <c r="GRM1269" s="71"/>
      <c r="GRN1269" s="71"/>
      <c r="GRO1269" s="57"/>
      <c r="GRQ1269" s="79"/>
      <c r="GRR1269" s="57"/>
      <c r="GRS1269" s="80"/>
      <c r="GRT1269" s="80"/>
      <c r="GRU1269" s="80"/>
      <c r="GRV1269" s="80"/>
      <c r="GRW1269" s="57"/>
      <c r="GRX1269" s="81"/>
      <c r="GRY1269" s="57"/>
      <c r="GRZ1269" s="71"/>
      <c r="GSA1269" s="71"/>
      <c r="GSB1269" s="57"/>
      <c r="GSD1269" s="79"/>
      <c r="GSE1269" s="57"/>
      <c r="GSF1269" s="80"/>
      <c r="GSG1269" s="80"/>
      <c r="GSH1269" s="80"/>
      <c r="GSI1269" s="80"/>
      <c r="GSJ1269" s="57"/>
      <c r="GSK1269" s="81"/>
      <c r="GSL1269" s="57"/>
      <c r="GSM1269" s="71"/>
      <c r="GSN1269" s="71"/>
      <c r="GSO1269" s="57"/>
      <c r="GSQ1269" s="79"/>
      <c r="GSR1269" s="57"/>
      <c r="GSS1269" s="80"/>
      <c r="GST1269" s="80"/>
      <c r="GSU1269" s="80"/>
      <c r="GSV1269" s="80"/>
      <c r="GSW1269" s="57"/>
      <c r="GSX1269" s="81"/>
      <c r="GSY1269" s="57"/>
      <c r="GSZ1269" s="71"/>
      <c r="GTA1269" s="71"/>
      <c r="GTB1269" s="57"/>
      <c r="GTD1269" s="79"/>
      <c r="GTE1269" s="57"/>
      <c r="GTF1269" s="80"/>
      <c r="GTG1269" s="80"/>
      <c r="GTH1269" s="80"/>
      <c r="GTI1269" s="80"/>
      <c r="GTJ1269" s="57"/>
      <c r="GTK1269" s="81"/>
      <c r="GTL1269" s="57"/>
      <c r="GTM1269" s="71"/>
      <c r="GTN1269" s="71"/>
      <c r="GTO1269" s="57"/>
      <c r="GTQ1269" s="79"/>
      <c r="GTR1269" s="57"/>
      <c r="GTS1269" s="80"/>
      <c r="GTT1269" s="80"/>
      <c r="GTU1269" s="80"/>
      <c r="GTV1269" s="80"/>
      <c r="GTW1269" s="57"/>
      <c r="GTX1269" s="81"/>
      <c r="GTY1269" s="57"/>
      <c r="GTZ1269" s="71"/>
      <c r="GUA1269" s="71"/>
      <c r="GUB1269" s="57"/>
      <c r="GUD1269" s="79"/>
      <c r="GUE1269" s="57"/>
      <c r="GUF1269" s="80"/>
      <c r="GUG1269" s="80"/>
      <c r="GUH1269" s="80"/>
      <c r="GUI1269" s="80"/>
      <c r="GUJ1269" s="57"/>
      <c r="GUK1269" s="81"/>
      <c r="GUL1269" s="57"/>
      <c r="GUM1269" s="71"/>
      <c r="GUN1269" s="71"/>
      <c r="GUO1269" s="57"/>
      <c r="GUQ1269" s="79"/>
      <c r="GUR1269" s="57"/>
      <c r="GUS1269" s="80"/>
      <c r="GUT1269" s="80"/>
      <c r="GUU1269" s="80"/>
      <c r="GUV1269" s="80"/>
      <c r="GUW1269" s="57"/>
      <c r="GUX1269" s="81"/>
      <c r="GUY1269" s="57"/>
      <c r="GUZ1269" s="71"/>
      <c r="GVA1269" s="71"/>
      <c r="GVB1269" s="57"/>
      <c r="GVD1269" s="79"/>
      <c r="GVE1269" s="57"/>
      <c r="GVF1269" s="80"/>
      <c r="GVG1269" s="80"/>
      <c r="GVH1269" s="80"/>
      <c r="GVI1269" s="80"/>
      <c r="GVJ1269" s="57"/>
      <c r="GVK1269" s="81"/>
      <c r="GVL1269" s="57"/>
      <c r="GVM1269" s="71"/>
      <c r="GVN1269" s="71"/>
      <c r="GVO1269" s="57"/>
      <c r="GVQ1269" s="79"/>
      <c r="GVR1269" s="57"/>
      <c r="GVS1269" s="80"/>
      <c r="GVT1269" s="80"/>
      <c r="GVU1269" s="80"/>
      <c r="GVV1269" s="80"/>
      <c r="GVW1269" s="57"/>
      <c r="GVX1269" s="81"/>
      <c r="GVY1269" s="57"/>
      <c r="GVZ1269" s="71"/>
      <c r="GWA1269" s="71"/>
      <c r="GWB1269" s="57"/>
      <c r="GWD1269" s="79"/>
      <c r="GWE1269" s="57"/>
      <c r="GWF1269" s="80"/>
      <c r="GWG1269" s="80"/>
      <c r="GWH1269" s="80"/>
      <c r="GWI1269" s="80"/>
      <c r="GWJ1269" s="57"/>
      <c r="GWK1269" s="81"/>
      <c r="GWL1269" s="57"/>
      <c r="GWM1269" s="71"/>
      <c r="GWN1269" s="71"/>
      <c r="GWO1269" s="57"/>
      <c r="GWQ1269" s="79"/>
      <c r="GWR1269" s="57"/>
      <c r="GWS1269" s="80"/>
      <c r="GWT1269" s="80"/>
      <c r="GWU1269" s="80"/>
      <c r="GWV1269" s="80"/>
      <c r="GWW1269" s="57"/>
      <c r="GWX1269" s="81"/>
      <c r="GWY1269" s="57"/>
      <c r="GWZ1269" s="71"/>
      <c r="GXA1269" s="71"/>
      <c r="GXB1269" s="57"/>
      <c r="GXD1269" s="79"/>
      <c r="GXE1269" s="57"/>
      <c r="GXF1269" s="80"/>
      <c r="GXG1269" s="80"/>
      <c r="GXH1269" s="80"/>
      <c r="GXI1269" s="80"/>
      <c r="GXJ1269" s="57"/>
      <c r="GXK1269" s="81"/>
      <c r="GXL1269" s="57"/>
      <c r="GXM1269" s="71"/>
      <c r="GXN1269" s="71"/>
      <c r="GXO1269" s="57"/>
      <c r="GXQ1269" s="79"/>
      <c r="GXR1269" s="57"/>
      <c r="GXS1269" s="80"/>
      <c r="GXT1269" s="80"/>
      <c r="GXU1269" s="80"/>
      <c r="GXV1269" s="80"/>
      <c r="GXW1269" s="57"/>
      <c r="GXX1269" s="81"/>
      <c r="GXY1269" s="57"/>
      <c r="GXZ1269" s="71"/>
      <c r="GYA1269" s="71"/>
      <c r="GYB1269" s="57"/>
      <c r="GYD1269" s="79"/>
      <c r="GYE1269" s="57"/>
      <c r="GYF1269" s="80"/>
      <c r="GYG1269" s="80"/>
      <c r="GYH1269" s="80"/>
      <c r="GYI1269" s="80"/>
      <c r="GYJ1269" s="57"/>
      <c r="GYK1269" s="81"/>
      <c r="GYL1269" s="57"/>
      <c r="GYM1269" s="71"/>
      <c r="GYN1269" s="71"/>
      <c r="GYO1269" s="57"/>
      <c r="GYQ1269" s="79"/>
      <c r="GYR1269" s="57"/>
      <c r="GYS1269" s="80"/>
      <c r="GYT1269" s="80"/>
      <c r="GYU1269" s="80"/>
      <c r="GYV1269" s="80"/>
      <c r="GYW1269" s="57"/>
      <c r="GYX1269" s="81"/>
      <c r="GYY1269" s="57"/>
      <c r="GYZ1269" s="71"/>
      <c r="GZA1269" s="71"/>
      <c r="GZB1269" s="57"/>
      <c r="GZD1269" s="79"/>
      <c r="GZE1269" s="57"/>
      <c r="GZF1269" s="80"/>
      <c r="GZG1269" s="80"/>
      <c r="GZH1269" s="80"/>
      <c r="GZI1269" s="80"/>
      <c r="GZJ1269" s="57"/>
      <c r="GZK1269" s="81"/>
      <c r="GZL1269" s="57"/>
      <c r="GZM1269" s="71"/>
      <c r="GZN1269" s="71"/>
      <c r="GZO1269" s="57"/>
      <c r="GZQ1269" s="79"/>
      <c r="GZR1269" s="57"/>
      <c r="GZS1269" s="80"/>
      <c r="GZT1269" s="80"/>
      <c r="GZU1269" s="80"/>
      <c r="GZV1269" s="80"/>
      <c r="GZW1269" s="57"/>
      <c r="GZX1269" s="81"/>
      <c r="GZY1269" s="57"/>
      <c r="GZZ1269" s="71"/>
      <c r="HAA1269" s="71"/>
      <c r="HAB1269" s="57"/>
      <c r="HAD1269" s="79"/>
      <c r="HAE1269" s="57"/>
      <c r="HAF1269" s="80"/>
      <c r="HAG1269" s="80"/>
      <c r="HAH1269" s="80"/>
      <c r="HAI1269" s="80"/>
      <c r="HAJ1269" s="57"/>
      <c r="HAK1269" s="81"/>
      <c r="HAL1269" s="57"/>
      <c r="HAM1269" s="71"/>
      <c r="HAN1269" s="71"/>
      <c r="HAO1269" s="57"/>
      <c r="HAQ1269" s="79"/>
      <c r="HAR1269" s="57"/>
      <c r="HAS1269" s="80"/>
      <c r="HAT1269" s="80"/>
      <c r="HAU1269" s="80"/>
      <c r="HAV1269" s="80"/>
      <c r="HAW1269" s="57"/>
      <c r="HAX1269" s="81"/>
      <c r="HAY1269" s="57"/>
      <c r="HAZ1269" s="71"/>
      <c r="HBA1269" s="71"/>
      <c r="HBB1269" s="57"/>
      <c r="HBD1269" s="79"/>
      <c r="HBE1269" s="57"/>
      <c r="HBF1269" s="80"/>
      <c r="HBG1269" s="80"/>
      <c r="HBH1269" s="80"/>
      <c r="HBI1269" s="80"/>
      <c r="HBJ1269" s="57"/>
      <c r="HBK1269" s="81"/>
      <c r="HBL1269" s="57"/>
      <c r="HBM1269" s="71"/>
      <c r="HBN1269" s="71"/>
      <c r="HBO1269" s="57"/>
      <c r="HBQ1269" s="79"/>
      <c r="HBR1269" s="57"/>
      <c r="HBS1269" s="80"/>
      <c r="HBT1269" s="80"/>
      <c r="HBU1269" s="80"/>
      <c r="HBV1269" s="80"/>
      <c r="HBW1269" s="57"/>
      <c r="HBX1269" s="81"/>
      <c r="HBY1269" s="57"/>
      <c r="HBZ1269" s="71"/>
      <c r="HCA1269" s="71"/>
      <c r="HCB1269" s="57"/>
      <c r="HCD1269" s="79"/>
      <c r="HCE1269" s="57"/>
      <c r="HCF1269" s="80"/>
      <c r="HCG1269" s="80"/>
      <c r="HCH1269" s="80"/>
      <c r="HCI1269" s="80"/>
      <c r="HCJ1269" s="57"/>
      <c r="HCK1269" s="81"/>
      <c r="HCL1269" s="57"/>
      <c r="HCM1269" s="71"/>
      <c r="HCN1269" s="71"/>
      <c r="HCO1269" s="57"/>
      <c r="HCQ1269" s="79"/>
      <c r="HCR1269" s="57"/>
      <c r="HCS1269" s="80"/>
      <c r="HCT1269" s="80"/>
      <c r="HCU1269" s="80"/>
      <c r="HCV1269" s="80"/>
      <c r="HCW1269" s="57"/>
      <c r="HCX1269" s="81"/>
      <c r="HCY1269" s="57"/>
      <c r="HCZ1269" s="71"/>
      <c r="HDA1269" s="71"/>
      <c r="HDB1269" s="57"/>
      <c r="HDD1269" s="79"/>
      <c r="HDE1269" s="57"/>
      <c r="HDF1269" s="80"/>
      <c r="HDG1269" s="80"/>
      <c r="HDH1269" s="80"/>
      <c r="HDI1269" s="80"/>
      <c r="HDJ1269" s="57"/>
      <c r="HDK1269" s="81"/>
      <c r="HDL1269" s="57"/>
      <c r="HDM1269" s="71"/>
      <c r="HDN1269" s="71"/>
      <c r="HDO1269" s="57"/>
      <c r="HDQ1269" s="79"/>
      <c r="HDR1269" s="57"/>
      <c r="HDS1269" s="80"/>
      <c r="HDT1269" s="80"/>
      <c r="HDU1269" s="80"/>
      <c r="HDV1269" s="80"/>
      <c r="HDW1269" s="57"/>
      <c r="HDX1269" s="81"/>
      <c r="HDY1269" s="57"/>
      <c r="HDZ1269" s="71"/>
      <c r="HEA1269" s="71"/>
      <c r="HEB1269" s="57"/>
      <c r="HED1269" s="79"/>
      <c r="HEE1269" s="57"/>
      <c r="HEF1269" s="80"/>
      <c r="HEG1269" s="80"/>
      <c r="HEH1269" s="80"/>
      <c r="HEI1269" s="80"/>
      <c r="HEJ1269" s="57"/>
      <c r="HEK1269" s="81"/>
      <c r="HEL1269" s="57"/>
      <c r="HEM1269" s="71"/>
      <c r="HEN1269" s="71"/>
      <c r="HEO1269" s="57"/>
      <c r="HEQ1269" s="79"/>
      <c r="HER1269" s="57"/>
      <c r="HES1269" s="80"/>
      <c r="HET1269" s="80"/>
      <c r="HEU1269" s="80"/>
      <c r="HEV1269" s="80"/>
      <c r="HEW1269" s="57"/>
      <c r="HEX1269" s="81"/>
      <c r="HEY1269" s="57"/>
      <c r="HEZ1269" s="71"/>
      <c r="HFA1269" s="71"/>
      <c r="HFB1269" s="57"/>
      <c r="HFD1269" s="79"/>
      <c r="HFE1269" s="57"/>
      <c r="HFF1269" s="80"/>
      <c r="HFG1269" s="80"/>
      <c r="HFH1269" s="80"/>
      <c r="HFI1269" s="80"/>
      <c r="HFJ1269" s="57"/>
      <c r="HFK1269" s="81"/>
      <c r="HFL1269" s="57"/>
      <c r="HFM1269" s="71"/>
      <c r="HFN1269" s="71"/>
      <c r="HFO1269" s="57"/>
      <c r="HFQ1269" s="79"/>
      <c r="HFR1269" s="57"/>
      <c r="HFS1269" s="80"/>
      <c r="HFT1269" s="80"/>
      <c r="HFU1269" s="80"/>
      <c r="HFV1269" s="80"/>
      <c r="HFW1269" s="57"/>
      <c r="HFX1269" s="81"/>
      <c r="HFY1269" s="57"/>
      <c r="HFZ1269" s="71"/>
      <c r="HGA1269" s="71"/>
      <c r="HGB1269" s="57"/>
      <c r="HGD1269" s="79"/>
      <c r="HGE1269" s="57"/>
      <c r="HGF1269" s="80"/>
      <c r="HGG1269" s="80"/>
      <c r="HGH1269" s="80"/>
      <c r="HGI1269" s="80"/>
      <c r="HGJ1269" s="57"/>
      <c r="HGK1269" s="81"/>
      <c r="HGL1269" s="57"/>
      <c r="HGM1269" s="71"/>
      <c r="HGN1269" s="71"/>
      <c r="HGO1269" s="57"/>
      <c r="HGQ1269" s="79"/>
      <c r="HGR1269" s="57"/>
      <c r="HGS1269" s="80"/>
      <c r="HGT1269" s="80"/>
      <c r="HGU1269" s="80"/>
      <c r="HGV1269" s="80"/>
      <c r="HGW1269" s="57"/>
      <c r="HGX1269" s="81"/>
      <c r="HGY1269" s="57"/>
      <c r="HGZ1269" s="71"/>
      <c r="HHA1269" s="71"/>
      <c r="HHB1269" s="57"/>
      <c r="HHD1269" s="79"/>
      <c r="HHE1269" s="57"/>
      <c r="HHF1269" s="80"/>
      <c r="HHG1269" s="80"/>
      <c r="HHH1269" s="80"/>
      <c r="HHI1269" s="80"/>
      <c r="HHJ1269" s="57"/>
      <c r="HHK1269" s="81"/>
      <c r="HHL1269" s="57"/>
      <c r="HHM1269" s="71"/>
      <c r="HHN1269" s="71"/>
      <c r="HHO1269" s="57"/>
      <c r="HHQ1269" s="79"/>
      <c r="HHR1269" s="57"/>
      <c r="HHS1269" s="80"/>
      <c r="HHT1269" s="80"/>
      <c r="HHU1269" s="80"/>
      <c r="HHV1269" s="80"/>
      <c r="HHW1269" s="57"/>
      <c r="HHX1269" s="81"/>
      <c r="HHY1269" s="57"/>
      <c r="HHZ1269" s="71"/>
      <c r="HIA1269" s="71"/>
      <c r="HIB1269" s="57"/>
      <c r="HID1269" s="79"/>
      <c r="HIE1269" s="57"/>
      <c r="HIF1269" s="80"/>
      <c r="HIG1269" s="80"/>
      <c r="HIH1269" s="80"/>
      <c r="HII1269" s="80"/>
      <c r="HIJ1269" s="57"/>
      <c r="HIK1269" s="81"/>
      <c r="HIL1269" s="57"/>
      <c r="HIM1269" s="71"/>
      <c r="HIN1269" s="71"/>
      <c r="HIO1269" s="57"/>
      <c r="HIQ1269" s="79"/>
      <c r="HIR1269" s="57"/>
      <c r="HIS1269" s="80"/>
      <c r="HIT1269" s="80"/>
      <c r="HIU1269" s="80"/>
      <c r="HIV1269" s="80"/>
      <c r="HIW1269" s="57"/>
      <c r="HIX1269" s="81"/>
      <c r="HIY1269" s="57"/>
      <c r="HIZ1269" s="71"/>
      <c r="HJA1269" s="71"/>
      <c r="HJB1269" s="57"/>
      <c r="HJD1269" s="79"/>
      <c r="HJE1269" s="57"/>
      <c r="HJF1269" s="80"/>
      <c r="HJG1269" s="80"/>
      <c r="HJH1269" s="80"/>
      <c r="HJI1269" s="80"/>
      <c r="HJJ1269" s="57"/>
      <c r="HJK1269" s="81"/>
      <c r="HJL1269" s="57"/>
      <c r="HJM1269" s="71"/>
      <c r="HJN1269" s="71"/>
      <c r="HJO1269" s="57"/>
      <c r="HJQ1269" s="79"/>
      <c r="HJR1269" s="57"/>
      <c r="HJS1269" s="80"/>
      <c r="HJT1269" s="80"/>
      <c r="HJU1269" s="80"/>
      <c r="HJV1269" s="80"/>
      <c r="HJW1269" s="57"/>
      <c r="HJX1269" s="81"/>
      <c r="HJY1269" s="57"/>
      <c r="HJZ1269" s="71"/>
      <c r="HKA1269" s="71"/>
      <c r="HKB1269" s="57"/>
      <c r="HKD1269" s="79"/>
      <c r="HKE1269" s="57"/>
      <c r="HKF1269" s="80"/>
      <c r="HKG1269" s="80"/>
      <c r="HKH1269" s="80"/>
      <c r="HKI1269" s="80"/>
      <c r="HKJ1269" s="57"/>
      <c r="HKK1269" s="81"/>
      <c r="HKL1269" s="57"/>
      <c r="HKM1269" s="71"/>
      <c r="HKN1269" s="71"/>
      <c r="HKO1269" s="57"/>
      <c r="HKQ1269" s="79"/>
      <c r="HKR1269" s="57"/>
      <c r="HKS1269" s="80"/>
      <c r="HKT1269" s="80"/>
      <c r="HKU1269" s="80"/>
      <c r="HKV1269" s="80"/>
      <c r="HKW1269" s="57"/>
      <c r="HKX1269" s="81"/>
      <c r="HKY1269" s="57"/>
      <c r="HKZ1269" s="71"/>
      <c r="HLA1269" s="71"/>
      <c r="HLB1269" s="57"/>
      <c r="HLD1269" s="79"/>
      <c r="HLE1269" s="57"/>
      <c r="HLF1269" s="80"/>
      <c r="HLG1269" s="80"/>
      <c r="HLH1269" s="80"/>
      <c r="HLI1269" s="80"/>
      <c r="HLJ1269" s="57"/>
      <c r="HLK1269" s="81"/>
      <c r="HLL1269" s="57"/>
      <c r="HLM1269" s="71"/>
      <c r="HLN1269" s="71"/>
      <c r="HLO1269" s="57"/>
      <c r="HLQ1269" s="79"/>
      <c r="HLR1269" s="57"/>
      <c r="HLS1269" s="80"/>
      <c r="HLT1269" s="80"/>
      <c r="HLU1269" s="80"/>
      <c r="HLV1269" s="80"/>
      <c r="HLW1269" s="57"/>
      <c r="HLX1269" s="81"/>
      <c r="HLY1269" s="57"/>
      <c r="HLZ1269" s="71"/>
      <c r="HMA1269" s="71"/>
      <c r="HMB1269" s="57"/>
      <c r="HMD1269" s="79"/>
      <c r="HME1269" s="57"/>
      <c r="HMF1269" s="80"/>
      <c r="HMG1269" s="80"/>
      <c r="HMH1269" s="80"/>
      <c r="HMI1269" s="80"/>
      <c r="HMJ1269" s="57"/>
      <c r="HMK1269" s="81"/>
      <c r="HML1269" s="57"/>
      <c r="HMM1269" s="71"/>
      <c r="HMN1269" s="71"/>
      <c r="HMO1269" s="57"/>
      <c r="HMQ1269" s="79"/>
      <c r="HMR1269" s="57"/>
      <c r="HMS1269" s="80"/>
      <c r="HMT1269" s="80"/>
      <c r="HMU1269" s="80"/>
      <c r="HMV1269" s="80"/>
      <c r="HMW1269" s="57"/>
      <c r="HMX1269" s="81"/>
      <c r="HMY1269" s="57"/>
      <c r="HMZ1269" s="71"/>
      <c r="HNA1269" s="71"/>
      <c r="HNB1269" s="57"/>
      <c r="HND1269" s="79"/>
      <c r="HNE1269" s="57"/>
      <c r="HNF1269" s="80"/>
      <c r="HNG1269" s="80"/>
      <c r="HNH1269" s="80"/>
      <c r="HNI1269" s="80"/>
      <c r="HNJ1269" s="57"/>
      <c r="HNK1269" s="81"/>
      <c r="HNL1269" s="57"/>
      <c r="HNM1269" s="71"/>
      <c r="HNN1269" s="71"/>
      <c r="HNO1269" s="57"/>
      <c r="HNQ1269" s="79"/>
      <c r="HNR1269" s="57"/>
      <c r="HNS1269" s="80"/>
      <c r="HNT1269" s="80"/>
      <c r="HNU1269" s="80"/>
      <c r="HNV1269" s="80"/>
      <c r="HNW1269" s="57"/>
      <c r="HNX1269" s="81"/>
      <c r="HNY1269" s="57"/>
      <c r="HNZ1269" s="71"/>
      <c r="HOA1269" s="71"/>
      <c r="HOB1269" s="57"/>
      <c r="HOD1269" s="79"/>
      <c r="HOE1269" s="57"/>
      <c r="HOF1269" s="80"/>
      <c r="HOG1269" s="80"/>
      <c r="HOH1269" s="80"/>
      <c r="HOI1269" s="80"/>
      <c r="HOJ1269" s="57"/>
      <c r="HOK1269" s="81"/>
      <c r="HOL1269" s="57"/>
      <c r="HOM1269" s="71"/>
      <c r="HON1269" s="71"/>
      <c r="HOO1269" s="57"/>
      <c r="HOQ1269" s="79"/>
      <c r="HOR1269" s="57"/>
      <c r="HOS1269" s="80"/>
      <c r="HOT1269" s="80"/>
      <c r="HOU1269" s="80"/>
      <c r="HOV1269" s="80"/>
      <c r="HOW1269" s="57"/>
      <c r="HOX1269" s="81"/>
      <c r="HOY1269" s="57"/>
      <c r="HOZ1269" s="71"/>
      <c r="HPA1269" s="71"/>
      <c r="HPB1269" s="57"/>
      <c r="HPD1269" s="79"/>
      <c r="HPE1269" s="57"/>
      <c r="HPF1269" s="80"/>
      <c r="HPG1269" s="80"/>
      <c r="HPH1269" s="80"/>
      <c r="HPI1269" s="80"/>
      <c r="HPJ1269" s="57"/>
      <c r="HPK1269" s="81"/>
      <c r="HPL1269" s="57"/>
      <c r="HPM1269" s="71"/>
      <c r="HPN1269" s="71"/>
      <c r="HPO1269" s="57"/>
      <c r="HPQ1269" s="79"/>
      <c r="HPR1269" s="57"/>
      <c r="HPS1269" s="80"/>
      <c r="HPT1269" s="80"/>
      <c r="HPU1269" s="80"/>
      <c r="HPV1269" s="80"/>
      <c r="HPW1269" s="57"/>
      <c r="HPX1269" s="81"/>
      <c r="HPY1269" s="57"/>
      <c r="HPZ1269" s="71"/>
      <c r="HQA1269" s="71"/>
      <c r="HQB1269" s="57"/>
      <c r="HQD1269" s="79"/>
      <c r="HQE1269" s="57"/>
      <c r="HQF1269" s="80"/>
      <c r="HQG1269" s="80"/>
      <c r="HQH1269" s="80"/>
      <c r="HQI1269" s="80"/>
      <c r="HQJ1269" s="57"/>
      <c r="HQK1269" s="81"/>
      <c r="HQL1269" s="57"/>
      <c r="HQM1269" s="71"/>
      <c r="HQN1269" s="71"/>
      <c r="HQO1269" s="57"/>
      <c r="HQQ1269" s="79"/>
      <c r="HQR1269" s="57"/>
      <c r="HQS1269" s="80"/>
      <c r="HQT1269" s="80"/>
      <c r="HQU1269" s="80"/>
      <c r="HQV1269" s="80"/>
      <c r="HQW1269" s="57"/>
      <c r="HQX1269" s="81"/>
      <c r="HQY1269" s="57"/>
      <c r="HQZ1269" s="71"/>
      <c r="HRA1269" s="71"/>
      <c r="HRB1269" s="57"/>
      <c r="HRD1269" s="79"/>
      <c r="HRE1269" s="57"/>
      <c r="HRF1269" s="80"/>
      <c r="HRG1269" s="80"/>
      <c r="HRH1269" s="80"/>
      <c r="HRI1269" s="80"/>
      <c r="HRJ1269" s="57"/>
      <c r="HRK1269" s="81"/>
      <c r="HRL1269" s="57"/>
      <c r="HRM1269" s="71"/>
      <c r="HRN1269" s="71"/>
      <c r="HRO1269" s="57"/>
      <c r="HRQ1269" s="79"/>
      <c r="HRR1269" s="57"/>
      <c r="HRS1269" s="80"/>
      <c r="HRT1269" s="80"/>
      <c r="HRU1269" s="80"/>
      <c r="HRV1269" s="80"/>
      <c r="HRW1269" s="57"/>
      <c r="HRX1269" s="81"/>
      <c r="HRY1269" s="57"/>
      <c r="HRZ1269" s="71"/>
      <c r="HSA1269" s="71"/>
      <c r="HSB1269" s="57"/>
      <c r="HSD1269" s="79"/>
      <c r="HSE1269" s="57"/>
      <c r="HSF1269" s="80"/>
      <c r="HSG1269" s="80"/>
      <c r="HSH1269" s="80"/>
      <c r="HSI1269" s="80"/>
      <c r="HSJ1269" s="57"/>
      <c r="HSK1269" s="81"/>
      <c r="HSL1269" s="57"/>
      <c r="HSM1269" s="71"/>
      <c r="HSN1269" s="71"/>
      <c r="HSO1269" s="57"/>
      <c r="HSQ1269" s="79"/>
      <c r="HSR1269" s="57"/>
      <c r="HSS1269" s="80"/>
      <c r="HST1269" s="80"/>
      <c r="HSU1269" s="80"/>
      <c r="HSV1269" s="80"/>
      <c r="HSW1269" s="57"/>
      <c r="HSX1269" s="81"/>
      <c r="HSY1269" s="57"/>
      <c r="HSZ1269" s="71"/>
      <c r="HTA1269" s="71"/>
      <c r="HTB1269" s="57"/>
      <c r="HTD1269" s="79"/>
      <c r="HTE1269" s="57"/>
      <c r="HTF1269" s="80"/>
      <c r="HTG1269" s="80"/>
      <c r="HTH1269" s="80"/>
      <c r="HTI1269" s="80"/>
      <c r="HTJ1269" s="57"/>
      <c r="HTK1269" s="81"/>
      <c r="HTL1269" s="57"/>
      <c r="HTM1269" s="71"/>
      <c r="HTN1269" s="71"/>
      <c r="HTO1269" s="57"/>
      <c r="HTQ1269" s="79"/>
      <c r="HTR1269" s="57"/>
      <c r="HTS1269" s="80"/>
      <c r="HTT1269" s="80"/>
      <c r="HTU1269" s="80"/>
      <c r="HTV1269" s="80"/>
      <c r="HTW1269" s="57"/>
      <c r="HTX1269" s="81"/>
      <c r="HTY1269" s="57"/>
      <c r="HTZ1269" s="71"/>
      <c r="HUA1269" s="71"/>
      <c r="HUB1269" s="57"/>
      <c r="HUD1269" s="79"/>
      <c r="HUE1269" s="57"/>
      <c r="HUF1269" s="80"/>
      <c r="HUG1269" s="80"/>
      <c r="HUH1269" s="80"/>
      <c r="HUI1269" s="80"/>
      <c r="HUJ1269" s="57"/>
      <c r="HUK1269" s="81"/>
      <c r="HUL1269" s="57"/>
      <c r="HUM1269" s="71"/>
      <c r="HUN1269" s="71"/>
      <c r="HUO1269" s="57"/>
      <c r="HUQ1269" s="79"/>
      <c r="HUR1269" s="57"/>
      <c r="HUS1269" s="80"/>
      <c r="HUT1269" s="80"/>
      <c r="HUU1269" s="80"/>
      <c r="HUV1269" s="80"/>
      <c r="HUW1269" s="57"/>
      <c r="HUX1269" s="81"/>
      <c r="HUY1269" s="57"/>
      <c r="HUZ1269" s="71"/>
      <c r="HVA1269" s="71"/>
      <c r="HVB1269" s="57"/>
      <c r="HVD1269" s="79"/>
      <c r="HVE1269" s="57"/>
      <c r="HVF1269" s="80"/>
      <c r="HVG1269" s="80"/>
      <c r="HVH1269" s="80"/>
      <c r="HVI1269" s="80"/>
      <c r="HVJ1269" s="57"/>
      <c r="HVK1269" s="81"/>
      <c r="HVL1269" s="57"/>
      <c r="HVM1269" s="71"/>
      <c r="HVN1269" s="71"/>
      <c r="HVO1269" s="57"/>
      <c r="HVQ1269" s="79"/>
      <c r="HVR1269" s="57"/>
      <c r="HVS1269" s="80"/>
      <c r="HVT1269" s="80"/>
      <c r="HVU1269" s="80"/>
      <c r="HVV1269" s="80"/>
      <c r="HVW1269" s="57"/>
      <c r="HVX1269" s="81"/>
      <c r="HVY1269" s="57"/>
      <c r="HVZ1269" s="71"/>
      <c r="HWA1269" s="71"/>
      <c r="HWB1269" s="57"/>
      <c r="HWD1269" s="79"/>
      <c r="HWE1269" s="57"/>
      <c r="HWF1269" s="80"/>
      <c r="HWG1269" s="80"/>
      <c r="HWH1269" s="80"/>
      <c r="HWI1269" s="80"/>
      <c r="HWJ1269" s="57"/>
      <c r="HWK1269" s="81"/>
      <c r="HWL1269" s="57"/>
      <c r="HWM1269" s="71"/>
      <c r="HWN1269" s="71"/>
      <c r="HWO1269" s="57"/>
      <c r="HWQ1269" s="79"/>
      <c r="HWR1269" s="57"/>
      <c r="HWS1269" s="80"/>
      <c r="HWT1269" s="80"/>
      <c r="HWU1269" s="80"/>
      <c r="HWV1269" s="80"/>
      <c r="HWW1269" s="57"/>
      <c r="HWX1269" s="81"/>
      <c r="HWY1269" s="57"/>
      <c r="HWZ1269" s="71"/>
      <c r="HXA1269" s="71"/>
      <c r="HXB1269" s="57"/>
      <c r="HXD1269" s="79"/>
      <c r="HXE1269" s="57"/>
      <c r="HXF1269" s="80"/>
      <c r="HXG1269" s="80"/>
      <c r="HXH1269" s="80"/>
      <c r="HXI1269" s="80"/>
      <c r="HXJ1269" s="57"/>
      <c r="HXK1269" s="81"/>
      <c r="HXL1269" s="57"/>
      <c r="HXM1269" s="71"/>
      <c r="HXN1269" s="71"/>
      <c r="HXO1269" s="57"/>
      <c r="HXQ1269" s="79"/>
      <c r="HXR1269" s="57"/>
      <c r="HXS1269" s="80"/>
      <c r="HXT1269" s="80"/>
      <c r="HXU1269" s="80"/>
      <c r="HXV1269" s="80"/>
      <c r="HXW1269" s="57"/>
      <c r="HXX1269" s="81"/>
      <c r="HXY1269" s="57"/>
      <c r="HXZ1269" s="71"/>
      <c r="HYA1269" s="71"/>
      <c r="HYB1269" s="57"/>
      <c r="HYD1269" s="79"/>
      <c r="HYE1269" s="57"/>
      <c r="HYF1269" s="80"/>
      <c r="HYG1269" s="80"/>
      <c r="HYH1269" s="80"/>
      <c r="HYI1269" s="80"/>
      <c r="HYJ1269" s="57"/>
      <c r="HYK1269" s="81"/>
      <c r="HYL1269" s="57"/>
      <c r="HYM1269" s="71"/>
      <c r="HYN1269" s="71"/>
      <c r="HYO1269" s="57"/>
      <c r="HYQ1269" s="79"/>
      <c r="HYR1269" s="57"/>
      <c r="HYS1269" s="80"/>
      <c r="HYT1269" s="80"/>
      <c r="HYU1269" s="80"/>
      <c r="HYV1269" s="80"/>
      <c r="HYW1269" s="57"/>
      <c r="HYX1269" s="81"/>
      <c r="HYY1269" s="57"/>
      <c r="HYZ1269" s="71"/>
      <c r="HZA1269" s="71"/>
      <c r="HZB1269" s="57"/>
      <c r="HZD1269" s="79"/>
      <c r="HZE1269" s="57"/>
      <c r="HZF1269" s="80"/>
      <c r="HZG1269" s="80"/>
      <c r="HZH1269" s="80"/>
      <c r="HZI1269" s="80"/>
      <c r="HZJ1269" s="57"/>
      <c r="HZK1269" s="81"/>
      <c r="HZL1269" s="57"/>
      <c r="HZM1269" s="71"/>
      <c r="HZN1269" s="71"/>
      <c r="HZO1269" s="57"/>
      <c r="HZQ1269" s="79"/>
      <c r="HZR1269" s="57"/>
      <c r="HZS1269" s="80"/>
      <c r="HZT1269" s="80"/>
      <c r="HZU1269" s="80"/>
      <c r="HZV1269" s="80"/>
      <c r="HZW1269" s="57"/>
      <c r="HZX1269" s="81"/>
      <c r="HZY1269" s="57"/>
      <c r="HZZ1269" s="71"/>
      <c r="IAA1269" s="71"/>
      <c r="IAB1269" s="57"/>
      <c r="IAD1269" s="79"/>
      <c r="IAE1269" s="57"/>
      <c r="IAF1269" s="80"/>
      <c r="IAG1269" s="80"/>
      <c r="IAH1269" s="80"/>
      <c r="IAI1269" s="80"/>
      <c r="IAJ1269" s="57"/>
      <c r="IAK1269" s="81"/>
      <c r="IAL1269" s="57"/>
      <c r="IAM1269" s="71"/>
      <c r="IAN1269" s="71"/>
      <c r="IAO1269" s="57"/>
      <c r="IAQ1269" s="79"/>
      <c r="IAR1269" s="57"/>
      <c r="IAS1269" s="80"/>
      <c r="IAT1269" s="80"/>
      <c r="IAU1269" s="80"/>
      <c r="IAV1269" s="80"/>
      <c r="IAW1269" s="57"/>
      <c r="IAX1269" s="81"/>
      <c r="IAY1269" s="57"/>
      <c r="IAZ1269" s="71"/>
      <c r="IBA1269" s="71"/>
      <c r="IBB1269" s="57"/>
      <c r="IBD1269" s="79"/>
      <c r="IBE1269" s="57"/>
      <c r="IBF1269" s="80"/>
      <c r="IBG1269" s="80"/>
      <c r="IBH1269" s="80"/>
      <c r="IBI1269" s="80"/>
      <c r="IBJ1269" s="57"/>
      <c r="IBK1269" s="81"/>
      <c r="IBL1269" s="57"/>
      <c r="IBM1269" s="71"/>
      <c r="IBN1269" s="71"/>
      <c r="IBO1269" s="57"/>
      <c r="IBQ1269" s="79"/>
      <c r="IBR1269" s="57"/>
      <c r="IBS1269" s="80"/>
      <c r="IBT1269" s="80"/>
      <c r="IBU1269" s="80"/>
      <c r="IBV1269" s="80"/>
      <c r="IBW1269" s="57"/>
      <c r="IBX1269" s="81"/>
      <c r="IBY1269" s="57"/>
      <c r="IBZ1269" s="71"/>
      <c r="ICA1269" s="71"/>
      <c r="ICB1269" s="57"/>
      <c r="ICD1269" s="79"/>
      <c r="ICE1269" s="57"/>
      <c r="ICF1269" s="80"/>
      <c r="ICG1269" s="80"/>
      <c r="ICH1269" s="80"/>
      <c r="ICI1269" s="80"/>
      <c r="ICJ1269" s="57"/>
      <c r="ICK1269" s="81"/>
      <c r="ICL1269" s="57"/>
      <c r="ICM1269" s="71"/>
      <c r="ICN1269" s="71"/>
      <c r="ICO1269" s="57"/>
      <c r="ICQ1269" s="79"/>
      <c r="ICR1269" s="57"/>
      <c r="ICS1269" s="80"/>
      <c r="ICT1269" s="80"/>
      <c r="ICU1269" s="80"/>
      <c r="ICV1269" s="80"/>
      <c r="ICW1269" s="57"/>
      <c r="ICX1269" s="81"/>
      <c r="ICY1269" s="57"/>
      <c r="ICZ1269" s="71"/>
      <c r="IDA1269" s="71"/>
      <c r="IDB1269" s="57"/>
      <c r="IDD1269" s="79"/>
      <c r="IDE1269" s="57"/>
      <c r="IDF1269" s="80"/>
      <c r="IDG1269" s="80"/>
      <c r="IDH1269" s="80"/>
      <c r="IDI1269" s="80"/>
      <c r="IDJ1269" s="57"/>
      <c r="IDK1269" s="81"/>
      <c r="IDL1269" s="57"/>
      <c r="IDM1269" s="71"/>
      <c r="IDN1269" s="71"/>
      <c r="IDO1269" s="57"/>
      <c r="IDQ1269" s="79"/>
      <c r="IDR1269" s="57"/>
      <c r="IDS1269" s="80"/>
      <c r="IDT1269" s="80"/>
      <c r="IDU1269" s="80"/>
      <c r="IDV1269" s="80"/>
      <c r="IDW1269" s="57"/>
      <c r="IDX1269" s="81"/>
      <c r="IDY1269" s="57"/>
      <c r="IDZ1269" s="71"/>
      <c r="IEA1269" s="71"/>
      <c r="IEB1269" s="57"/>
      <c r="IED1269" s="79"/>
      <c r="IEE1269" s="57"/>
      <c r="IEF1269" s="80"/>
      <c r="IEG1269" s="80"/>
      <c r="IEH1269" s="80"/>
      <c r="IEI1269" s="80"/>
      <c r="IEJ1269" s="57"/>
      <c r="IEK1269" s="81"/>
      <c r="IEL1269" s="57"/>
      <c r="IEM1269" s="71"/>
      <c r="IEN1269" s="71"/>
      <c r="IEO1269" s="57"/>
      <c r="IEQ1269" s="79"/>
      <c r="IER1269" s="57"/>
      <c r="IES1269" s="80"/>
      <c r="IET1269" s="80"/>
      <c r="IEU1269" s="80"/>
      <c r="IEV1269" s="80"/>
      <c r="IEW1269" s="57"/>
      <c r="IEX1269" s="81"/>
      <c r="IEY1269" s="57"/>
      <c r="IEZ1269" s="71"/>
      <c r="IFA1269" s="71"/>
      <c r="IFB1269" s="57"/>
      <c r="IFD1269" s="79"/>
      <c r="IFE1269" s="57"/>
      <c r="IFF1269" s="80"/>
      <c r="IFG1269" s="80"/>
      <c r="IFH1269" s="80"/>
      <c r="IFI1269" s="80"/>
      <c r="IFJ1269" s="57"/>
      <c r="IFK1269" s="81"/>
      <c r="IFL1269" s="57"/>
      <c r="IFM1269" s="71"/>
      <c r="IFN1269" s="71"/>
      <c r="IFO1269" s="57"/>
      <c r="IFQ1269" s="79"/>
      <c r="IFR1269" s="57"/>
      <c r="IFS1269" s="80"/>
      <c r="IFT1269" s="80"/>
      <c r="IFU1269" s="80"/>
      <c r="IFV1269" s="80"/>
      <c r="IFW1269" s="57"/>
      <c r="IFX1269" s="81"/>
      <c r="IFY1269" s="57"/>
      <c r="IFZ1269" s="71"/>
      <c r="IGA1269" s="71"/>
      <c r="IGB1269" s="57"/>
      <c r="IGD1269" s="79"/>
      <c r="IGE1269" s="57"/>
      <c r="IGF1269" s="80"/>
      <c r="IGG1269" s="80"/>
      <c r="IGH1269" s="80"/>
      <c r="IGI1269" s="80"/>
      <c r="IGJ1269" s="57"/>
      <c r="IGK1269" s="81"/>
      <c r="IGL1269" s="57"/>
      <c r="IGM1269" s="71"/>
      <c r="IGN1269" s="71"/>
      <c r="IGO1269" s="57"/>
      <c r="IGQ1269" s="79"/>
      <c r="IGR1269" s="57"/>
      <c r="IGS1269" s="80"/>
      <c r="IGT1269" s="80"/>
      <c r="IGU1269" s="80"/>
      <c r="IGV1269" s="80"/>
      <c r="IGW1269" s="57"/>
      <c r="IGX1269" s="81"/>
      <c r="IGY1269" s="57"/>
      <c r="IGZ1269" s="71"/>
      <c r="IHA1269" s="71"/>
      <c r="IHB1269" s="57"/>
      <c r="IHD1269" s="79"/>
      <c r="IHE1269" s="57"/>
      <c r="IHF1269" s="80"/>
      <c r="IHG1269" s="80"/>
      <c r="IHH1269" s="80"/>
      <c r="IHI1269" s="80"/>
      <c r="IHJ1269" s="57"/>
      <c r="IHK1269" s="81"/>
      <c r="IHL1269" s="57"/>
      <c r="IHM1269" s="71"/>
      <c r="IHN1269" s="71"/>
      <c r="IHO1269" s="57"/>
      <c r="IHQ1269" s="79"/>
      <c r="IHR1269" s="57"/>
      <c r="IHS1269" s="80"/>
      <c r="IHT1269" s="80"/>
      <c r="IHU1269" s="80"/>
      <c r="IHV1269" s="80"/>
      <c r="IHW1269" s="57"/>
      <c r="IHX1269" s="81"/>
      <c r="IHY1269" s="57"/>
      <c r="IHZ1269" s="71"/>
      <c r="IIA1269" s="71"/>
      <c r="IIB1269" s="57"/>
      <c r="IID1269" s="79"/>
      <c r="IIE1269" s="57"/>
      <c r="IIF1269" s="80"/>
      <c r="IIG1269" s="80"/>
      <c r="IIH1269" s="80"/>
      <c r="III1269" s="80"/>
      <c r="IIJ1269" s="57"/>
      <c r="IIK1269" s="81"/>
      <c r="IIL1269" s="57"/>
      <c r="IIM1269" s="71"/>
      <c r="IIN1269" s="71"/>
      <c r="IIO1269" s="57"/>
      <c r="IIQ1269" s="79"/>
      <c r="IIR1269" s="57"/>
      <c r="IIS1269" s="80"/>
      <c r="IIT1269" s="80"/>
      <c r="IIU1269" s="80"/>
      <c r="IIV1269" s="80"/>
      <c r="IIW1269" s="57"/>
      <c r="IIX1269" s="81"/>
      <c r="IIY1269" s="57"/>
      <c r="IIZ1269" s="71"/>
      <c r="IJA1269" s="71"/>
      <c r="IJB1269" s="57"/>
      <c r="IJD1269" s="79"/>
      <c r="IJE1269" s="57"/>
      <c r="IJF1269" s="80"/>
      <c r="IJG1269" s="80"/>
      <c r="IJH1269" s="80"/>
      <c r="IJI1269" s="80"/>
      <c r="IJJ1269" s="57"/>
      <c r="IJK1269" s="81"/>
      <c r="IJL1269" s="57"/>
      <c r="IJM1269" s="71"/>
      <c r="IJN1269" s="71"/>
      <c r="IJO1269" s="57"/>
      <c r="IJQ1269" s="79"/>
      <c r="IJR1269" s="57"/>
      <c r="IJS1269" s="80"/>
      <c r="IJT1269" s="80"/>
      <c r="IJU1269" s="80"/>
      <c r="IJV1269" s="80"/>
      <c r="IJW1269" s="57"/>
      <c r="IJX1269" s="81"/>
      <c r="IJY1269" s="57"/>
      <c r="IJZ1269" s="71"/>
      <c r="IKA1269" s="71"/>
      <c r="IKB1269" s="57"/>
      <c r="IKD1269" s="79"/>
      <c r="IKE1269" s="57"/>
      <c r="IKF1269" s="80"/>
      <c r="IKG1269" s="80"/>
      <c r="IKH1269" s="80"/>
      <c r="IKI1269" s="80"/>
      <c r="IKJ1269" s="57"/>
      <c r="IKK1269" s="81"/>
      <c r="IKL1269" s="57"/>
      <c r="IKM1269" s="71"/>
      <c r="IKN1269" s="71"/>
      <c r="IKO1269" s="57"/>
      <c r="IKQ1269" s="79"/>
      <c r="IKR1269" s="57"/>
      <c r="IKS1269" s="80"/>
      <c r="IKT1269" s="80"/>
      <c r="IKU1269" s="80"/>
      <c r="IKV1269" s="80"/>
      <c r="IKW1269" s="57"/>
      <c r="IKX1269" s="81"/>
      <c r="IKY1269" s="57"/>
      <c r="IKZ1269" s="71"/>
      <c r="ILA1269" s="71"/>
      <c r="ILB1269" s="57"/>
      <c r="ILD1269" s="79"/>
      <c r="ILE1269" s="57"/>
      <c r="ILF1269" s="80"/>
      <c r="ILG1269" s="80"/>
      <c r="ILH1269" s="80"/>
      <c r="ILI1269" s="80"/>
      <c r="ILJ1269" s="57"/>
      <c r="ILK1269" s="81"/>
      <c r="ILL1269" s="57"/>
      <c r="ILM1269" s="71"/>
      <c r="ILN1269" s="71"/>
      <c r="ILO1269" s="57"/>
      <c r="ILQ1269" s="79"/>
      <c r="ILR1269" s="57"/>
      <c r="ILS1269" s="80"/>
      <c r="ILT1269" s="80"/>
      <c r="ILU1269" s="80"/>
      <c r="ILV1269" s="80"/>
      <c r="ILW1269" s="57"/>
      <c r="ILX1269" s="81"/>
      <c r="ILY1269" s="57"/>
      <c r="ILZ1269" s="71"/>
      <c r="IMA1269" s="71"/>
      <c r="IMB1269" s="57"/>
      <c r="IMD1269" s="79"/>
      <c r="IME1269" s="57"/>
      <c r="IMF1269" s="80"/>
      <c r="IMG1269" s="80"/>
      <c r="IMH1269" s="80"/>
      <c r="IMI1269" s="80"/>
      <c r="IMJ1269" s="57"/>
      <c r="IMK1269" s="81"/>
      <c r="IML1269" s="57"/>
      <c r="IMM1269" s="71"/>
      <c r="IMN1269" s="71"/>
      <c r="IMO1269" s="57"/>
      <c r="IMQ1269" s="79"/>
      <c r="IMR1269" s="57"/>
      <c r="IMS1269" s="80"/>
      <c r="IMT1269" s="80"/>
      <c r="IMU1269" s="80"/>
      <c r="IMV1269" s="80"/>
      <c r="IMW1269" s="57"/>
      <c r="IMX1269" s="81"/>
      <c r="IMY1269" s="57"/>
      <c r="IMZ1269" s="71"/>
      <c r="INA1269" s="71"/>
      <c r="INB1269" s="57"/>
      <c r="IND1269" s="79"/>
      <c r="INE1269" s="57"/>
      <c r="INF1269" s="80"/>
      <c r="ING1269" s="80"/>
      <c r="INH1269" s="80"/>
      <c r="INI1269" s="80"/>
      <c r="INJ1269" s="57"/>
      <c r="INK1269" s="81"/>
      <c r="INL1269" s="57"/>
      <c r="INM1269" s="71"/>
      <c r="INN1269" s="71"/>
      <c r="INO1269" s="57"/>
      <c r="INQ1269" s="79"/>
      <c r="INR1269" s="57"/>
      <c r="INS1269" s="80"/>
      <c r="INT1269" s="80"/>
      <c r="INU1269" s="80"/>
      <c r="INV1269" s="80"/>
      <c r="INW1269" s="57"/>
      <c r="INX1269" s="81"/>
      <c r="INY1269" s="57"/>
      <c r="INZ1269" s="71"/>
      <c r="IOA1269" s="71"/>
      <c r="IOB1269" s="57"/>
      <c r="IOD1269" s="79"/>
      <c r="IOE1269" s="57"/>
      <c r="IOF1269" s="80"/>
      <c r="IOG1269" s="80"/>
      <c r="IOH1269" s="80"/>
      <c r="IOI1269" s="80"/>
      <c r="IOJ1269" s="57"/>
      <c r="IOK1269" s="81"/>
      <c r="IOL1269" s="57"/>
      <c r="IOM1269" s="71"/>
      <c r="ION1269" s="71"/>
      <c r="IOO1269" s="57"/>
      <c r="IOQ1269" s="79"/>
      <c r="IOR1269" s="57"/>
      <c r="IOS1269" s="80"/>
      <c r="IOT1269" s="80"/>
      <c r="IOU1269" s="80"/>
      <c r="IOV1269" s="80"/>
      <c r="IOW1269" s="57"/>
      <c r="IOX1269" s="81"/>
      <c r="IOY1269" s="57"/>
      <c r="IOZ1269" s="71"/>
      <c r="IPA1269" s="71"/>
      <c r="IPB1269" s="57"/>
      <c r="IPD1269" s="79"/>
      <c r="IPE1269" s="57"/>
      <c r="IPF1269" s="80"/>
      <c r="IPG1269" s="80"/>
      <c r="IPH1269" s="80"/>
      <c r="IPI1269" s="80"/>
      <c r="IPJ1269" s="57"/>
      <c r="IPK1269" s="81"/>
      <c r="IPL1269" s="57"/>
      <c r="IPM1269" s="71"/>
      <c r="IPN1269" s="71"/>
      <c r="IPO1269" s="57"/>
      <c r="IPQ1269" s="79"/>
      <c r="IPR1269" s="57"/>
      <c r="IPS1269" s="80"/>
      <c r="IPT1269" s="80"/>
      <c r="IPU1269" s="80"/>
      <c r="IPV1269" s="80"/>
      <c r="IPW1269" s="57"/>
      <c r="IPX1269" s="81"/>
      <c r="IPY1269" s="57"/>
      <c r="IPZ1269" s="71"/>
      <c r="IQA1269" s="71"/>
      <c r="IQB1269" s="57"/>
      <c r="IQD1269" s="79"/>
      <c r="IQE1269" s="57"/>
      <c r="IQF1269" s="80"/>
      <c r="IQG1269" s="80"/>
      <c r="IQH1269" s="80"/>
      <c r="IQI1269" s="80"/>
      <c r="IQJ1269" s="57"/>
      <c r="IQK1269" s="81"/>
      <c r="IQL1269" s="57"/>
      <c r="IQM1269" s="71"/>
      <c r="IQN1269" s="71"/>
      <c r="IQO1269" s="57"/>
      <c r="IQQ1269" s="79"/>
      <c r="IQR1269" s="57"/>
      <c r="IQS1269" s="80"/>
      <c r="IQT1269" s="80"/>
      <c r="IQU1269" s="80"/>
      <c r="IQV1269" s="80"/>
      <c r="IQW1269" s="57"/>
      <c r="IQX1269" s="81"/>
      <c r="IQY1269" s="57"/>
      <c r="IQZ1269" s="71"/>
      <c r="IRA1269" s="71"/>
      <c r="IRB1269" s="57"/>
      <c r="IRD1269" s="79"/>
      <c r="IRE1269" s="57"/>
      <c r="IRF1269" s="80"/>
      <c r="IRG1269" s="80"/>
      <c r="IRH1269" s="80"/>
      <c r="IRI1269" s="80"/>
      <c r="IRJ1269" s="57"/>
      <c r="IRK1269" s="81"/>
      <c r="IRL1269" s="57"/>
      <c r="IRM1269" s="71"/>
      <c r="IRN1269" s="71"/>
      <c r="IRO1269" s="57"/>
      <c r="IRQ1269" s="79"/>
      <c r="IRR1269" s="57"/>
      <c r="IRS1269" s="80"/>
      <c r="IRT1269" s="80"/>
      <c r="IRU1269" s="80"/>
      <c r="IRV1269" s="80"/>
      <c r="IRW1269" s="57"/>
      <c r="IRX1269" s="81"/>
      <c r="IRY1269" s="57"/>
      <c r="IRZ1269" s="71"/>
      <c r="ISA1269" s="71"/>
      <c r="ISB1269" s="57"/>
      <c r="ISD1269" s="79"/>
      <c r="ISE1269" s="57"/>
      <c r="ISF1269" s="80"/>
      <c r="ISG1269" s="80"/>
      <c r="ISH1269" s="80"/>
      <c r="ISI1269" s="80"/>
      <c r="ISJ1269" s="57"/>
      <c r="ISK1269" s="81"/>
      <c r="ISL1269" s="57"/>
      <c r="ISM1269" s="71"/>
      <c r="ISN1269" s="71"/>
      <c r="ISO1269" s="57"/>
      <c r="ISQ1269" s="79"/>
      <c r="ISR1269" s="57"/>
      <c r="ISS1269" s="80"/>
      <c r="IST1269" s="80"/>
      <c r="ISU1269" s="80"/>
      <c r="ISV1269" s="80"/>
      <c r="ISW1269" s="57"/>
      <c r="ISX1269" s="81"/>
      <c r="ISY1269" s="57"/>
      <c r="ISZ1269" s="71"/>
      <c r="ITA1269" s="71"/>
      <c r="ITB1269" s="57"/>
      <c r="ITD1269" s="79"/>
      <c r="ITE1269" s="57"/>
      <c r="ITF1269" s="80"/>
      <c r="ITG1269" s="80"/>
      <c r="ITH1269" s="80"/>
      <c r="ITI1269" s="80"/>
      <c r="ITJ1269" s="57"/>
      <c r="ITK1269" s="81"/>
      <c r="ITL1269" s="57"/>
      <c r="ITM1269" s="71"/>
      <c r="ITN1269" s="71"/>
      <c r="ITO1269" s="57"/>
      <c r="ITQ1269" s="79"/>
      <c r="ITR1269" s="57"/>
      <c r="ITS1269" s="80"/>
      <c r="ITT1269" s="80"/>
      <c r="ITU1269" s="80"/>
      <c r="ITV1269" s="80"/>
      <c r="ITW1269" s="57"/>
      <c r="ITX1269" s="81"/>
      <c r="ITY1269" s="57"/>
      <c r="ITZ1269" s="71"/>
      <c r="IUA1269" s="71"/>
      <c r="IUB1269" s="57"/>
      <c r="IUD1269" s="79"/>
      <c r="IUE1269" s="57"/>
      <c r="IUF1269" s="80"/>
      <c r="IUG1269" s="80"/>
      <c r="IUH1269" s="80"/>
      <c r="IUI1269" s="80"/>
      <c r="IUJ1269" s="57"/>
      <c r="IUK1269" s="81"/>
      <c r="IUL1269" s="57"/>
      <c r="IUM1269" s="71"/>
      <c r="IUN1269" s="71"/>
      <c r="IUO1269" s="57"/>
      <c r="IUQ1269" s="79"/>
      <c r="IUR1269" s="57"/>
      <c r="IUS1269" s="80"/>
      <c r="IUT1269" s="80"/>
      <c r="IUU1269" s="80"/>
      <c r="IUV1269" s="80"/>
      <c r="IUW1269" s="57"/>
      <c r="IUX1269" s="81"/>
      <c r="IUY1269" s="57"/>
      <c r="IUZ1269" s="71"/>
      <c r="IVA1269" s="71"/>
      <c r="IVB1269" s="57"/>
      <c r="IVD1269" s="79"/>
      <c r="IVE1269" s="57"/>
      <c r="IVF1269" s="80"/>
      <c r="IVG1269" s="80"/>
      <c r="IVH1269" s="80"/>
      <c r="IVI1269" s="80"/>
      <c r="IVJ1269" s="57"/>
      <c r="IVK1269" s="81"/>
      <c r="IVL1269" s="57"/>
      <c r="IVM1269" s="71"/>
      <c r="IVN1269" s="71"/>
      <c r="IVO1269" s="57"/>
      <c r="IVQ1269" s="79"/>
      <c r="IVR1269" s="57"/>
      <c r="IVS1269" s="80"/>
      <c r="IVT1269" s="80"/>
      <c r="IVU1269" s="80"/>
      <c r="IVV1269" s="80"/>
      <c r="IVW1269" s="57"/>
      <c r="IVX1269" s="81"/>
      <c r="IVY1269" s="57"/>
      <c r="IVZ1269" s="71"/>
      <c r="IWA1269" s="71"/>
      <c r="IWB1269" s="57"/>
      <c r="IWD1269" s="79"/>
      <c r="IWE1269" s="57"/>
      <c r="IWF1269" s="80"/>
      <c r="IWG1269" s="80"/>
      <c r="IWH1269" s="80"/>
      <c r="IWI1269" s="80"/>
      <c r="IWJ1269" s="57"/>
      <c r="IWK1269" s="81"/>
      <c r="IWL1269" s="57"/>
      <c r="IWM1269" s="71"/>
      <c r="IWN1269" s="71"/>
      <c r="IWO1269" s="57"/>
      <c r="IWQ1269" s="79"/>
      <c r="IWR1269" s="57"/>
      <c r="IWS1269" s="80"/>
      <c r="IWT1269" s="80"/>
      <c r="IWU1269" s="80"/>
      <c r="IWV1269" s="80"/>
      <c r="IWW1269" s="57"/>
      <c r="IWX1269" s="81"/>
      <c r="IWY1269" s="57"/>
      <c r="IWZ1269" s="71"/>
      <c r="IXA1269" s="71"/>
      <c r="IXB1269" s="57"/>
      <c r="IXD1269" s="79"/>
      <c r="IXE1269" s="57"/>
      <c r="IXF1269" s="80"/>
      <c r="IXG1269" s="80"/>
      <c r="IXH1269" s="80"/>
      <c r="IXI1269" s="80"/>
      <c r="IXJ1269" s="57"/>
      <c r="IXK1269" s="81"/>
      <c r="IXL1269" s="57"/>
      <c r="IXM1269" s="71"/>
      <c r="IXN1269" s="71"/>
      <c r="IXO1269" s="57"/>
      <c r="IXQ1269" s="79"/>
      <c r="IXR1269" s="57"/>
      <c r="IXS1269" s="80"/>
      <c r="IXT1269" s="80"/>
      <c r="IXU1269" s="80"/>
      <c r="IXV1269" s="80"/>
      <c r="IXW1269" s="57"/>
      <c r="IXX1269" s="81"/>
      <c r="IXY1269" s="57"/>
      <c r="IXZ1269" s="71"/>
      <c r="IYA1269" s="71"/>
      <c r="IYB1269" s="57"/>
      <c r="IYD1269" s="79"/>
      <c r="IYE1269" s="57"/>
      <c r="IYF1269" s="80"/>
      <c r="IYG1269" s="80"/>
      <c r="IYH1269" s="80"/>
      <c r="IYI1269" s="80"/>
      <c r="IYJ1269" s="57"/>
      <c r="IYK1269" s="81"/>
      <c r="IYL1269" s="57"/>
      <c r="IYM1269" s="71"/>
      <c r="IYN1269" s="71"/>
      <c r="IYO1269" s="57"/>
      <c r="IYQ1269" s="79"/>
      <c r="IYR1269" s="57"/>
      <c r="IYS1269" s="80"/>
      <c r="IYT1269" s="80"/>
      <c r="IYU1269" s="80"/>
      <c r="IYV1269" s="80"/>
      <c r="IYW1269" s="57"/>
      <c r="IYX1269" s="81"/>
      <c r="IYY1269" s="57"/>
      <c r="IYZ1269" s="71"/>
      <c r="IZA1269" s="71"/>
      <c r="IZB1269" s="57"/>
      <c r="IZD1269" s="79"/>
      <c r="IZE1269" s="57"/>
      <c r="IZF1269" s="80"/>
      <c r="IZG1269" s="80"/>
      <c r="IZH1269" s="80"/>
      <c r="IZI1269" s="80"/>
      <c r="IZJ1269" s="57"/>
      <c r="IZK1269" s="81"/>
      <c r="IZL1269" s="57"/>
      <c r="IZM1269" s="71"/>
      <c r="IZN1269" s="71"/>
      <c r="IZO1269" s="57"/>
      <c r="IZQ1269" s="79"/>
      <c r="IZR1269" s="57"/>
      <c r="IZS1269" s="80"/>
      <c r="IZT1269" s="80"/>
      <c r="IZU1269" s="80"/>
      <c r="IZV1269" s="80"/>
      <c r="IZW1269" s="57"/>
      <c r="IZX1269" s="81"/>
      <c r="IZY1269" s="57"/>
      <c r="IZZ1269" s="71"/>
      <c r="JAA1269" s="71"/>
      <c r="JAB1269" s="57"/>
      <c r="JAD1269" s="79"/>
      <c r="JAE1269" s="57"/>
      <c r="JAF1269" s="80"/>
      <c r="JAG1269" s="80"/>
      <c r="JAH1269" s="80"/>
      <c r="JAI1269" s="80"/>
      <c r="JAJ1269" s="57"/>
      <c r="JAK1269" s="81"/>
      <c r="JAL1269" s="57"/>
      <c r="JAM1269" s="71"/>
      <c r="JAN1269" s="71"/>
      <c r="JAO1269" s="57"/>
      <c r="JAQ1269" s="79"/>
      <c r="JAR1269" s="57"/>
      <c r="JAS1269" s="80"/>
      <c r="JAT1269" s="80"/>
      <c r="JAU1269" s="80"/>
      <c r="JAV1269" s="80"/>
      <c r="JAW1269" s="57"/>
      <c r="JAX1269" s="81"/>
      <c r="JAY1269" s="57"/>
      <c r="JAZ1269" s="71"/>
      <c r="JBA1269" s="71"/>
      <c r="JBB1269" s="57"/>
      <c r="JBD1269" s="79"/>
      <c r="JBE1269" s="57"/>
      <c r="JBF1269" s="80"/>
      <c r="JBG1269" s="80"/>
      <c r="JBH1269" s="80"/>
      <c r="JBI1269" s="80"/>
      <c r="JBJ1269" s="57"/>
      <c r="JBK1269" s="81"/>
      <c r="JBL1269" s="57"/>
      <c r="JBM1269" s="71"/>
      <c r="JBN1269" s="71"/>
      <c r="JBO1269" s="57"/>
      <c r="JBQ1269" s="79"/>
      <c r="JBR1269" s="57"/>
      <c r="JBS1269" s="80"/>
      <c r="JBT1269" s="80"/>
      <c r="JBU1269" s="80"/>
      <c r="JBV1269" s="80"/>
      <c r="JBW1269" s="57"/>
      <c r="JBX1269" s="81"/>
      <c r="JBY1269" s="57"/>
      <c r="JBZ1269" s="71"/>
      <c r="JCA1269" s="71"/>
      <c r="JCB1269" s="57"/>
      <c r="JCD1269" s="79"/>
      <c r="JCE1269" s="57"/>
      <c r="JCF1269" s="80"/>
      <c r="JCG1269" s="80"/>
      <c r="JCH1269" s="80"/>
      <c r="JCI1269" s="80"/>
      <c r="JCJ1269" s="57"/>
      <c r="JCK1269" s="81"/>
      <c r="JCL1269" s="57"/>
      <c r="JCM1269" s="71"/>
      <c r="JCN1269" s="71"/>
      <c r="JCO1269" s="57"/>
      <c r="JCQ1269" s="79"/>
      <c r="JCR1269" s="57"/>
      <c r="JCS1269" s="80"/>
      <c r="JCT1269" s="80"/>
      <c r="JCU1269" s="80"/>
      <c r="JCV1269" s="80"/>
      <c r="JCW1269" s="57"/>
      <c r="JCX1269" s="81"/>
      <c r="JCY1269" s="57"/>
      <c r="JCZ1269" s="71"/>
      <c r="JDA1269" s="71"/>
      <c r="JDB1269" s="57"/>
      <c r="JDD1269" s="79"/>
      <c r="JDE1269" s="57"/>
      <c r="JDF1269" s="80"/>
      <c r="JDG1269" s="80"/>
      <c r="JDH1269" s="80"/>
      <c r="JDI1269" s="80"/>
      <c r="JDJ1269" s="57"/>
      <c r="JDK1269" s="81"/>
      <c r="JDL1269" s="57"/>
      <c r="JDM1269" s="71"/>
      <c r="JDN1269" s="71"/>
      <c r="JDO1269" s="57"/>
      <c r="JDQ1269" s="79"/>
      <c r="JDR1269" s="57"/>
      <c r="JDS1269" s="80"/>
      <c r="JDT1269" s="80"/>
      <c r="JDU1269" s="80"/>
      <c r="JDV1269" s="80"/>
      <c r="JDW1269" s="57"/>
      <c r="JDX1269" s="81"/>
      <c r="JDY1269" s="57"/>
      <c r="JDZ1269" s="71"/>
      <c r="JEA1269" s="71"/>
      <c r="JEB1269" s="57"/>
      <c r="JED1269" s="79"/>
      <c r="JEE1269" s="57"/>
      <c r="JEF1269" s="80"/>
      <c r="JEG1269" s="80"/>
      <c r="JEH1269" s="80"/>
      <c r="JEI1269" s="80"/>
      <c r="JEJ1269" s="57"/>
      <c r="JEK1269" s="81"/>
      <c r="JEL1269" s="57"/>
      <c r="JEM1269" s="71"/>
      <c r="JEN1269" s="71"/>
      <c r="JEO1269" s="57"/>
      <c r="JEQ1269" s="79"/>
      <c r="JER1269" s="57"/>
      <c r="JES1269" s="80"/>
      <c r="JET1269" s="80"/>
      <c r="JEU1269" s="80"/>
      <c r="JEV1269" s="80"/>
      <c r="JEW1269" s="57"/>
      <c r="JEX1269" s="81"/>
      <c r="JEY1269" s="57"/>
      <c r="JEZ1269" s="71"/>
      <c r="JFA1269" s="71"/>
      <c r="JFB1269" s="57"/>
      <c r="JFD1269" s="79"/>
      <c r="JFE1269" s="57"/>
      <c r="JFF1269" s="80"/>
      <c r="JFG1269" s="80"/>
      <c r="JFH1269" s="80"/>
      <c r="JFI1269" s="80"/>
      <c r="JFJ1269" s="57"/>
      <c r="JFK1269" s="81"/>
      <c r="JFL1269" s="57"/>
      <c r="JFM1269" s="71"/>
      <c r="JFN1269" s="71"/>
      <c r="JFO1269" s="57"/>
      <c r="JFQ1269" s="79"/>
      <c r="JFR1269" s="57"/>
      <c r="JFS1269" s="80"/>
      <c r="JFT1269" s="80"/>
      <c r="JFU1269" s="80"/>
      <c r="JFV1269" s="80"/>
      <c r="JFW1269" s="57"/>
      <c r="JFX1269" s="81"/>
      <c r="JFY1269" s="57"/>
      <c r="JFZ1269" s="71"/>
      <c r="JGA1269" s="71"/>
      <c r="JGB1269" s="57"/>
      <c r="JGD1269" s="79"/>
      <c r="JGE1269" s="57"/>
      <c r="JGF1269" s="80"/>
      <c r="JGG1269" s="80"/>
      <c r="JGH1269" s="80"/>
      <c r="JGI1269" s="80"/>
      <c r="JGJ1269" s="57"/>
      <c r="JGK1269" s="81"/>
      <c r="JGL1269" s="57"/>
      <c r="JGM1269" s="71"/>
      <c r="JGN1269" s="71"/>
      <c r="JGO1269" s="57"/>
      <c r="JGQ1269" s="79"/>
      <c r="JGR1269" s="57"/>
      <c r="JGS1269" s="80"/>
      <c r="JGT1269" s="80"/>
      <c r="JGU1269" s="80"/>
      <c r="JGV1269" s="80"/>
      <c r="JGW1269" s="57"/>
      <c r="JGX1269" s="81"/>
      <c r="JGY1269" s="57"/>
      <c r="JGZ1269" s="71"/>
      <c r="JHA1269" s="71"/>
      <c r="JHB1269" s="57"/>
      <c r="JHD1269" s="79"/>
      <c r="JHE1269" s="57"/>
      <c r="JHF1269" s="80"/>
      <c r="JHG1269" s="80"/>
      <c r="JHH1269" s="80"/>
      <c r="JHI1269" s="80"/>
      <c r="JHJ1269" s="57"/>
      <c r="JHK1269" s="81"/>
      <c r="JHL1269" s="57"/>
      <c r="JHM1269" s="71"/>
      <c r="JHN1269" s="71"/>
      <c r="JHO1269" s="57"/>
      <c r="JHQ1269" s="79"/>
      <c r="JHR1269" s="57"/>
      <c r="JHS1269" s="80"/>
      <c r="JHT1269" s="80"/>
      <c r="JHU1269" s="80"/>
      <c r="JHV1269" s="80"/>
      <c r="JHW1269" s="57"/>
      <c r="JHX1269" s="81"/>
      <c r="JHY1269" s="57"/>
      <c r="JHZ1269" s="71"/>
      <c r="JIA1269" s="71"/>
      <c r="JIB1269" s="57"/>
      <c r="JID1269" s="79"/>
      <c r="JIE1269" s="57"/>
      <c r="JIF1269" s="80"/>
      <c r="JIG1269" s="80"/>
      <c r="JIH1269" s="80"/>
      <c r="JII1269" s="80"/>
      <c r="JIJ1269" s="57"/>
      <c r="JIK1269" s="81"/>
      <c r="JIL1269" s="57"/>
      <c r="JIM1269" s="71"/>
      <c r="JIN1269" s="71"/>
      <c r="JIO1269" s="57"/>
      <c r="JIQ1269" s="79"/>
      <c r="JIR1269" s="57"/>
      <c r="JIS1269" s="80"/>
      <c r="JIT1269" s="80"/>
      <c r="JIU1269" s="80"/>
      <c r="JIV1269" s="80"/>
      <c r="JIW1269" s="57"/>
      <c r="JIX1269" s="81"/>
      <c r="JIY1269" s="57"/>
      <c r="JIZ1269" s="71"/>
      <c r="JJA1269" s="71"/>
      <c r="JJB1269" s="57"/>
      <c r="JJD1269" s="79"/>
      <c r="JJE1269" s="57"/>
      <c r="JJF1269" s="80"/>
      <c r="JJG1269" s="80"/>
      <c r="JJH1269" s="80"/>
      <c r="JJI1269" s="80"/>
      <c r="JJJ1269" s="57"/>
      <c r="JJK1269" s="81"/>
      <c r="JJL1269" s="57"/>
      <c r="JJM1269" s="71"/>
      <c r="JJN1269" s="71"/>
      <c r="JJO1269" s="57"/>
      <c r="JJQ1269" s="79"/>
      <c r="JJR1269" s="57"/>
      <c r="JJS1269" s="80"/>
      <c r="JJT1269" s="80"/>
      <c r="JJU1269" s="80"/>
      <c r="JJV1269" s="80"/>
      <c r="JJW1269" s="57"/>
      <c r="JJX1269" s="81"/>
      <c r="JJY1269" s="57"/>
      <c r="JJZ1269" s="71"/>
      <c r="JKA1269" s="71"/>
      <c r="JKB1269" s="57"/>
      <c r="JKD1269" s="79"/>
      <c r="JKE1269" s="57"/>
      <c r="JKF1269" s="80"/>
      <c r="JKG1269" s="80"/>
      <c r="JKH1269" s="80"/>
      <c r="JKI1269" s="80"/>
      <c r="JKJ1269" s="57"/>
      <c r="JKK1269" s="81"/>
      <c r="JKL1269" s="57"/>
      <c r="JKM1269" s="71"/>
      <c r="JKN1269" s="71"/>
      <c r="JKO1269" s="57"/>
      <c r="JKQ1269" s="79"/>
      <c r="JKR1269" s="57"/>
      <c r="JKS1269" s="80"/>
      <c r="JKT1269" s="80"/>
      <c r="JKU1269" s="80"/>
      <c r="JKV1269" s="80"/>
      <c r="JKW1269" s="57"/>
      <c r="JKX1269" s="81"/>
      <c r="JKY1269" s="57"/>
      <c r="JKZ1269" s="71"/>
      <c r="JLA1269" s="71"/>
      <c r="JLB1269" s="57"/>
      <c r="JLD1269" s="79"/>
      <c r="JLE1269" s="57"/>
      <c r="JLF1269" s="80"/>
      <c r="JLG1269" s="80"/>
      <c r="JLH1269" s="80"/>
      <c r="JLI1269" s="80"/>
      <c r="JLJ1269" s="57"/>
      <c r="JLK1269" s="81"/>
      <c r="JLL1269" s="57"/>
      <c r="JLM1269" s="71"/>
      <c r="JLN1269" s="71"/>
      <c r="JLO1269" s="57"/>
      <c r="JLQ1269" s="79"/>
      <c r="JLR1269" s="57"/>
      <c r="JLS1269" s="80"/>
      <c r="JLT1269" s="80"/>
      <c r="JLU1269" s="80"/>
      <c r="JLV1269" s="80"/>
      <c r="JLW1269" s="57"/>
      <c r="JLX1269" s="81"/>
      <c r="JLY1269" s="57"/>
      <c r="JLZ1269" s="71"/>
      <c r="JMA1269" s="71"/>
      <c r="JMB1269" s="57"/>
      <c r="JMD1269" s="79"/>
      <c r="JME1269" s="57"/>
      <c r="JMF1269" s="80"/>
      <c r="JMG1269" s="80"/>
      <c r="JMH1269" s="80"/>
      <c r="JMI1269" s="80"/>
      <c r="JMJ1269" s="57"/>
      <c r="JMK1269" s="81"/>
      <c r="JML1269" s="57"/>
      <c r="JMM1269" s="71"/>
      <c r="JMN1269" s="71"/>
      <c r="JMO1269" s="57"/>
      <c r="JMQ1269" s="79"/>
      <c r="JMR1269" s="57"/>
      <c r="JMS1269" s="80"/>
      <c r="JMT1269" s="80"/>
      <c r="JMU1269" s="80"/>
      <c r="JMV1269" s="80"/>
      <c r="JMW1269" s="57"/>
      <c r="JMX1269" s="81"/>
      <c r="JMY1269" s="57"/>
      <c r="JMZ1269" s="71"/>
      <c r="JNA1269" s="71"/>
      <c r="JNB1269" s="57"/>
      <c r="JND1269" s="79"/>
      <c r="JNE1269" s="57"/>
      <c r="JNF1269" s="80"/>
      <c r="JNG1269" s="80"/>
      <c r="JNH1269" s="80"/>
      <c r="JNI1269" s="80"/>
      <c r="JNJ1269" s="57"/>
      <c r="JNK1269" s="81"/>
      <c r="JNL1269" s="57"/>
      <c r="JNM1269" s="71"/>
      <c r="JNN1269" s="71"/>
      <c r="JNO1269" s="57"/>
      <c r="JNQ1269" s="79"/>
      <c r="JNR1269" s="57"/>
      <c r="JNS1269" s="80"/>
      <c r="JNT1269" s="80"/>
      <c r="JNU1269" s="80"/>
      <c r="JNV1269" s="80"/>
      <c r="JNW1269" s="57"/>
      <c r="JNX1269" s="81"/>
      <c r="JNY1269" s="57"/>
      <c r="JNZ1269" s="71"/>
      <c r="JOA1269" s="71"/>
      <c r="JOB1269" s="57"/>
      <c r="JOD1269" s="79"/>
      <c r="JOE1269" s="57"/>
      <c r="JOF1269" s="80"/>
      <c r="JOG1269" s="80"/>
      <c r="JOH1269" s="80"/>
      <c r="JOI1269" s="80"/>
      <c r="JOJ1269" s="57"/>
      <c r="JOK1269" s="81"/>
      <c r="JOL1269" s="57"/>
      <c r="JOM1269" s="71"/>
      <c r="JON1269" s="71"/>
      <c r="JOO1269" s="57"/>
      <c r="JOQ1269" s="79"/>
      <c r="JOR1269" s="57"/>
      <c r="JOS1269" s="80"/>
      <c r="JOT1269" s="80"/>
      <c r="JOU1269" s="80"/>
      <c r="JOV1269" s="80"/>
      <c r="JOW1269" s="57"/>
      <c r="JOX1269" s="81"/>
      <c r="JOY1269" s="57"/>
      <c r="JOZ1269" s="71"/>
      <c r="JPA1269" s="71"/>
      <c r="JPB1269" s="57"/>
      <c r="JPD1269" s="79"/>
      <c r="JPE1269" s="57"/>
      <c r="JPF1269" s="80"/>
      <c r="JPG1269" s="80"/>
      <c r="JPH1269" s="80"/>
      <c r="JPI1269" s="80"/>
      <c r="JPJ1269" s="57"/>
      <c r="JPK1269" s="81"/>
      <c r="JPL1269" s="57"/>
      <c r="JPM1269" s="71"/>
      <c r="JPN1269" s="71"/>
      <c r="JPO1269" s="57"/>
      <c r="JPQ1269" s="79"/>
      <c r="JPR1269" s="57"/>
      <c r="JPS1269" s="80"/>
      <c r="JPT1269" s="80"/>
      <c r="JPU1269" s="80"/>
      <c r="JPV1269" s="80"/>
      <c r="JPW1269" s="57"/>
      <c r="JPX1269" s="81"/>
      <c r="JPY1269" s="57"/>
      <c r="JPZ1269" s="71"/>
      <c r="JQA1269" s="71"/>
      <c r="JQB1269" s="57"/>
      <c r="JQD1269" s="79"/>
      <c r="JQE1269" s="57"/>
      <c r="JQF1269" s="80"/>
      <c r="JQG1269" s="80"/>
      <c r="JQH1269" s="80"/>
      <c r="JQI1269" s="80"/>
      <c r="JQJ1269" s="57"/>
      <c r="JQK1269" s="81"/>
      <c r="JQL1269" s="57"/>
      <c r="JQM1269" s="71"/>
      <c r="JQN1269" s="71"/>
      <c r="JQO1269" s="57"/>
      <c r="JQQ1269" s="79"/>
      <c r="JQR1269" s="57"/>
      <c r="JQS1269" s="80"/>
      <c r="JQT1269" s="80"/>
      <c r="JQU1269" s="80"/>
      <c r="JQV1269" s="80"/>
      <c r="JQW1269" s="57"/>
      <c r="JQX1269" s="81"/>
      <c r="JQY1269" s="57"/>
      <c r="JQZ1269" s="71"/>
      <c r="JRA1269" s="71"/>
      <c r="JRB1269" s="57"/>
      <c r="JRD1269" s="79"/>
      <c r="JRE1269" s="57"/>
      <c r="JRF1269" s="80"/>
      <c r="JRG1269" s="80"/>
      <c r="JRH1269" s="80"/>
      <c r="JRI1269" s="80"/>
      <c r="JRJ1269" s="57"/>
      <c r="JRK1269" s="81"/>
      <c r="JRL1269" s="57"/>
      <c r="JRM1269" s="71"/>
      <c r="JRN1269" s="71"/>
      <c r="JRO1269" s="57"/>
      <c r="JRQ1269" s="79"/>
      <c r="JRR1269" s="57"/>
      <c r="JRS1269" s="80"/>
      <c r="JRT1269" s="80"/>
      <c r="JRU1269" s="80"/>
      <c r="JRV1269" s="80"/>
      <c r="JRW1269" s="57"/>
      <c r="JRX1269" s="81"/>
      <c r="JRY1269" s="57"/>
      <c r="JRZ1269" s="71"/>
      <c r="JSA1269" s="71"/>
      <c r="JSB1269" s="57"/>
      <c r="JSD1269" s="79"/>
      <c r="JSE1269" s="57"/>
      <c r="JSF1269" s="80"/>
      <c r="JSG1269" s="80"/>
      <c r="JSH1269" s="80"/>
      <c r="JSI1269" s="80"/>
      <c r="JSJ1269" s="57"/>
      <c r="JSK1269" s="81"/>
      <c r="JSL1269" s="57"/>
      <c r="JSM1269" s="71"/>
      <c r="JSN1269" s="71"/>
      <c r="JSO1269" s="57"/>
      <c r="JSQ1269" s="79"/>
      <c r="JSR1269" s="57"/>
      <c r="JSS1269" s="80"/>
      <c r="JST1269" s="80"/>
      <c r="JSU1269" s="80"/>
      <c r="JSV1269" s="80"/>
      <c r="JSW1269" s="57"/>
      <c r="JSX1269" s="81"/>
      <c r="JSY1269" s="57"/>
      <c r="JSZ1269" s="71"/>
      <c r="JTA1269" s="71"/>
      <c r="JTB1269" s="57"/>
      <c r="JTD1269" s="79"/>
      <c r="JTE1269" s="57"/>
      <c r="JTF1269" s="80"/>
      <c r="JTG1269" s="80"/>
      <c r="JTH1269" s="80"/>
      <c r="JTI1269" s="80"/>
      <c r="JTJ1269" s="57"/>
      <c r="JTK1269" s="81"/>
      <c r="JTL1269" s="57"/>
      <c r="JTM1269" s="71"/>
      <c r="JTN1269" s="71"/>
      <c r="JTO1269" s="57"/>
      <c r="JTQ1269" s="79"/>
      <c r="JTR1269" s="57"/>
      <c r="JTS1269" s="80"/>
      <c r="JTT1269" s="80"/>
      <c r="JTU1269" s="80"/>
      <c r="JTV1269" s="80"/>
      <c r="JTW1269" s="57"/>
      <c r="JTX1269" s="81"/>
      <c r="JTY1269" s="57"/>
      <c r="JTZ1269" s="71"/>
      <c r="JUA1269" s="71"/>
      <c r="JUB1269" s="57"/>
      <c r="JUD1269" s="79"/>
      <c r="JUE1269" s="57"/>
      <c r="JUF1269" s="80"/>
      <c r="JUG1269" s="80"/>
      <c r="JUH1269" s="80"/>
      <c r="JUI1269" s="80"/>
      <c r="JUJ1269" s="57"/>
      <c r="JUK1269" s="81"/>
      <c r="JUL1269" s="57"/>
      <c r="JUM1269" s="71"/>
      <c r="JUN1269" s="71"/>
      <c r="JUO1269" s="57"/>
      <c r="JUQ1269" s="79"/>
      <c r="JUR1269" s="57"/>
      <c r="JUS1269" s="80"/>
      <c r="JUT1269" s="80"/>
      <c r="JUU1269" s="80"/>
      <c r="JUV1269" s="80"/>
      <c r="JUW1269" s="57"/>
      <c r="JUX1269" s="81"/>
      <c r="JUY1269" s="57"/>
      <c r="JUZ1269" s="71"/>
      <c r="JVA1269" s="71"/>
      <c r="JVB1269" s="57"/>
      <c r="JVD1269" s="79"/>
      <c r="JVE1269" s="57"/>
      <c r="JVF1269" s="80"/>
      <c r="JVG1269" s="80"/>
      <c r="JVH1269" s="80"/>
      <c r="JVI1269" s="80"/>
      <c r="JVJ1269" s="57"/>
      <c r="JVK1269" s="81"/>
      <c r="JVL1269" s="57"/>
      <c r="JVM1269" s="71"/>
      <c r="JVN1269" s="71"/>
      <c r="JVO1269" s="57"/>
      <c r="JVQ1269" s="79"/>
      <c r="JVR1269" s="57"/>
      <c r="JVS1269" s="80"/>
      <c r="JVT1269" s="80"/>
      <c r="JVU1269" s="80"/>
      <c r="JVV1269" s="80"/>
      <c r="JVW1269" s="57"/>
      <c r="JVX1269" s="81"/>
      <c r="JVY1269" s="57"/>
      <c r="JVZ1269" s="71"/>
      <c r="JWA1269" s="71"/>
      <c r="JWB1269" s="57"/>
      <c r="JWD1269" s="79"/>
      <c r="JWE1269" s="57"/>
      <c r="JWF1269" s="80"/>
      <c r="JWG1269" s="80"/>
      <c r="JWH1269" s="80"/>
      <c r="JWI1269" s="80"/>
      <c r="JWJ1269" s="57"/>
      <c r="JWK1269" s="81"/>
      <c r="JWL1269" s="57"/>
      <c r="JWM1269" s="71"/>
      <c r="JWN1269" s="71"/>
      <c r="JWO1269" s="57"/>
      <c r="JWQ1269" s="79"/>
      <c r="JWR1269" s="57"/>
      <c r="JWS1269" s="80"/>
      <c r="JWT1269" s="80"/>
      <c r="JWU1269" s="80"/>
      <c r="JWV1269" s="80"/>
      <c r="JWW1269" s="57"/>
      <c r="JWX1269" s="81"/>
      <c r="JWY1269" s="57"/>
      <c r="JWZ1269" s="71"/>
      <c r="JXA1269" s="71"/>
      <c r="JXB1269" s="57"/>
      <c r="JXD1269" s="79"/>
      <c r="JXE1269" s="57"/>
      <c r="JXF1269" s="80"/>
      <c r="JXG1269" s="80"/>
      <c r="JXH1269" s="80"/>
      <c r="JXI1269" s="80"/>
      <c r="JXJ1269" s="57"/>
      <c r="JXK1269" s="81"/>
      <c r="JXL1269" s="57"/>
      <c r="JXM1269" s="71"/>
      <c r="JXN1269" s="71"/>
      <c r="JXO1269" s="57"/>
      <c r="JXQ1269" s="79"/>
      <c r="JXR1269" s="57"/>
      <c r="JXS1269" s="80"/>
      <c r="JXT1269" s="80"/>
      <c r="JXU1269" s="80"/>
      <c r="JXV1269" s="80"/>
      <c r="JXW1269" s="57"/>
      <c r="JXX1269" s="81"/>
      <c r="JXY1269" s="57"/>
      <c r="JXZ1269" s="71"/>
      <c r="JYA1269" s="71"/>
      <c r="JYB1269" s="57"/>
      <c r="JYD1269" s="79"/>
      <c r="JYE1269" s="57"/>
      <c r="JYF1269" s="80"/>
      <c r="JYG1269" s="80"/>
      <c r="JYH1269" s="80"/>
      <c r="JYI1269" s="80"/>
      <c r="JYJ1269" s="57"/>
      <c r="JYK1269" s="81"/>
      <c r="JYL1269" s="57"/>
      <c r="JYM1269" s="71"/>
      <c r="JYN1269" s="71"/>
      <c r="JYO1269" s="57"/>
      <c r="JYQ1269" s="79"/>
      <c r="JYR1269" s="57"/>
      <c r="JYS1269" s="80"/>
      <c r="JYT1269" s="80"/>
      <c r="JYU1269" s="80"/>
      <c r="JYV1269" s="80"/>
      <c r="JYW1269" s="57"/>
      <c r="JYX1269" s="81"/>
      <c r="JYY1269" s="57"/>
      <c r="JYZ1269" s="71"/>
      <c r="JZA1269" s="71"/>
      <c r="JZB1269" s="57"/>
      <c r="JZD1269" s="79"/>
      <c r="JZE1269" s="57"/>
      <c r="JZF1269" s="80"/>
      <c r="JZG1269" s="80"/>
      <c r="JZH1269" s="80"/>
      <c r="JZI1269" s="80"/>
      <c r="JZJ1269" s="57"/>
      <c r="JZK1269" s="81"/>
      <c r="JZL1269" s="57"/>
      <c r="JZM1269" s="71"/>
      <c r="JZN1269" s="71"/>
      <c r="JZO1269" s="57"/>
      <c r="JZQ1269" s="79"/>
      <c r="JZR1269" s="57"/>
      <c r="JZS1269" s="80"/>
      <c r="JZT1269" s="80"/>
      <c r="JZU1269" s="80"/>
      <c r="JZV1269" s="80"/>
      <c r="JZW1269" s="57"/>
      <c r="JZX1269" s="81"/>
      <c r="JZY1269" s="57"/>
      <c r="JZZ1269" s="71"/>
      <c r="KAA1269" s="71"/>
      <c r="KAB1269" s="57"/>
      <c r="KAD1269" s="79"/>
      <c r="KAE1269" s="57"/>
      <c r="KAF1269" s="80"/>
      <c r="KAG1269" s="80"/>
      <c r="KAH1269" s="80"/>
      <c r="KAI1269" s="80"/>
      <c r="KAJ1269" s="57"/>
      <c r="KAK1269" s="81"/>
      <c r="KAL1269" s="57"/>
      <c r="KAM1269" s="71"/>
      <c r="KAN1269" s="71"/>
      <c r="KAO1269" s="57"/>
      <c r="KAQ1269" s="79"/>
      <c r="KAR1269" s="57"/>
      <c r="KAS1269" s="80"/>
      <c r="KAT1269" s="80"/>
      <c r="KAU1269" s="80"/>
      <c r="KAV1269" s="80"/>
      <c r="KAW1269" s="57"/>
      <c r="KAX1269" s="81"/>
      <c r="KAY1269" s="57"/>
      <c r="KAZ1269" s="71"/>
      <c r="KBA1269" s="71"/>
      <c r="KBB1269" s="57"/>
      <c r="KBD1269" s="79"/>
      <c r="KBE1269" s="57"/>
      <c r="KBF1269" s="80"/>
      <c r="KBG1269" s="80"/>
      <c r="KBH1269" s="80"/>
      <c r="KBI1269" s="80"/>
      <c r="KBJ1269" s="57"/>
      <c r="KBK1269" s="81"/>
      <c r="KBL1269" s="57"/>
      <c r="KBM1269" s="71"/>
      <c r="KBN1269" s="71"/>
      <c r="KBO1269" s="57"/>
      <c r="KBQ1269" s="79"/>
      <c r="KBR1269" s="57"/>
      <c r="KBS1269" s="80"/>
      <c r="KBT1269" s="80"/>
      <c r="KBU1269" s="80"/>
      <c r="KBV1269" s="80"/>
      <c r="KBW1269" s="57"/>
      <c r="KBX1269" s="81"/>
      <c r="KBY1269" s="57"/>
      <c r="KBZ1269" s="71"/>
      <c r="KCA1269" s="71"/>
      <c r="KCB1269" s="57"/>
      <c r="KCD1269" s="79"/>
      <c r="KCE1269" s="57"/>
      <c r="KCF1269" s="80"/>
      <c r="KCG1269" s="80"/>
      <c r="KCH1269" s="80"/>
      <c r="KCI1269" s="80"/>
      <c r="KCJ1269" s="57"/>
      <c r="KCK1269" s="81"/>
      <c r="KCL1269" s="57"/>
      <c r="KCM1269" s="71"/>
      <c r="KCN1269" s="71"/>
      <c r="KCO1269" s="57"/>
      <c r="KCQ1269" s="79"/>
      <c r="KCR1269" s="57"/>
      <c r="KCS1269" s="80"/>
      <c r="KCT1269" s="80"/>
      <c r="KCU1269" s="80"/>
      <c r="KCV1269" s="80"/>
      <c r="KCW1269" s="57"/>
      <c r="KCX1269" s="81"/>
      <c r="KCY1269" s="57"/>
      <c r="KCZ1269" s="71"/>
      <c r="KDA1269" s="71"/>
      <c r="KDB1269" s="57"/>
      <c r="KDD1269" s="79"/>
      <c r="KDE1269" s="57"/>
      <c r="KDF1269" s="80"/>
      <c r="KDG1269" s="80"/>
      <c r="KDH1269" s="80"/>
      <c r="KDI1269" s="80"/>
      <c r="KDJ1269" s="57"/>
      <c r="KDK1269" s="81"/>
      <c r="KDL1269" s="57"/>
      <c r="KDM1269" s="71"/>
      <c r="KDN1269" s="71"/>
      <c r="KDO1269" s="57"/>
      <c r="KDQ1269" s="79"/>
      <c r="KDR1269" s="57"/>
      <c r="KDS1269" s="80"/>
      <c r="KDT1269" s="80"/>
      <c r="KDU1269" s="80"/>
      <c r="KDV1269" s="80"/>
      <c r="KDW1269" s="57"/>
      <c r="KDX1269" s="81"/>
      <c r="KDY1269" s="57"/>
      <c r="KDZ1269" s="71"/>
      <c r="KEA1269" s="71"/>
      <c r="KEB1269" s="57"/>
      <c r="KED1269" s="79"/>
      <c r="KEE1269" s="57"/>
      <c r="KEF1269" s="80"/>
      <c r="KEG1269" s="80"/>
      <c r="KEH1269" s="80"/>
      <c r="KEI1269" s="80"/>
      <c r="KEJ1269" s="57"/>
      <c r="KEK1269" s="81"/>
      <c r="KEL1269" s="57"/>
      <c r="KEM1269" s="71"/>
      <c r="KEN1269" s="71"/>
      <c r="KEO1269" s="57"/>
      <c r="KEQ1269" s="79"/>
      <c r="KER1269" s="57"/>
      <c r="KES1269" s="80"/>
      <c r="KET1269" s="80"/>
      <c r="KEU1269" s="80"/>
      <c r="KEV1269" s="80"/>
      <c r="KEW1269" s="57"/>
      <c r="KEX1269" s="81"/>
      <c r="KEY1269" s="57"/>
      <c r="KEZ1269" s="71"/>
      <c r="KFA1269" s="71"/>
      <c r="KFB1269" s="57"/>
      <c r="KFD1269" s="79"/>
      <c r="KFE1269" s="57"/>
      <c r="KFF1269" s="80"/>
      <c r="KFG1269" s="80"/>
      <c r="KFH1269" s="80"/>
      <c r="KFI1269" s="80"/>
      <c r="KFJ1269" s="57"/>
      <c r="KFK1269" s="81"/>
      <c r="KFL1269" s="57"/>
      <c r="KFM1269" s="71"/>
      <c r="KFN1269" s="71"/>
      <c r="KFO1269" s="57"/>
      <c r="KFQ1269" s="79"/>
      <c r="KFR1269" s="57"/>
      <c r="KFS1269" s="80"/>
      <c r="KFT1269" s="80"/>
      <c r="KFU1269" s="80"/>
      <c r="KFV1269" s="80"/>
      <c r="KFW1269" s="57"/>
      <c r="KFX1269" s="81"/>
      <c r="KFY1269" s="57"/>
      <c r="KFZ1269" s="71"/>
      <c r="KGA1269" s="71"/>
      <c r="KGB1269" s="57"/>
      <c r="KGD1269" s="79"/>
      <c r="KGE1269" s="57"/>
      <c r="KGF1269" s="80"/>
      <c r="KGG1269" s="80"/>
      <c r="KGH1269" s="80"/>
      <c r="KGI1269" s="80"/>
      <c r="KGJ1269" s="57"/>
      <c r="KGK1269" s="81"/>
      <c r="KGL1269" s="57"/>
      <c r="KGM1269" s="71"/>
      <c r="KGN1269" s="71"/>
      <c r="KGO1269" s="57"/>
      <c r="KGQ1269" s="79"/>
      <c r="KGR1269" s="57"/>
      <c r="KGS1269" s="80"/>
      <c r="KGT1269" s="80"/>
      <c r="KGU1269" s="80"/>
      <c r="KGV1269" s="80"/>
      <c r="KGW1269" s="57"/>
      <c r="KGX1269" s="81"/>
      <c r="KGY1269" s="57"/>
      <c r="KGZ1269" s="71"/>
      <c r="KHA1269" s="71"/>
      <c r="KHB1269" s="57"/>
      <c r="KHD1269" s="79"/>
      <c r="KHE1269" s="57"/>
      <c r="KHF1269" s="80"/>
      <c r="KHG1269" s="80"/>
      <c r="KHH1269" s="80"/>
      <c r="KHI1269" s="80"/>
      <c r="KHJ1269" s="57"/>
      <c r="KHK1269" s="81"/>
      <c r="KHL1269" s="57"/>
      <c r="KHM1269" s="71"/>
      <c r="KHN1269" s="71"/>
      <c r="KHO1269" s="57"/>
      <c r="KHQ1269" s="79"/>
      <c r="KHR1269" s="57"/>
      <c r="KHS1269" s="80"/>
      <c r="KHT1269" s="80"/>
      <c r="KHU1269" s="80"/>
      <c r="KHV1269" s="80"/>
      <c r="KHW1269" s="57"/>
      <c r="KHX1269" s="81"/>
      <c r="KHY1269" s="57"/>
      <c r="KHZ1269" s="71"/>
      <c r="KIA1269" s="71"/>
      <c r="KIB1269" s="57"/>
      <c r="KID1269" s="79"/>
      <c r="KIE1269" s="57"/>
      <c r="KIF1269" s="80"/>
      <c r="KIG1269" s="80"/>
      <c r="KIH1269" s="80"/>
      <c r="KII1269" s="80"/>
      <c r="KIJ1269" s="57"/>
      <c r="KIK1269" s="81"/>
      <c r="KIL1269" s="57"/>
      <c r="KIM1269" s="71"/>
      <c r="KIN1269" s="71"/>
      <c r="KIO1269" s="57"/>
      <c r="KIQ1269" s="79"/>
      <c r="KIR1269" s="57"/>
      <c r="KIS1269" s="80"/>
      <c r="KIT1269" s="80"/>
      <c r="KIU1269" s="80"/>
      <c r="KIV1269" s="80"/>
      <c r="KIW1269" s="57"/>
      <c r="KIX1269" s="81"/>
      <c r="KIY1269" s="57"/>
      <c r="KIZ1269" s="71"/>
      <c r="KJA1269" s="71"/>
      <c r="KJB1269" s="57"/>
      <c r="KJD1269" s="79"/>
      <c r="KJE1269" s="57"/>
      <c r="KJF1269" s="80"/>
      <c r="KJG1269" s="80"/>
      <c r="KJH1269" s="80"/>
      <c r="KJI1269" s="80"/>
      <c r="KJJ1269" s="57"/>
      <c r="KJK1269" s="81"/>
      <c r="KJL1269" s="57"/>
      <c r="KJM1269" s="71"/>
      <c r="KJN1269" s="71"/>
      <c r="KJO1269" s="57"/>
      <c r="KJQ1269" s="79"/>
      <c r="KJR1269" s="57"/>
      <c r="KJS1269" s="80"/>
      <c r="KJT1269" s="80"/>
      <c r="KJU1269" s="80"/>
      <c r="KJV1269" s="80"/>
      <c r="KJW1269" s="57"/>
      <c r="KJX1269" s="81"/>
      <c r="KJY1269" s="57"/>
      <c r="KJZ1269" s="71"/>
      <c r="KKA1269" s="71"/>
      <c r="KKB1269" s="57"/>
      <c r="KKD1269" s="79"/>
      <c r="KKE1269" s="57"/>
      <c r="KKF1269" s="80"/>
      <c r="KKG1269" s="80"/>
      <c r="KKH1269" s="80"/>
      <c r="KKI1269" s="80"/>
      <c r="KKJ1269" s="57"/>
      <c r="KKK1269" s="81"/>
      <c r="KKL1269" s="57"/>
      <c r="KKM1269" s="71"/>
      <c r="KKN1269" s="71"/>
      <c r="KKO1269" s="57"/>
      <c r="KKQ1269" s="79"/>
      <c r="KKR1269" s="57"/>
      <c r="KKS1269" s="80"/>
      <c r="KKT1269" s="80"/>
      <c r="KKU1269" s="80"/>
      <c r="KKV1269" s="80"/>
      <c r="KKW1269" s="57"/>
      <c r="KKX1269" s="81"/>
      <c r="KKY1269" s="57"/>
      <c r="KKZ1269" s="71"/>
      <c r="KLA1269" s="71"/>
      <c r="KLB1269" s="57"/>
      <c r="KLD1269" s="79"/>
      <c r="KLE1269" s="57"/>
      <c r="KLF1269" s="80"/>
      <c r="KLG1269" s="80"/>
      <c r="KLH1269" s="80"/>
      <c r="KLI1269" s="80"/>
      <c r="KLJ1269" s="57"/>
      <c r="KLK1269" s="81"/>
      <c r="KLL1269" s="57"/>
      <c r="KLM1269" s="71"/>
      <c r="KLN1269" s="71"/>
      <c r="KLO1269" s="57"/>
      <c r="KLQ1269" s="79"/>
      <c r="KLR1269" s="57"/>
      <c r="KLS1269" s="80"/>
      <c r="KLT1269" s="80"/>
      <c r="KLU1269" s="80"/>
      <c r="KLV1269" s="80"/>
      <c r="KLW1269" s="57"/>
      <c r="KLX1269" s="81"/>
      <c r="KLY1269" s="57"/>
      <c r="KLZ1269" s="71"/>
      <c r="KMA1269" s="71"/>
      <c r="KMB1269" s="57"/>
      <c r="KMD1269" s="79"/>
      <c r="KME1269" s="57"/>
      <c r="KMF1269" s="80"/>
      <c r="KMG1269" s="80"/>
      <c r="KMH1269" s="80"/>
      <c r="KMI1269" s="80"/>
      <c r="KMJ1269" s="57"/>
      <c r="KMK1269" s="81"/>
      <c r="KML1269" s="57"/>
      <c r="KMM1269" s="71"/>
      <c r="KMN1269" s="71"/>
      <c r="KMO1269" s="57"/>
      <c r="KMQ1269" s="79"/>
      <c r="KMR1269" s="57"/>
      <c r="KMS1269" s="80"/>
      <c r="KMT1269" s="80"/>
      <c r="KMU1269" s="80"/>
      <c r="KMV1269" s="80"/>
      <c r="KMW1269" s="57"/>
      <c r="KMX1269" s="81"/>
      <c r="KMY1269" s="57"/>
      <c r="KMZ1269" s="71"/>
      <c r="KNA1269" s="71"/>
      <c r="KNB1269" s="57"/>
      <c r="KND1269" s="79"/>
      <c r="KNE1269" s="57"/>
      <c r="KNF1269" s="80"/>
      <c r="KNG1269" s="80"/>
      <c r="KNH1269" s="80"/>
      <c r="KNI1269" s="80"/>
      <c r="KNJ1269" s="57"/>
      <c r="KNK1269" s="81"/>
      <c r="KNL1269" s="57"/>
      <c r="KNM1269" s="71"/>
      <c r="KNN1269" s="71"/>
      <c r="KNO1269" s="57"/>
      <c r="KNQ1269" s="79"/>
      <c r="KNR1269" s="57"/>
      <c r="KNS1269" s="80"/>
      <c r="KNT1269" s="80"/>
      <c r="KNU1269" s="80"/>
      <c r="KNV1269" s="80"/>
      <c r="KNW1269" s="57"/>
      <c r="KNX1269" s="81"/>
      <c r="KNY1269" s="57"/>
      <c r="KNZ1269" s="71"/>
      <c r="KOA1269" s="71"/>
      <c r="KOB1269" s="57"/>
      <c r="KOD1269" s="79"/>
      <c r="KOE1269" s="57"/>
      <c r="KOF1269" s="80"/>
      <c r="KOG1269" s="80"/>
      <c r="KOH1269" s="80"/>
      <c r="KOI1269" s="80"/>
      <c r="KOJ1269" s="57"/>
      <c r="KOK1269" s="81"/>
      <c r="KOL1269" s="57"/>
      <c r="KOM1269" s="71"/>
      <c r="KON1269" s="71"/>
      <c r="KOO1269" s="57"/>
      <c r="KOQ1269" s="79"/>
      <c r="KOR1269" s="57"/>
      <c r="KOS1269" s="80"/>
      <c r="KOT1269" s="80"/>
      <c r="KOU1269" s="80"/>
      <c r="KOV1269" s="80"/>
      <c r="KOW1269" s="57"/>
      <c r="KOX1269" s="81"/>
      <c r="KOY1269" s="57"/>
      <c r="KOZ1269" s="71"/>
      <c r="KPA1269" s="71"/>
      <c r="KPB1269" s="57"/>
      <c r="KPD1269" s="79"/>
      <c r="KPE1269" s="57"/>
      <c r="KPF1269" s="80"/>
      <c r="KPG1269" s="80"/>
      <c r="KPH1269" s="80"/>
      <c r="KPI1269" s="80"/>
      <c r="KPJ1269" s="57"/>
      <c r="KPK1269" s="81"/>
      <c r="KPL1269" s="57"/>
      <c r="KPM1269" s="71"/>
      <c r="KPN1269" s="71"/>
      <c r="KPO1269" s="57"/>
      <c r="KPQ1269" s="79"/>
      <c r="KPR1269" s="57"/>
      <c r="KPS1269" s="80"/>
      <c r="KPT1269" s="80"/>
      <c r="KPU1269" s="80"/>
      <c r="KPV1269" s="80"/>
      <c r="KPW1269" s="57"/>
      <c r="KPX1269" s="81"/>
      <c r="KPY1269" s="57"/>
      <c r="KPZ1269" s="71"/>
      <c r="KQA1269" s="71"/>
      <c r="KQB1269" s="57"/>
      <c r="KQD1269" s="79"/>
      <c r="KQE1269" s="57"/>
      <c r="KQF1269" s="80"/>
      <c r="KQG1269" s="80"/>
      <c r="KQH1269" s="80"/>
      <c r="KQI1269" s="80"/>
      <c r="KQJ1269" s="57"/>
      <c r="KQK1269" s="81"/>
      <c r="KQL1269" s="57"/>
      <c r="KQM1269" s="71"/>
      <c r="KQN1269" s="71"/>
      <c r="KQO1269" s="57"/>
      <c r="KQQ1269" s="79"/>
      <c r="KQR1269" s="57"/>
      <c r="KQS1269" s="80"/>
      <c r="KQT1269" s="80"/>
      <c r="KQU1269" s="80"/>
      <c r="KQV1269" s="80"/>
      <c r="KQW1269" s="57"/>
      <c r="KQX1269" s="81"/>
      <c r="KQY1269" s="57"/>
      <c r="KQZ1269" s="71"/>
      <c r="KRA1269" s="71"/>
      <c r="KRB1269" s="57"/>
      <c r="KRD1269" s="79"/>
      <c r="KRE1269" s="57"/>
      <c r="KRF1269" s="80"/>
      <c r="KRG1269" s="80"/>
      <c r="KRH1269" s="80"/>
      <c r="KRI1269" s="80"/>
      <c r="KRJ1269" s="57"/>
      <c r="KRK1269" s="81"/>
      <c r="KRL1269" s="57"/>
      <c r="KRM1269" s="71"/>
      <c r="KRN1269" s="71"/>
      <c r="KRO1269" s="57"/>
      <c r="KRQ1269" s="79"/>
      <c r="KRR1269" s="57"/>
      <c r="KRS1269" s="80"/>
      <c r="KRT1269" s="80"/>
      <c r="KRU1269" s="80"/>
      <c r="KRV1269" s="80"/>
      <c r="KRW1269" s="57"/>
      <c r="KRX1269" s="81"/>
      <c r="KRY1269" s="57"/>
      <c r="KRZ1269" s="71"/>
      <c r="KSA1269" s="71"/>
      <c r="KSB1269" s="57"/>
      <c r="KSD1269" s="79"/>
      <c r="KSE1269" s="57"/>
      <c r="KSF1269" s="80"/>
      <c r="KSG1269" s="80"/>
      <c r="KSH1269" s="80"/>
      <c r="KSI1269" s="80"/>
      <c r="KSJ1269" s="57"/>
      <c r="KSK1269" s="81"/>
      <c r="KSL1269" s="57"/>
      <c r="KSM1269" s="71"/>
      <c r="KSN1269" s="71"/>
      <c r="KSO1269" s="57"/>
      <c r="KSQ1269" s="79"/>
      <c r="KSR1269" s="57"/>
      <c r="KSS1269" s="80"/>
      <c r="KST1269" s="80"/>
      <c r="KSU1269" s="80"/>
      <c r="KSV1269" s="80"/>
      <c r="KSW1269" s="57"/>
      <c r="KSX1269" s="81"/>
      <c r="KSY1269" s="57"/>
      <c r="KSZ1269" s="71"/>
      <c r="KTA1269" s="71"/>
      <c r="KTB1269" s="57"/>
      <c r="KTD1269" s="79"/>
      <c r="KTE1269" s="57"/>
      <c r="KTF1269" s="80"/>
      <c r="KTG1269" s="80"/>
      <c r="KTH1269" s="80"/>
      <c r="KTI1269" s="80"/>
      <c r="KTJ1269" s="57"/>
      <c r="KTK1269" s="81"/>
      <c r="KTL1269" s="57"/>
      <c r="KTM1269" s="71"/>
      <c r="KTN1269" s="71"/>
      <c r="KTO1269" s="57"/>
      <c r="KTQ1269" s="79"/>
      <c r="KTR1269" s="57"/>
      <c r="KTS1269" s="80"/>
      <c r="KTT1269" s="80"/>
      <c r="KTU1269" s="80"/>
      <c r="KTV1269" s="80"/>
      <c r="KTW1269" s="57"/>
      <c r="KTX1269" s="81"/>
      <c r="KTY1269" s="57"/>
      <c r="KTZ1269" s="71"/>
      <c r="KUA1269" s="71"/>
      <c r="KUB1269" s="57"/>
      <c r="KUD1269" s="79"/>
      <c r="KUE1269" s="57"/>
      <c r="KUF1269" s="80"/>
      <c r="KUG1269" s="80"/>
      <c r="KUH1269" s="80"/>
      <c r="KUI1269" s="80"/>
      <c r="KUJ1269" s="57"/>
      <c r="KUK1269" s="81"/>
      <c r="KUL1269" s="57"/>
      <c r="KUM1269" s="71"/>
      <c r="KUN1269" s="71"/>
      <c r="KUO1269" s="57"/>
      <c r="KUQ1269" s="79"/>
      <c r="KUR1269" s="57"/>
      <c r="KUS1269" s="80"/>
      <c r="KUT1269" s="80"/>
      <c r="KUU1269" s="80"/>
      <c r="KUV1269" s="80"/>
      <c r="KUW1269" s="57"/>
      <c r="KUX1269" s="81"/>
      <c r="KUY1269" s="57"/>
      <c r="KUZ1269" s="71"/>
      <c r="KVA1269" s="71"/>
      <c r="KVB1269" s="57"/>
      <c r="KVD1269" s="79"/>
      <c r="KVE1269" s="57"/>
      <c r="KVF1269" s="80"/>
      <c r="KVG1269" s="80"/>
      <c r="KVH1269" s="80"/>
      <c r="KVI1269" s="80"/>
      <c r="KVJ1269" s="57"/>
      <c r="KVK1269" s="81"/>
      <c r="KVL1269" s="57"/>
      <c r="KVM1269" s="71"/>
      <c r="KVN1269" s="71"/>
      <c r="KVO1269" s="57"/>
      <c r="KVQ1269" s="79"/>
      <c r="KVR1269" s="57"/>
      <c r="KVS1269" s="80"/>
      <c r="KVT1269" s="80"/>
      <c r="KVU1269" s="80"/>
      <c r="KVV1269" s="80"/>
      <c r="KVW1269" s="57"/>
      <c r="KVX1269" s="81"/>
      <c r="KVY1269" s="57"/>
      <c r="KVZ1269" s="71"/>
      <c r="KWA1269" s="71"/>
      <c r="KWB1269" s="57"/>
      <c r="KWD1269" s="79"/>
      <c r="KWE1269" s="57"/>
      <c r="KWF1269" s="80"/>
      <c r="KWG1269" s="80"/>
      <c r="KWH1269" s="80"/>
      <c r="KWI1269" s="80"/>
      <c r="KWJ1269" s="57"/>
      <c r="KWK1269" s="81"/>
      <c r="KWL1269" s="57"/>
      <c r="KWM1269" s="71"/>
      <c r="KWN1269" s="71"/>
      <c r="KWO1269" s="57"/>
      <c r="KWQ1269" s="79"/>
      <c r="KWR1269" s="57"/>
      <c r="KWS1269" s="80"/>
      <c r="KWT1269" s="80"/>
      <c r="KWU1269" s="80"/>
      <c r="KWV1269" s="80"/>
      <c r="KWW1269" s="57"/>
      <c r="KWX1269" s="81"/>
      <c r="KWY1269" s="57"/>
      <c r="KWZ1269" s="71"/>
      <c r="KXA1269" s="71"/>
      <c r="KXB1269" s="57"/>
      <c r="KXD1269" s="79"/>
      <c r="KXE1269" s="57"/>
      <c r="KXF1269" s="80"/>
      <c r="KXG1269" s="80"/>
      <c r="KXH1269" s="80"/>
      <c r="KXI1269" s="80"/>
      <c r="KXJ1269" s="57"/>
      <c r="KXK1269" s="81"/>
      <c r="KXL1269" s="57"/>
      <c r="KXM1269" s="71"/>
      <c r="KXN1269" s="71"/>
      <c r="KXO1269" s="57"/>
      <c r="KXQ1269" s="79"/>
      <c r="KXR1269" s="57"/>
      <c r="KXS1269" s="80"/>
      <c r="KXT1269" s="80"/>
      <c r="KXU1269" s="80"/>
      <c r="KXV1269" s="80"/>
      <c r="KXW1269" s="57"/>
      <c r="KXX1269" s="81"/>
      <c r="KXY1269" s="57"/>
      <c r="KXZ1269" s="71"/>
      <c r="KYA1269" s="71"/>
      <c r="KYB1269" s="57"/>
      <c r="KYD1269" s="79"/>
      <c r="KYE1269" s="57"/>
      <c r="KYF1269" s="80"/>
      <c r="KYG1269" s="80"/>
      <c r="KYH1269" s="80"/>
      <c r="KYI1269" s="80"/>
      <c r="KYJ1269" s="57"/>
      <c r="KYK1269" s="81"/>
      <c r="KYL1269" s="57"/>
      <c r="KYM1269" s="71"/>
      <c r="KYN1269" s="71"/>
      <c r="KYO1269" s="57"/>
      <c r="KYQ1269" s="79"/>
      <c r="KYR1269" s="57"/>
      <c r="KYS1269" s="80"/>
      <c r="KYT1269" s="80"/>
      <c r="KYU1269" s="80"/>
      <c r="KYV1269" s="80"/>
      <c r="KYW1269" s="57"/>
      <c r="KYX1269" s="81"/>
      <c r="KYY1269" s="57"/>
      <c r="KYZ1269" s="71"/>
      <c r="KZA1269" s="71"/>
      <c r="KZB1269" s="57"/>
      <c r="KZD1269" s="79"/>
      <c r="KZE1269" s="57"/>
      <c r="KZF1269" s="80"/>
      <c r="KZG1269" s="80"/>
      <c r="KZH1269" s="80"/>
      <c r="KZI1269" s="80"/>
      <c r="KZJ1269" s="57"/>
      <c r="KZK1269" s="81"/>
      <c r="KZL1269" s="57"/>
      <c r="KZM1269" s="71"/>
      <c r="KZN1269" s="71"/>
      <c r="KZO1269" s="57"/>
      <c r="KZQ1269" s="79"/>
      <c r="KZR1269" s="57"/>
      <c r="KZS1269" s="80"/>
      <c r="KZT1269" s="80"/>
      <c r="KZU1269" s="80"/>
      <c r="KZV1269" s="80"/>
      <c r="KZW1269" s="57"/>
      <c r="KZX1269" s="81"/>
      <c r="KZY1269" s="57"/>
      <c r="KZZ1269" s="71"/>
      <c r="LAA1269" s="71"/>
      <c r="LAB1269" s="57"/>
      <c r="LAD1269" s="79"/>
      <c r="LAE1269" s="57"/>
      <c r="LAF1269" s="80"/>
      <c r="LAG1269" s="80"/>
      <c r="LAH1269" s="80"/>
      <c r="LAI1269" s="80"/>
      <c r="LAJ1269" s="57"/>
      <c r="LAK1269" s="81"/>
      <c r="LAL1269" s="57"/>
      <c r="LAM1269" s="71"/>
      <c r="LAN1269" s="71"/>
      <c r="LAO1269" s="57"/>
      <c r="LAQ1269" s="79"/>
      <c r="LAR1269" s="57"/>
      <c r="LAS1269" s="80"/>
      <c r="LAT1269" s="80"/>
      <c r="LAU1269" s="80"/>
      <c r="LAV1269" s="80"/>
      <c r="LAW1269" s="57"/>
      <c r="LAX1269" s="81"/>
      <c r="LAY1269" s="57"/>
      <c r="LAZ1269" s="71"/>
      <c r="LBA1269" s="71"/>
      <c r="LBB1269" s="57"/>
      <c r="LBD1269" s="79"/>
      <c r="LBE1269" s="57"/>
      <c r="LBF1269" s="80"/>
      <c r="LBG1269" s="80"/>
      <c r="LBH1269" s="80"/>
      <c r="LBI1269" s="80"/>
      <c r="LBJ1269" s="57"/>
      <c r="LBK1269" s="81"/>
      <c r="LBL1269" s="57"/>
      <c r="LBM1269" s="71"/>
      <c r="LBN1269" s="71"/>
      <c r="LBO1269" s="57"/>
      <c r="LBQ1269" s="79"/>
      <c r="LBR1269" s="57"/>
      <c r="LBS1269" s="80"/>
      <c r="LBT1269" s="80"/>
      <c r="LBU1269" s="80"/>
      <c r="LBV1269" s="80"/>
      <c r="LBW1269" s="57"/>
      <c r="LBX1269" s="81"/>
      <c r="LBY1269" s="57"/>
      <c r="LBZ1269" s="71"/>
      <c r="LCA1269" s="71"/>
      <c r="LCB1269" s="57"/>
      <c r="LCD1269" s="79"/>
      <c r="LCE1269" s="57"/>
      <c r="LCF1269" s="80"/>
      <c r="LCG1269" s="80"/>
      <c r="LCH1269" s="80"/>
      <c r="LCI1269" s="80"/>
      <c r="LCJ1269" s="57"/>
      <c r="LCK1269" s="81"/>
      <c r="LCL1269" s="57"/>
      <c r="LCM1269" s="71"/>
      <c r="LCN1269" s="71"/>
      <c r="LCO1269" s="57"/>
      <c r="LCQ1269" s="79"/>
      <c r="LCR1269" s="57"/>
      <c r="LCS1269" s="80"/>
      <c r="LCT1269" s="80"/>
      <c r="LCU1269" s="80"/>
      <c r="LCV1269" s="80"/>
      <c r="LCW1269" s="57"/>
      <c r="LCX1269" s="81"/>
      <c r="LCY1269" s="57"/>
      <c r="LCZ1269" s="71"/>
      <c r="LDA1269" s="71"/>
      <c r="LDB1269" s="57"/>
      <c r="LDD1269" s="79"/>
      <c r="LDE1269" s="57"/>
      <c r="LDF1269" s="80"/>
      <c r="LDG1269" s="80"/>
      <c r="LDH1269" s="80"/>
      <c r="LDI1269" s="80"/>
      <c r="LDJ1269" s="57"/>
      <c r="LDK1269" s="81"/>
      <c r="LDL1269" s="57"/>
      <c r="LDM1269" s="71"/>
      <c r="LDN1269" s="71"/>
      <c r="LDO1269" s="57"/>
      <c r="LDQ1269" s="79"/>
      <c r="LDR1269" s="57"/>
      <c r="LDS1269" s="80"/>
      <c r="LDT1269" s="80"/>
      <c r="LDU1269" s="80"/>
      <c r="LDV1269" s="80"/>
      <c r="LDW1269" s="57"/>
      <c r="LDX1269" s="81"/>
      <c r="LDY1269" s="57"/>
      <c r="LDZ1269" s="71"/>
      <c r="LEA1269" s="71"/>
      <c r="LEB1269" s="57"/>
      <c r="LED1269" s="79"/>
      <c r="LEE1269" s="57"/>
      <c r="LEF1269" s="80"/>
      <c r="LEG1269" s="80"/>
      <c r="LEH1269" s="80"/>
      <c r="LEI1269" s="80"/>
      <c r="LEJ1269" s="57"/>
      <c r="LEK1269" s="81"/>
      <c r="LEL1269" s="57"/>
      <c r="LEM1269" s="71"/>
      <c r="LEN1269" s="71"/>
      <c r="LEO1269" s="57"/>
      <c r="LEQ1269" s="79"/>
      <c r="LER1269" s="57"/>
      <c r="LES1269" s="80"/>
      <c r="LET1269" s="80"/>
      <c r="LEU1269" s="80"/>
      <c r="LEV1269" s="80"/>
      <c r="LEW1269" s="57"/>
      <c r="LEX1269" s="81"/>
      <c r="LEY1269" s="57"/>
      <c r="LEZ1269" s="71"/>
      <c r="LFA1269" s="71"/>
      <c r="LFB1269" s="57"/>
      <c r="LFD1269" s="79"/>
      <c r="LFE1269" s="57"/>
      <c r="LFF1269" s="80"/>
      <c r="LFG1269" s="80"/>
      <c r="LFH1269" s="80"/>
      <c r="LFI1269" s="80"/>
      <c r="LFJ1269" s="57"/>
      <c r="LFK1269" s="81"/>
      <c r="LFL1269" s="57"/>
      <c r="LFM1269" s="71"/>
      <c r="LFN1269" s="71"/>
      <c r="LFO1269" s="57"/>
      <c r="LFQ1269" s="79"/>
      <c r="LFR1269" s="57"/>
      <c r="LFS1269" s="80"/>
      <c r="LFT1269" s="80"/>
      <c r="LFU1269" s="80"/>
      <c r="LFV1269" s="80"/>
      <c r="LFW1269" s="57"/>
      <c r="LFX1269" s="81"/>
      <c r="LFY1269" s="57"/>
      <c r="LFZ1269" s="71"/>
      <c r="LGA1269" s="71"/>
      <c r="LGB1269" s="57"/>
      <c r="LGD1269" s="79"/>
      <c r="LGE1269" s="57"/>
      <c r="LGF1269" s="80"/>
      <c r="LGG1269" s="80"/>
      <c r="LGH1269" s="80"/>
      <c r="LGI1269" s="80"/>
      <c r="LGJ1269" s="57"/>
      <c r="LGK1269" s="81"/>
      <c r="LGL1269" s="57"/>
      <c r="LGM1269" s="71"/>
      <c r="LGN1269" s="71"/>
      <c r="LGO1269" s="57"/>
      <c r="LGQ1269" s="79"/>
      <c r="LGR1269" s="57"/>
      <c r="LGS1269" s="80"/>
      <c r="LGT1269" s="80"/>
      <c r="LGU1269" s="80"/>
      <c r="LGV1269" s="80"/>
      <c r="LGW1269" s="57"/>
      <c r="LGX1269" s="81"/>
      <c r="LGY1269" s="57"/>
      <c r="LGZ1269" s="71"/>
      <c r="LHA1269" s="71"/>
      <c r="LHB1269" s="57"/>
      <c r="LHD1269" s="79"/>
      <c r="LHE1269" s="57"/>
      <c r="LHF1269" s="80"/>
      <c r="LHG1269" s="80"/>
      <c r="LHH1269" s="80"/>
      <c r="LHI1269" s="80"/>
      <c r="LHJ1269" s="57"/>
      <c r="LHK1269" s="81"/>
      <c r="LHL1269" s="57"/>
      <c r="LHM1269" s="71"/>
      <c r="LHN1269" s="71"/>
      <c r="LHO1269" s="57"/>
      <c r="LHQ1269" s="79"/>
      <c r="LHR1269" s="57"/>
      <c r="LHS1269" s="80"/>
      <c r="LHT1269" s="80"/>
      <c r="LHU1269" s="80"/>
      <c r="LHV1269" s="80"/>
      <c r="LHW1269" s="57"/>
      <c r="LHX1269" s="81"/>
      <c r="LHY1269" s="57"/>
      <c r="LHZ1269" s="71"/>
      <c r="LIA1269" s="71"/>
      <c r="LIB1269" s="57"/>
      <c r="LID1269" s="79"/>
      <c r="LIE1269" s="57"/>
      <c r="LIF1269" s="80"/>
      <c r="LIG1269" s="80"/>
      <c r="LIH1269" s="80"/>
      <c r="LII1269" s="80"/>
      <c r="LIJ1269" s="57"/>
      <c r="LIK1269" s="81"/>
      <c r="LIL1269" s="57"/>
      <c r="LIM1269" s="71"/>
      <c r="LIN1269" s="71"/>
      <c r="LIO1269" s="57"/>
      <c r="LIQ1269" s="79"/>
      <c r="LIR1269" s="57"/>
      <c r="LIS1269" s="80"/>
      <c r="LIT1269" s="80"/>
      <c r="LIU1269" s="80"/>
      <c r="LIV1269" s="80"/>
      <c r="LIW1269" s="57"/>
      <c r="LIX1269" s="81"/>
      <c r="LIY1269" s="57"/>
      <c r="LIZ1269" s="71"/>
      <c r="LJA1269" s="71"/>
      <c r="LJB1269" s="57"/>
      <c r="LJD1269" s="79"/>
      <c r="LJE1269" s="57"/>
      <c r="LJF1269" s="80"/>
      <c r="LJG1269" s="80"/>
      <c r="LJH1269" s="80"/>
      <c r="LJI1269" s="80"/>
      <c r="LJJ1269" s="57"/>
      <c r="LJK1269" s="81"/>
      <c r="LJL1269" s="57"/>
      <c r="LJM1269" s="71"/>
      <c r="LJN1269" s="71"/>
      <c r="LJO1269" s="57"/>
      <c r="LJQ1269" s="79"/>
      <c r="LJR1269" s="57"/>
      <c r="LJS1269" s="80"/>
      <c r="LJT1269" s="80"/>
      <c r="LJU1269" s="80"/>
      <c r="LJV1269" s="80"/>
      <c r="LJW1269" s="57"/>
      <c r="LJX1269" s="81"/>
      <c r="LJY1269" s="57"/>
      <c r="LJZ1269" s="71"/>
      <c r="LKA1269" s="71"/>
      <c r="LKB1269" s="57"/>
      <c r="LKD1269" s="79"/>
      <c r="LKE1269" s="57"/>
      <c r="LKF1269" s="80"/>
      <c r="LKG1269" s="80"/>
      <c r="LKH1269" s="80"/>
      <c r="LKI1269" s="80"/>
      <c r="LKJ1269" s="57"/>
      <c r="LKK1269" s="81"/>
      <c r="LKL1269" s="57"/>
      <c r="LKM1269" s="71"/>
      <c r="LKN1269" s="71"/>
      <c r="LKO1269" s="57"/>
      <c r="LKQ1269" s="79"/>
      <c r="LKR1269" s="57"/>
      <c r="LKS1269" s="80"/>
      <c r="LKT1269" s="80"/>
      <c r="LKU1269" s="80"/>
      <c r="LKV1269" s="80"/>
      <c r="LKW1269" s="57"/>
      <c r="LKX1269" s="81"/>
      <c r="LKY1269" s="57"/>
      <c r="LKZ1269" s="71"/>
      <c r="LLA1269" s="71"/>
      <c r="LLB1269" s="57"/>
      <c r="LLD1269" s="79"/>
      <c r="LLE1269" s="57"/>
      <c r="LLF1269" s="80"/>
      <c r="LLG1269" s="80"/>
      <c r="LLH1269" s="80"/>
      <c r="LLI1269" s="80"/>
      <c r="LLJ1269" s="57"/>
      <c r="LLK1269" s="81"/>
      <c r="LLL1269" s="57"/>
      <c r="LLM1269" s="71"/>
      <c r="LLN1269" s="71"/>
      <c r="LLO1269" s="57"/>
      <c r="LLQ1269" s="79"/>
      <c r="LLR1269" s="57"/>
      <c r="LLS1269" s="80"/>
      <c r="LLT1269" s="80"/>
      <c r="LLU1269" s="80"/>
      <c r="LLV1269" s="80"/>
      <c r="LLW1269" s="57"/>
      <c r="LLX1269" s="81"/>
      <c r="LLY1269" s="57"/>
      <c r="LLZ1269" s="71"/>
      <c r="LMA1269" s="71"/>
      <c r="LMB1269" s="57"/>
      <c r="LMD1269" s="79"/>
      <c r="LME1269" s="57"/>
      <c r="LMF1269" s="80"/>
      <c r="LMG1269" s="80"/>
      <c r="LMH1269" s="80"/>
      <c r="LMI1269" s="80"/>
      <c r="LMJ1269" s="57"/>
      <c r="LMK1269" s="81"/>
      <c r="LML1269" s="57"/>
      <c r="LMM1269" s="71"/>
      <c r="LMN1269" s="71"/>
      <c r="LMO1269" s="57"/>
      <c r="LMQ1269" s="79"/>
      <c r="LMR1269" s="57"/>
      <c r="LMS1269" s="80"/>
      <c r="LMT1269" s="80"/>
      <c r="LMU1269" s="80"/>
      <c r="LMV1269" s="80"/>
      <c r="LMW1269" s="57"/>
      <c r="LMX1269" s="81"/>
      <c r="LMY1269" s="57"/>
      <c r="LMZ1269" s="71"/>
      <c r="LNA1269" s="71"/>
      <c r="LNB1269" s="57"/>
      <c r="LND1269" s="79"/>
      <c r="LNE1269" s="57"/>
      <c r="LNF1269" s="80"/>
      <c r="LNG1269" s="80"/>
      <c r="LNH1269" s="80"/>
      <c r="LNI1269" s="80"/>
      <c r="LNJ1269" s="57"/>
      <c r="LNK1269" s="81"/>
      <c r="LNL1269" s="57"/>
      <c r="LNM1269" s="71"/>
      <c r="LNN1269" s="71"/>
      <c r="LNO1269" s="57"/>
      <c r="LNQ1269" s="79"/>
      <c r="LNR1269" s="57"/>
      <c r="LNS1269" s="80"/>
      <c r="LNT1269" s="80"/>
      <c r="LNU1269" s="80"/>
      <c r="LNV1269" s="80"/>
      <c r="LNW1269" s="57"/>
      <c r="LNX1269" s="81"/>
      <c r="LNY1269" s="57"/>
      <c r="LNZ1269" s="71"/>
      <c r="LOA1269" s="71"/>
      <c r="LOB1269" s="57"/>
      <c r="LOD1269" s="79"/>
      <c r="LOE1269" s="57"/>
      <c r="LOF1269" s="80"/>
      <c r="LOG1269" s="80"/>
      <c r="LOH1269" s="80"/>
      <c r="LOI1269" s="80"/>
      <c r="LOJ1269" s="57"/>
      <c r="LOK1269" s="81"/>
      <c r="LOL1269" s="57"/>
      <c r="LOM1269" s="71"/>
      <c r="LON1269" s="71"/>
      <c r="LOO1269" s="57"/>
      <c r="LOQ1269" s="79"/>
      <c r="LOR1269" s="57"/>
      <c r="LOS1269" s="80"/>
      <c r="LOT1269" s="80"/>
      <c r="LOU1269" s="80"/>
      <c r="LOV1269" s="80"/>
      <c r="LOW1269" s="57"/>
      <c r="LOX1269" s="81"/>
      <c r="LOY1269" s="57"/>
      <c r="LOZ1269" s="71"/>
      <c r="LPA1269" s="71"/>
      <c r="LPB1269" s="57"/>
      <c r="LPD1269" s="79"/>
      <c r="LPE1269" s="57"/>
      <c r="LPF1269" s="80"/>
      <c r="LPG1269" s="80"/>
      <c r="LPH1269" s="80"/>
      <c r="LPI1269" s="80"/>
      <c r="LPJ1269" s="57"/>
      <c r="LPK1269" s="81"/>
      <c r="LPL1269" s="57"/>
      <c r="LPM1269" s="71"/>
      <c r="LPN1269" s="71"/>
      <c r="LPO1269" s="57"/>
      <c r="LPQ1269" s="79"/>
      <c r="LPR1269" s="57"/>
      <c r="LPS1269" s="80"/>
      <c r="LPT1269" s="80"/>
      <c r="LPU1269" s="80"/>
      <c r="LPV1269" s="80"/>
      <c r="LPW1269" s="57"/>
      <c r="LPX1269" s="81"/>
      <c r="LPY1269" s="57"/>
      <c r="LPZ1269" s="71"/>
      <c r="LQA1269" s="71"/>
      <c r="LQB1269" s="57"/>
      <c r="LQD1269" s="79"/>
      <c r="LQE1269" s="57"/>
      <c r="LQF1269" s="80"/>
      <c r="LQG1269" s="80"/>
      <c r="LQH1269" s="80"/>
      <c r="LQI1269" s="80"/>
      <c r="LQJ1269" s="57"/>
      <c r="LQK1269" s="81"/>
      <c r="LQL1269" s="57"/>
      <c r="LQM1269" s="71"/>
      <c r="LQN1269" s="71"/>
      <c r="LQO1269" s="57"/>
      <c r="LQQ1269" s="79"/>
      <c r="LQR1269" s="57"/>
      <c r="LQS1269" s="80"/>
      <c r="LQT1269" s="80"/>
      <c r="LQU1269" s="80"/>
      <c r="LQV1269" s="80"/>
      <c r="LQW1269" s="57"/>
      <c r="LQX1269" s="81"/>
      <c r="LQY1269" s="57"/>
      <c r="LQZ1269" s="71"/>
      <c r="LRA1269" s="71"/>
      <c r="LRB1269" s="57"/>
      <c r="LRD1269" s="79"/>
      <c r="LRE1269" s="57"/>
      <c r="LRF1269" s="80"/>
      <c r="LRG1269" s="80"/>
      <c r="LRH1269" s="80"/>
      <c r="LRI1269" s="80"/>
      <c r="LRJ1269" s="57"/>
      <c r="LRK1269" s="81"/>
      <c r="LRL1269" s="57"/>
      <c r="LRM1269" s="71"/>
      <c r="LRN1269" s="71"/>
      <c r="LRO1269" s="57"/>
      <c r="LRQ1269" s="79"/>
      <c r="LRR1269" s="57"/>
      <c r="LRS1269" s="80"/>
      <c r="LRT1269" s="80"/>
      <c r="LRU1269" s="80"/>
      <c r="LRV1269" s="80"/>
      <c r="LRW1269" s="57"/>
      <c r="LRX1269" s="81"/>
      <c r="LRY1269" s="57"/>
      <c r="LRZ1269" s="71"/>
      <c r="LSA1269" s="71"/>
      <c r="LSB1269" s="57"/>
      <c r="LSD1269" s="79"/>
      <c r="LSE1269" s="57"/>
      <c r="LSF1269" s="80"/>
      <c r="LSG1269" s="80"/>
      <c r="LSH1269" s="80"/>
      <c r="LSI1269" s="80"/>
      <c r="LSJ1269" s="57"/>
      <c r="LSK1269" s="81"/>
      <c r="LSL1269" s="57"/>
      <c r="LSM1269" s="71"/>
      <c r="LSN1269" s="71"/>
      <c r="LSO1269" s="57"/>
      <c r="LSQ1269" s="79"/>
      <c r="LSR1269" s="57"/>
      <c r="LSS1269" s="80"/>
      <c r="LST1269" s="80"/>
      <c r="LSU1269" s="80"/>
      <c r="LSV1269" s="80"/>
      <c r="LSW1269" s="57"/>
      <c r="LSX1269" s="81"/>
      <c r="LSY1269" s="57"/>
      <c r="LSZ1269" s="71"/>
      <c r="LTA1269" s="71"/>
      <c r="LTB1269" s="57"/>
      <c r="LTD1269" s="79"/>
      <c r="LTE1269" s="57"/>
      <c r="LTF1269" s="80"/>
      <c r="LTG1269" s="80"/>
      <c r="LTH1269" s="80"/>
      <c r="LTI1269" s="80"/>
      <c r="LTJ1269" s="57"/>
      <c r="LTK1269" s="81"/>
      <c r="LTL1269" s="57"/>
      <c r="LTM1269" s="71"/>
      <c r="LTN1269" s="71"/>
      <c r="LTO1269" s="57"/>
      <c r="LTQ1269" s="79"/>
      <c r="LTR1269" s="57"/>
      <c r="LTS1269" s="80"/>
      <c r="LTT1269" s="80"/>
      <c r="LTU1269" s="80"/>
      <c r="LTV1269" s="80"/>
      <c r="LTW1269" s="57"/>
      <c r="LTX1269" s="81"/>
      <c r="LTY1269" s="57"/>
      <c r="LTZ1269" s="71"/>
      <c r="LUA1269" s="71"/>
      <c r="LUB1269" s="57"/>
      <c r="LUD1269" s="79"/>
      <c r="LUE1269" s="57"/>
      <c r="LUF1269" s="80"/>
      <c r="LUG1269" s="80"/>
      <c r="LUH1269" s="80"/>
      <c r="LUI1269" s="80"/>
      <c r="LUJ1269" s="57"/>
      <c r="LUK1269" s="81"/>
      <c r="LUL1269" s="57"/>
      <c r="LUM1269" s="71"/>
      <c r="LUN1269" s="71"/>
      <c r="LUO1269" s="57"/>
      <c r="LUQ1269" s="79"/>
      <c r="LUR1269" s="57"/>
      <c r="LUS1269" s="80"/>
      <c r="LUT1269" s="80"/>
      <c r="LUU1269" s="80"/>
      <c r="LUV1269" s="80"/>
      <c r="LUW1269" s="57"/>
      <c r="LUX1269" s="81"/>
      <c r="LUY1269" s="57"/>
      <c r="LUZ1269" s="71"/>
      <c r="LVA1269" s="71"/>
      <c r="LVB1269" s="57"/>
      <c r="LVD1269" s="79"/>
      <c r="LVE1269" s="57"/>
      <c r="LVF1269" s="80"/>
      <c r="LVG1269" s="80"/>
      <c r="LVH1269" s="80"/>
      <c r="LVI1269" s="80"/>
      <c r="LVJ1269" s="57"/>
      <c r="LVK1269" s="81"/>
      <c r="LVL1269" s="57"/>
      <c r="LVM1269" s="71"/>
      <c r="LVN1269" s="71"/>
      <c r="LVO1269" s="57"/>
      <c r="LVQ1269" s="79"/>
      <c r="LVR1269" s="57"/>
      <c r="LVS1269" s="80"/>
      <c r="LVT1269" s="80"/>
      <c r="LVU1269" s="80"/>
      <c r="LVV1269" s="80"/>
      <c r="LVW1269" s="57"/>
      <c r="LVX1269" s="81"/>
      <c r="LVY1269" s="57"/>
      <c r="LVZ1269" s="71"/>
      <c r="LWA1269" s="71"/>
      <c r="LWB1269" s="57"/>
      <c r="LWD1269" s="79"/>
      <c r="LWE1269" s="57"/>
      <c r="LWF1269" s="80"/>
      <c r="LWG1269" s="80"/>
      <c r="LWH1269" s="80"/>
      <c r="LWI1269" s="80"/>
      <c r="LWJ1269" s="57"/>
      <c r="LWK1269" s="81"/>
      <c r="LWL1269" s="57"/>
      <c r="LWM1269" s="71"/>
      <c r="LWN1269" s="71"/>
      <c r="LWO1269" s="57"/>
      <c r="LWQ1269" s="79"/>
      <c r="LWR1269" s="57"/>
      <c r="LWS1269" s="80"/>
      <c r="LWT1269" s="80"/>
      <c r="LWU1269" s="80"/>
      <c r="LWV1269" s="80"/>
      <c r="LWW1269" s="57"/>
      <c r="LWX1269" s="81"/>
      <c r="LWY1269" s="57"/>
      <c r="LWZ1269" s="71"/>
      <c r="LXA1269" s="71"/>
      <c r="LXB1269" s="57"/>
      <c r="LXD1269" s="79"/>
      <c r="LXE1269" s="57"/>
      <c r="LXF1269" s="80"/>
      <c r="LXG1269" s="80"/>
      <c r="LXH1269" s="80"/>
      <c r="LXI1269" s="80"/>
      <c r="LXJ1269" s="57"/>
      <c r="LXK1269" s="81"/>
      <c r="LXL1269" s="57"/>
      <c r="LXM1269" s="71"/>
      <c r="LXN1269" s="71"/>
      <c r="LXO1269" s="57"/>
      <c r="LXQ1269" s="79"/>
      <c r="LXR1269" s="57"/>
      <c r="LXS1269" s="80"/>
      <c r="LXT1269" s="80"/>
      <c r="LXU1269" s="80"/>
      <c r="LXV1269" s="80"/>
      <c r="LXW1269" s="57"/>
      <c r="LXX1269" s="81"/>
      <c r="LXY1269" s="57"/>
      <c r="LXZ1269" s="71"/>
      <c r="LYA1269" s="71"/>
      <c r="LYB1269" s="57"/>
      <c r="LYD1269" s="79"/>
      <c r="LYE1269" s="57"/>
      <c r="LYF1269" s="80"/>
      <c r="LYG1269" s="80"/>
      <c r="LYH1269" s="80"/>
      <c r="LYI1269" s="80"/>
      <c r="LYJ1269" s="57"/>
      <c r="LYK1269" s="81"/>
      <c r="LYL1269" s="57"/>
      <c r="LYM1269" s="71"/>
      <c r="LYN1269" s="71"/>
      <c r="LYO1269" s="57"/>
      <c r="LYQ1269" s="79"/>
      <c r="LYR1269" s="57"/>
      <c r="LYS1269" s="80"/>
      <c r="LYT1269" s="80"/>
      <c r="LYU1269" s="80"/>
      <c r="LYV1269" s="80"/>
      <c r="LYW1269" s="57"/>
      <c r="LYX1269" s="81"/>
      <c r="LYY1269" s="57"/>
      <c r="LYZ1269" s="71"/>
      <c r="LZA1269" s="71"/>
      <c r="LZB1269" s="57"/>
      <c r="LZD1269" s="79"/>
      <c r="LZE1269" s="57"/>
      <c r="LZF1269" s="80"/>
      <c r="LZG1269" s="80"/>
      <c r="LZH1269" s="80"/>
      <c r="LZI1269" s="80"/>
      <c r="LZJ1269" s="57"/>
      <c r="LZK1269" s="81"/>
      <c r="LZL1269" s="57"/>
      <c r="LZM1269" s="71"/>
      <c r="LZN1269" s="71"/>
      <c r="LZO1269" s="57"/>
      <c r="LZQ1269" s="79"/>
      <c r="LZR1269" s="57"/>
      <c r="LZS1269" s="80"/>
      <c r="LZT1269" s="80"/>
      <c r="LZU1269" s="80"/>
      <c r="LZV1269" s="80"/>
      <c r="LZW1269" s="57"/>
      <c r="LZX1269" s="81"/>
      <c r="LZY1269" s="57"/>
      <c r="LZZ1269" s="71"/>
      <c r="MAA1269" s="71"/>
      <c r="MAB1269" s="57"/>
      <c r="MAD1269" s="79"/>
      <c r="MAE1269" s="57"/>
      <c r="MAF1269" s="80"/>
      <c r="MAG1269" s="80"/>
      <c r="MAH1269" s="80"/>
      <c r="MAI1269" s="80"/>
      <c r="MAJ1269" s="57"/>
      <c r="MAK1269" s="81"/>
      <c r="MAL1269" s="57"/>
      <c r="MAM1269" s="71"/>
      <c r="MAN1269" s="71"/>
      <c r="MAO1269" s="57"/>
      <c r="MAQ1269" s="79"/>
      <c r="MAR1269" s="57"/>
      <c r="MAS1269" s="80"/>
      <c r="MAT1269" s="80"/>
      <c r="MAU1269" s="80"/>
      <c r="MAV1269" s="80"/>
      <c r="MAW1269" s="57"/>
      <c r="MAX1269" s="81"/>
      <c r="MAY1269" s="57"/>
      <c r="MAZ1269" s="71"/>
      <c r="MBA1269" s="71"/>
      <c r="MBB1269" s="57"/>
      <c r="MBD1269" s="79"/>
      <c r="MBE1269" s="57"/>
      <c r="MBF1269" s="80"/>
      <c r="MBG1269" s="80"/>
      <c r="MBH1269" s="80"/>
      <c r="MBI1269" s="80"/>
      <c r="MBJ1269" s="57"/>
      <c r="MBK1269" s="81"/>
      <c r="MBL1269" s="57"/>
      <c r="MBM1269" s="71"/>
      <c r="MBN1269" s="71"/>
      <c r="MBO1269" s="57"/>
      <c r="MBQ1269" s="79"/>
      <c r="MBR1269" s="57"/>
      <c r="MBS1269" s="80"/>
      <c r="MBT1269" s="80"/>
      <c r="MBU1269" s="80"/>
      <c r="MBV1269" s="80"/>
      <c r="MBW1269" s="57"/>
      <c r="MBX1269" s="81"/>
      <c r="MBY1269" s="57"/>
      <c r="MBZ1269" s="71"/>
      <c r="MCA1269" s="71"/>
      <c r="MCB1269" s="57"/>
      <c r="MCD1269" s="79"/>
      <c r="MCE1269" s="57"/>
      <c r="MCF1269" s="80"/>
      <c r="MCG1269" s="80"/>
      <c r="MCH1269" s="80"/>
      <c r="MCI1269" s="80"/>
      <c r="MCJ1269" s="57"/>
      <c r="MCK1269" s="81"/>
      <c r="MCL1269" s="57"/>
      <c r="MCM1269" s="71"/>
      <c r="MCN1269" s="71"/>
      <c r="MCO1269" s="57"/>
      <c r="MCQ1269" s="79"/>
      <c r="MCR1269" s="57"/>
      <c r="MCS1269" s="80"/>
      <c r="MCT1269" s="80"/>
      <c r="MCU1269" s="80"/>
      <c r="MCV1269" s="80"/>
      <c r="MCW1269" s="57"/>
      <c r="MCX1269" s="81"/>
      <c r="MCY1269" s="57"/>
      <c r="MCZ1269" s="71"/>
      <c r="MDA1269" s="71"/>
      <c r="MDB1269" s="57"/>
      <c r="MDD1269" s="79"/>
      <c r="MDE1269" s="57"/>
      <c r="MDF1269" s="80"/>
      <c r="MDG1269" s="80"/>
      <c r="MDH1269" s="80"/>
      <c r="MDI1269" s="80"/>
      <c r="MDJ1269" s="57"/>
      <c r="MDK1269" s="81"/>
      <c r="MDL1269" s="57"/>
      <c r="MDM1269" s="71"/>
      <c r="MDN1269" s="71"/>
      <c r="MDO1269" s="57"/>
      <c r="MDQ1269" s="79"/>
      <c r="MDR1269" s="57"/>
      <c r="MDS1269" s="80"/>
      <c r="MDT1269" s="80"/>
      <c r="MDU1269" s="80"/>
      <c r="MDV1269" s="80"/>
      <c r="MDW1269" s="57"/>
      <c r="MDX1269" s="81"/>
      <c r="MDY1269" s="57"/>
      <c r="MDZ1269" s="71"/>
      <c r="MEA1269" s="71"/>
      <c r="MEB1269" s="57"/>
      <c r="MED1269" s="79"/>
      <c r="MEE1269" s="57"/>
      <c r="MEF1269" s="80"/>
      <c r="MEG1269" s="80"/>
      <c r="MEH1269" s="80"/>
      <c r="MEI1269" s="80"/>
      <c r="MEJ1269" s="57"/>
      <c r="MEK1269" s="81"/>
      <c r="MEL1269" s="57"/>
      <c r="MEM1269" s="71"/>
      <c r="MEN1269" s="71"/>
      <c r="MEO1269" s="57"/>
      <c r="MEQ1269" s="79"/>
      <c r="MER1269" s="57"/>
      <c r="MES1269" s="80"/>
      <c r="MET1269" s="80"/>
      <c r="MEU1269" s="80"/>
      <c r="MEV1269" s="80"/>
      <c r="MEW1269" s="57"/>
      <c r="MEX1269" s="81"/>
      <c r="MEY1269" s="57"/>
      <c r="MEZ1269" s="71"/>
      <c r="MFA1269" s="71"/>
      <c r="MFB1269" s="57"/>
      <c r="MFD1269" s="79"/>
      <c r="MFE1269" s="57"/>
      <c r="MFF1269" s="80"/>
      <c r="MFG1269" s="80"/>
      <c r="MFH1269" s="80"/>
      <c r="MFI1269" s="80"/>
      <c r="MFJ1269" s="57"/>
      <c r="MFK1269" s="81"/>
      <c r="MFL1269" s="57"/>
      <c r="MFM1269" s="71"/>
      <c r="MFN1269" s="71"/>
      <c r="MFO1269" s="57"/>
      <c r="MFQ1269" s="79"/>
      <c r="MFR1269" s="57"/>
      <c r="MFS1269" s="80"/>
      <c r="MFT1269" s="80"/>
      <c r="MFU1269" s="80"/>
      <c r="MFV1269" s="80"/>
      <c r="MFW1269" s="57"/>
      <c r="MFX1269" s="81"/>
      <c r="MFY1269" s="57"/>
      <c r="MFZ1269" s="71"/>
      <c r="MGA1269" s="71"/>
      <c r="MGB1269" s="57"/>
      <c r="MGD1269" s="79"/>
      <c r="MGE1269" s="57"/>
      <c r="MGF1269" s="80"/>
      <c r="MGG1269" s="80"/>
      <c r="MGH1269" s="80"/>
      <c r="MGI1269" s="80"/>
      <c r="MGJ1269" s="57"/>
      <c r="MGK1269" s="81"/>
      <c r="MGL1269" s="57"/>
      <c r="MGM1269" s="71"/>
      <c r="MGN1269" s="71"/>
      <c r="MGO1269" s="57"/>
      <c r="MGQ1269" s="79"/>
      <c r="MGR1269" s="57"/>
      <c r="MGS1269" s="80"/>
      <c r="MGT1269" s="80"/>
      <c r="MGU1269" s="80"/>
      <c r="MGV1269" s="80"/>
      <c r="MGW1269" s="57"/>
      <c r="MGX1269" s="81"/>
      <c r="MGY1269" s="57"/>
      <c r="MGZ1269" s="71"/>
      <c r="MHA1269" s="71"/>
      <c r="MHB1269" s="57"/>
      <c r="MHD1269" s="79"/>
      <c r="MHE1269" s="57"/>
      <c r="MHF1269" s="80"/>
      <c r="MHG1269" s="80"/>
      <c r="MHH1269" s="80"/>
      <c r="MHI1269" s="80"/>
      <c r="MHJ1269" s="57"/>
      <c r="MHK1269" s="81"/>
      <c r="MHL1269" s="57"/>
      <c r="MHM1269" s="71"/>
      <c r="MHN1269" s="71"/>
      <c r="MHO1269" s="57"/>
      <c r="MHQ1269" s="79"/>
      <c r="MHR1269" s="57"/>
      <c r="MHS1269" s="80"/>
      <c r="MHT1269" s="80"/>
      <c r="MHU1269" s="80"/>
      <c r="MHV1269" s="80"/>
      <c r="MHW1269" s="57"/>
      <c r="MHX1269" s="81"/>
      <c r="MHY1269" s="57"/>
      <c r="MHZ1269" s="71"/>
      <c r="MIA1269" s="71"/>
      <c r="MIB1269" s="57"/>
      <c r="MID1269" s="79"/>
      <c r="MIE1269" s="57"/>
      <c r="MIF1269" s="80"/>
      <c r="MIG1269" s="80"/>
      <c r="MIH1269" s="80"/>
      <c r="MII1269" s="80"/>
      <c r="MIJ1269" s="57"/>
      <c r="MIK1269" s="81"/>
      <c r="MIL1269" s="57"/>
      <c r="MIM1269" s="71"/>
      <c r="MIN1269" s="71"/>
      <c r="MIO1269" s="57"/>
      <c r="MIQ1269" s="79"/>
      <c r="MIR1269" s="57"/>
      <c r="MIS1269" s="80"/>
      <c r="MIT1269" s="80"/>
      <c r="MIU1269" s="80"/>
      <c r="MIV1269" s="80"/>
      <c r="MIW1269" s="57"/>
      <c r="MIX1269" s="81"/>
      <c r="MIY1269" s="57"/>
      <c r="MIZ1269" s="71"/>
      <c r="MJA1269" s="71"/>
      <c r="MJB1269" s="57"/>
      <c r="MJD1269" s="79"/>
      <c r="MJE1269" s="57"/>
      <c r="MJF1269" s="80"/>
      <c r="MJG1269" s="80"/>
      <c r="MJH1269" s="80"/>
      <c r="MJI1269" s="80"/>
      <c r="MJJ1269" s="57"/>
      <c r="MJK1269" s="81"/>
      <c r="MJL1269" s="57"/>
      <c r="MJM1269" s="71"/>
      <c r="MJN1269" s="71"/>
      <c r="MJO1269" s="57"/>
      <c r="MJQ1269" s="79"/>
      <c r="MJR1269" s="57"/>
      <c r="MJS1269" s="80"/>
      <c r="MJT1269" s="80"/>
      <c r="MJU1269" s="80"/>
      <c r="MJV1269" s="80"/>
      <c r="MJW1269" s="57"/>
      <c r="MJX1269" s="81"/>
      <c r="MJY1269" s="57"/>
      <c r="MJZ1269" s="71"/>
      <c r="MKA1269" s="71"/>
      <c r="MKB1269" s="57"/>
      <c r="MKD1269" s="79"/>
      <c r="MKE1269" s="57"/>
      <c r="MKF1269" s="80"/>
      <c r="MKG1269" s="80"/>
      <c r="MKH1269" s="80"/>
      <c r="MKI1269" s="80"/>
      <c r="MKJ1269" s="57"/>
      <c r="MKK1269" s="81"/>
      <c r="MKL1269" s="57"/>
      <c r="MKM1269" s="71"/>
      <c r="MKN1269" s="71"/>
      <c r="MKO1269" s="57"/>
      <c r="MKQ1269" s="79"/>
      <c r="MKR1269" s="57"/>
      <c r="MKS1269" s="80"/>
      <c r="MKT1269" s="80"/>
      <c r="MKU1269" s="80"/>
      <c r="MKV1269" s="80"/>
      <c r="MKW1269" s="57"/>
      <c r="MKX1269" s="81"/>
      <c r="MKY1269" s="57"/>
      <c r="MKZ1269" s="71"/>
      <c r="MLA1269" s="71"/>
      <c r="MLB1269" s="57"/>
      <c r="MLD1269" s="79"/>
      <c r="MLE1269" s="57"/>
      <c r="MLF1269" s="80"/>
      <c r="MLG1269" s="80"/>
      <c r="MLH1269" s="80"/>
      <c r="MLI1269" s="80"/>
      <c r="MLJ1269" s="57"/>
      <c r="MLK1269" s="81"/>
      <c r="MLL1269" s="57"/>
      <c r="MLM1269" s="71"/>
      <c r="MLN1269" s="71"/>
      <c r="MLO1269" s="57"/>
      <c r="MLQ1269" s="79"/>
      <c r="MLR1269" s="57"/>
      <c r="MLS1269" s="80"/>
      <c r="MLT1269" s="80"/>
      <c r="MLU1269" s="80"/>
      <c r="MLV1269" s="80"/>
      <c r="MLW1269" s="57"/>
      <c r="MLX1269" s="81"/>
      <c r="MLY1269" s="57"/>
      <c r="MLZ1269" s="71"/>
      <c r="MMA1269" s="71"/>
      <c r="MMB1269" s="57"/>
      <c r="MMD1269" s="79"/>
      <c r="MME1269" s="57"/>
      <c r="MMF1269" s="80"/>
      <c r="MMG1269" s="80"/>
      <c r="MMH1269" s="80"/>
      <c r="MMI1269" s="80"/>
      <c r="MMJ1269" s="57"/>
      <c r="MMK1269" s="81"/>
      <c r="MML1269" s="57"/>
      <c r="MMM1269" s="71"/>
      <c r="MMN1269" s="71"/>
      <c r="MMO1269" s="57"/>
      <c r="MMQ1269" s="79"/>
      <c r="MMR1269" s="57"/>
      <c r="MMS1269" s="80"/>
      <c r="MMT1269" s="80"/>
      <c r="MMU1269" s="80"/>
      <c r="MMV1269" s="80"/>
      <c r="MMW1269" s="57"/>
      <c r="MMX1269" s="81"/>
      <c r="MMY1269" s="57"/>
      <c r="MMZ1269" s="71"/>
      <c r="MNA1269" s="71"/>
      <c r="MNB1269" s="57"/>
      <c r="MND1269" s="79"/>
      <c r="MNE1269" s="57"/>
      <c r="MNF1269" s="80"/>
      <c r="MNG1269" s="80"/>
      <c r="MNH1269" s="80"/>
      <c r="MNI1269" s="80"/>
      <c r="MNJ1269" s="57"/>
      <c r="MNK1269" s="81"/>
      <c r="MNL1269" s="57"/>
      <c r="MNM1269" s="71"/>
      <c r="MNN1269" s="71"/>
      <c r="MNO1269" s="57"/>
      <c r="MNQ1269" s="79"/>
      <c r="MNR1269" s="57"/>
      <c r="MNS1269" s="80"/>
      <c r="MNT1269" s="80"/>
      <c r="MNU1269" s="80"/>
      <c r="MNV1269" s="80"/>
      <c r="MNW1269" s="57"/>
      <c r="MNX1269" s="81"/>
      <c r="MNY1269" s="57"/>
      <c r="MNZ1269" s="71"/>
      <c r="MOA1269" s="71"/>
      <c r="MOB1269" s="57"/>
      <c r="MOD1269" s="79"/>
      <c r="MOE1269" s="57"/>
      <c r="MOF1269" s="80"/>
      <c r="MOG1269" s="80"/>
      <c r="MOH1269" s="80"/>
      <c r="MOI1269" s="80"/>
      <c r="MOJ1269" s="57"/>
      <c r="MOK1269" s="81"/>
      <c r="MOL1269" s="57"/>
      <c r="MOM1269" s="71"/>
      <c r="MON1269" s="71"/>
      <c r="MOO1269" s="57"/>
      <c r="MOQ1269" s="79"/>
      <c r="MOR1269" s="57"/>
      <c r="MOS1269" s="80"/>
      <c r="MOT1269" s="80"/>
      <c r="MOU1269" s="80"/>
      <c r="MOV1269" s="80"/>
      <c r="MOW1269" s="57"/>
      <c r="MOX1269" s="81"/>
      <c r="MOY1269" s="57"/>
      <c r="MOZ1269" s="71"/>
      <c r="MPA1269" s="71"/>
      <c r="MPB1269" s="57"/>
      <c r="MPD1269" s="79"/>
      <c r="MPE1269" s="57"/>
      <c r="MPF1269" s="80"/>
      <c r="MPG1269" s="80"/>
      <c r="MPH1269" s="80"/>
      <c r="MPI1269" s="80"/>
      <c r="MPJ1269" s="57"/>
      <c r="MPK1269" s="81"/>
      <c r="MPL1269" s="57"/>
      <c r="MPM1269" s="71"/>
      <c r="MPN1269" s="71"/>
      <c r="MPO1269" s="57"/>
      <c r="MPQ1269" s="79"/>
      <c r="MPR1269" s="57"/>
      <c r="MPS1269" s="80"/>
      <c r="MPT1269" s="80"/>
      <c r="MPU1269" s="80"/>
      <c r="MPV1269" s="80"/>
      <c r="MPW1269" s="57"/>
      <c r="MPX1269" s="81"/>
      <c r="MPY1269" s="57"/>
      <c r="MPZ1269" s="71"/>
      <c r="MQA1269" s="71"/>
      <c r="MQB1269" s="57"/>
      <c r="MQD1269" s="79"/>
      <c r="MQE1269" s="57"/>
      <c r="MQF1269" s="80"/>
      <c r="MQG1269" s="80"/>
      <c r="MQH1269" s="80"/>
      <c r="MQI1269" s="80"/>
      <c r="MQJ1269" s="57"/>
      <c r="MQK1269" s="81"/>
      <c r="MQL1269" s="57"/>
      <c r="MQM1269" s="71"/>
      <c r="MQN1269" s="71"/>
      <c r="MQO1269" s="57"/>
      <c r="MQQ1269" s="79"/>
      <c r="MQR1269" s="57"/>
      <c r="MQS1269" s="80"/>
      <c r="MQT1269" s="80"/>
      <c r="MQU1269" s="80"/>
      <c r="MQV1269" s="80"/>
      <c r="MQW1269" s="57"/>
      <c r="MQX1269" s="81"/>
      <c r="MQY1269" s="57"/>
      <c r="MQZ1269" s="71"/>
      <c r="MRA1269" s="71"/>
      <c r="MRB1269" s="57"/>
      <c r="MRD1269" s="79"/>
      <c r="MRE1269" s="57"/>
      <c r="MRF1269" s="80"/>
      <c r="MRG1269" s="80"/>
      <c r="MRH1269" s="80"/>
      <c r="MRI1269" s="80"/>
      <c r="MRJ1269" s="57"/>
      <c r="MRK1269" s="81"/>
      <c r="MRL1269" s="57"/>
      <c r="MRM1269" s="71"/>
      <c r="MRN1269" s="71"/>
      <c r="MRO1269" s="57"/>
      <c r="MRQ1269" s="79"/>
      <c r="MRR1269" s="57"/>
      <c r="MRS1269" s="80"/>
      <c r="MRT1269" s="80"/>
      <c r="MRU1269" s="80"/>
      <c r="MRV1269" s="80"/>
      <c r="MRW1269" s="57"/>
      <c r="MRX1269" s="81"/>
      <c r="MRY1269" s="57"/>
      <c r="MRZ1269" s="71"/>
      <c r="MSA1269" s="71"/>
      <c r="MSB1269" s="57"/>
      <c r="MSD1269" s="79"/>
      <c r="MSE1269" s="57"/>
      <c r="MSF1269" s="80"/>
      <c r="MSG1269" s="80"/>
      <c r="MSH1269" s="80"/>
      <c r="MSI1269" s="80"/>
      <c r="MSJ1269" s="57"/>
      <c r="MSK1269" s="81"/>
      <c r="MSL1269" s="57"/>
      <c r="MSM1269" s="71"/>
      <c r="MSN1269" s="71"/>
      <c r="MSO1269" s="57"/>
      <c r="MSQ1269" s="79"/>
      <c r="MSR1269" s="57"/>
      <c r="MSS1269" s="80"/>
      <c r="MST1269" s="80"/>
      <c r="MSU1269" s="80"/>
      <c r="MSV1269" s="80"/>
      <c r="MSW1269" s="57"/>
      <c r="MSX1269" s="81"/>
      <c r="MSY1269" s="57"/>
      <c r="MSZ1269" s="71"/>
      <c r="MTA1269" s="71"/>
      <c r="MTB1269" s="57"/>
      <c r="MTD1269" s="79"/>
      <c r="MTE1269" s="57"/>
      <c r="MTF1269" s="80"/>
      <c r="MTG1269" s="80"/>
      <c r="MTH1269" s="80"/>
      <c r="MTI1269" s="80"/>
      <c r="MTJ1269" s="57"/>
      <c r="MTK1269" s="81"/>
      <c r="MTL1269" s="57"/>
      <c r="MTM1269" s="71"/>
      <c r="MTN1269" s="71"/>
      <c r="MTO1269" s="57"/>
      <c r="MTQ1269" s="79"/>
      <c r="MTR1269" s="57"/>
      <c r="MTS1269" s="80"/>
      <c r="MTT1269" s="80"/>
      <c r="MTU1269" s="80"/>
      <c r="MTV1269" s="80"/>
      <c r="MTW1269" s="57"/>
      <c r="MTX1269" s="81"/>
      <c r="MTY1269" s="57"/>
      <c r="MTZ1269" s="71"/>
      <c r="MUA1269" s="71"/>
      <c r="MUB1269" s="57"/>
      <c r="MUD1269" s="79"/>
      <c r="MUE1269" s="57"/>
      <c r="MUF1269" s="80"/>
      <c r="MUG1269" s="80"/>
      <c r="MUH1269" s="80"/>
      <c r="MUI1269" s="80"/>
      <c r="MUJ1269" s="57"/>
      <c r="MUK1269" s="81"/>
      <c r="MUL1269" s="57"/>
      <c r="MUM1269" s="71"/>
      <c r="MUN1269" s="71"/>
      <c r="MUO1269" s="57"/>
      <c r="MUQ1269" s="79"/>
      <c r="MUR1269" s="57"/>
      <c r="MUS1269" s="80"/>
      <c r="MUT1269" s="80"/>
      <c r="MUU1269" s="80"/>
      <c r="MUV1269" s="80"/>
      <c r="MUW1269" s="57"/>
      <c r="MUX1269" s="81"/>
      <c r="MUY1269" s="57"/>
      <c r="MUZ1269" s="71"/>
      <c r="MVA1269" s="71"/>
      <c r="MVB1269" s="57"/>
      <c r="MVD1269" s="79"/>
      <c r="MVE1269" s="57"/>
      <c r="MVF1269" s="80"/>
      <c r="MVG1269" s="80"/>
      <c r="MVH1269" s="80"/>
      <c r="MVI1269" s="80"/>
      <c r="MVJ1269" s="57"/>
      <c r="MVK1269" s="81"/>
      <c r="MVL1269" s="57"/>
      <c r="MVM1269" s="71"/>
      <c r="MVN1269" s="71"/>
      <c r="MVO1269" s="57"/>
      <c r="MVQ1269" s="79"/>
      <c r="MVR1269" s="57"/>
      <c r="MVS1269" s="80"/>
      <c r="MVT1269" s="80"/>
      <c r="MVU1269" s="80"/>
      <c r="MVV1269" s="80"/>
      <c r="MVW1269" s="57"/>
      <c r="MVX1269" s="81"/>
      <c r="MVY1269" s="57"/>
      <c r="MVZ1269" s="71"/>
      <c r="MWA1269" s="71"/>
      <c r="MWB1269" s="57"/>
      <c r="MWD1269" s="79"/>
      <c r="MWE1269" s="57"/>
      <c r="MWF1269" s="80"/>
      <c r="MWG1269" s="80"/>
      <c r="MWH1269" s="80"/>
      <c r="MWI1269" s="80"/>
      <c r="MWJ1269" s="57"/>
      <c r="MWK1269" s="81"/>
      <c r="MWL1269" s="57"/>
      <c r="MWM1269" s="71"/>
      <c r="MWN1269" s="71"/>
      <c r="MWO1269" s="57"/>
      <c r="MWQ1269" s="79"/>
      <c r="MWR1269" s="57"/>
      <c r="MWS1269" s="80"/>
      <c r="MWT1269" s="80"/>
      <c r="MWU1269" s="80"/>
      <c r="MWV1269" s="80"/>
      <c r="MWW1269" s="57"/>
      <c r="MWX1269" s="81"/>
      <c r="MWY1269" s="57"/>
      <c r="MWZ1269" s="71"/>
      <c r="MXA1269" s="71"/>
      <c r="MXB1269" s="57"/>
      <c r="MXD1269" s="79"/>
      <c r="MXE1269" s="57"/>
      <c r="MXF1269" s="80"/>
      <c r="MXG1269" s="80"/>
      <c r="MXH1269" s="80"/>
      <c r="MXI1269" s="80"/>
      <c r="MXJ1269" s="57"/>
      <c r="MXK1269" s="81"/>
      <c r="MXL1269" s="57"/>
      <c r="MXM1269" s="71"/>
      <c r="MXN1269" s="71"/>
      <c r="MXO1269" s="57"/>
      <c r="MXQ1269" s="79"/>
      <c r="MXR1269" s="57"/>
      <c r="MXS1269" s="80"/>
      <c r="MXT1269" s="80"/>
      <c r="MXU1269" s="80"/>
      <c r="MXV1269" s="80"/>
      <c r="MXW1269" s="57"/>
      <c r="MXX1269" s="81"/>
      <c r="MXY1269" s="57"/>
      <c r="MXZ1269" s="71"/>
      <c r="MYA1269" s="71"/>
      <c r="MYB1269" s="57"/>
      <c r="MYD1269" s="79"/>
      <c r="MYE1269" s="57"/>
      <c r="MYF1269" s="80"/>
      <c r="MYG1269" s="80"/>
      <c r="MYH1269" s="80"/>
      <c r="MYI1269" s="80"/>
      <c r="MYJ1269" s="57"/>
      <c r="MYK1269" s="81"/>
      <c r="MYL1269" s="57"/>
      <c r="MYM1269" s="71"/>
      <c r="MYN1269" s="71"/>
      <c r="MYO1269" s="57"/>
      <c r="MYQ1269" s="79"/>
      <c r="MYR1269" s="57"/>
      <c r="MYS1269" s="80"/>
      <c r="MYT1269" s="80"/>
      <c r="MYU1269" s="80"/>
      <c r="MYV1269" s="80"/>
      <c r="MYW1269" s="57"/>
      <c r="MYX1269" s="81"/>
      <c r="MYY1269" s="57"/>
      <c r="MYZ1269" s="71"/>
      <c r="MZA1269" s="71"/>
      <c r="MZB1269" s="57"/>
      <c r="MZD1269" s="79"/>
      <c r="MZE1269" s="57"/>
      <c r="MZF1269" s="80"/>
      <c r="MZG1269" s="80"/>
      <c r="MZH1269" s="80"/>
      <c r="MZI1269" s="80"/>
      <c r="MZJ1269" s="57"/>
      <c r="MZK1269" s="81"/>
      <c r="MZL1269" s="57"/>
      <c r="MZM1269" s="71"/>
      <c r="MZN1269" s="71"/>
      <c r="MZO1269" s="57"/>
      <c r="MZQ1269" s="79"/>
      <c r="MZR1269" s="57"/>
      <c r="MZS1269" s="80"/>
      <c r="MZT1269" s="80"/>
      <c r="MZU1269" s="80"/>
      <c r="MZV1269" s="80"/>
      <c r="MZW1269" s="57"/>
      <c r="MZX1269" s="81"/>
      <c r="MZY1269" s="57"/>
      <c r="MZZ1269" s="71"/>
      <c r="NAA1269" s="71"/>
      <c r="NAB1269" s="57"/>
      <c r="NAD1269" s="79"/>
      <c r="NAE1269" s="57"/>
      <c r="NAF1269" s="80"/>
      <c r="NAG1269" s="80"/>
      <c r="NAH1269" s="80"/>
      <c r="NAI1269" s="80"/>
      <c r="NAJ1269" s="57"/>
      <c r="NAK1269" s="81"/>
      <c r="NAL1269" s="57"/>
      <c r="NAM1269" s="71"/>
      <c r="NAN1269" s="71"/>
      <c r="NAO1269" s="57"/>
      <c r="NAQ1269" s="79"/>
      <c r="NAR1269" s="57"/>
      <c r="NAS1269" s="80"/>
      <c r="NAT1269" s="80"/>
      <c r="NAU1269" s="80"/>
      <c r="NAV1269" s="80"/>
      <c r="NAW1269" s="57"/>
      <c r="NAX1269" s="81"/>
      <c r="NAY1269" s="57"/>
      <c r="NAZ1269" s="71"/>
      <c r="NBA1269" s="71"/>
      <c r="NBB1269" s="57"/>
      <c r="NBD1269" s="79"/>
      <c r="NBE1269" s="57"/>
      <c r="NBF1269" s="80"/>
      <c r="NBG1269" s="80"/>
      <c r="NBH1269" s="80"/>
      <c r="NBI1269" s="80"/>
      <c r="NBJ1269" s="57"/>
      <c r="NBK1269" s="81"/>
      <c r="NBL1269" s="57"/>
      <c r="NBM1269" s="71"/>
      <c r="NBN1269" s="71"/>
      <c r="NBO1269" s="57"/>
      <c r="NBQ1269" s="79"/>
      <c r="NBR1269" s="57"/>
      <c r="NBS1269" s="80"/>
      <c r="NBT1269" s="80"/>
      <c r="NBU1269" s="80"/>
      <c r="NBV1269" s="80"/>
      <c r="NBW1269" s="57"/>
      <c r="NBX1269" s="81"/>
      <c r="NBY1269" s="57"/>
      <c r="NBZ1269" s="71"/>
      <c r="NCA1269" s="71"/>
      <c r="NCB1269" s="57"/>
      <c r="NCD1269" s="79"/>
      <c r="NCE1269" s="57"/>
      <c r="NCF1269" s="80"/>
      <c r="NCG1269" s="80"/>
      <c r="NCH1269" s="80"/>
      <c r="NCI1269" s="80"/>
      <c r="NCJ1269" s="57"/>
      <c r="NCK1269" s="81"/>
      <c r="NCL1269" s="57"/>
      <c r="NCM1269" s="71"/>
      <c r="NCN1269" s="71"/>
      <c r="NCO1269" s="57"/>
      <c r="NCQ1269" s="79"/>
      <c r="NCR1269" s="57"/>
      <c r="NCS1269" s="80"/>
      <c r="NCT1269" s="80"/>
      <c r="NCU1269" s="80"/>
      <c r="NCV1269" s="80"/>
      <c r="NCW1269" s="57"/>
      <c r="NCX1269" s="81"/>
      <c r="NCY1269" s="57"/>
      <c r="NCZ1269" s="71"/>
      <c r="NDA1269" s="71"/>
      <c r="NDB1269" s="57"/>
      <c r="NDD1269" s="79"/>
      <c r="NDE1269" s="57"/>
      <c r="NDF1269" s="80"/>
      <c r="NDG1269" s="80"/>
      <c r="NDH1269" s="80"/>
      <c r="NDI1269" s="80"/>
      <c r="NDJ1269" s="57"/>
      <c r="NDK1269" s="81"/>
      <c r="NDL1269" s="57"/>
      <c r="NDM1269" s="71"/>
      <c r="NDN1269" s="71"/>
      <c r="NDO1269" s="57"/>
      <c r="NDQ1269" s="79"/>
      <c r="NDR1269" s="57"/>
      <c r="NDS1269" s="80"/>
      <c r="NDT1269" s="80"/>
      <c r="NDU1269" s="80"/>
      <c r="NDV1269" s="80"/>
      <c r="NDW1269" s="57"/>
      <c r="NDX1269" s="81"/>
      <c r="NDY1269" s="57"/>
      <c r="NDZ1269" s="71"/>
      <c r="NEA1269" s="71"/>
      <c r="NEB1269" s="57"/>
      <c r="NED1269" s="79"/>
      <c r="NEE1269" s="57"/>
      <c r="NEF1269" s="80"/>
      <c r="NEG1269" s="80"/>
      <c r="NEH1269" s="80"/>
      <c r="NEI1269" s="80"/>
      <c r="NEJ1269" s="57"/>
      <c r="NEK1269" s="81"/>
      <c r="NEL1269" s="57"/>
      <c r="NEM1269" s="71"/>
      <c r="NEN1269" s="71"/>
      <c r="NEO1269" s="57"/>
      <c r="NEQ1269" s="79"/>
      <c r="NER1269" s="57"/>
      <c r="NES1269" s="80"/>
      <c r="NET1269" s="80"/>
      <c r="NEU1269" s="80"/>
      <c r="NEV1269" s="80"/>
      <c r="NEW1269" s="57"/>
      <c r="NEX1269" s="81"/>
      <c r="NEY1269" s="57"/>
      <c r="NEZ1269" s="71"/>
      <c r="NFA1269" s="71"/>
      <c r="NFB1269" s="57"/>
      <c r="NFD1269" s="79"/>
      <c r="NFE1269" s="57"/>
      <c r="NFF1269" s="80"/>
      <c r="NFG1269" s="80"/>
      <c r="NFH1269" s="80"/>
      <c r="NFI1269" s="80"/>
      <c r="NFJ1269" s="57"/>
      <c r="NFK1269" s="81"/>
      <c r="NFL1269" s="57"/>
      <c r="NFM1269" s="71"/>
      <c r="NFN1269" s="71"/>
      <c r="NFO1269" s="57"/>
      <c r="NFQ1269" s="79"/>
      <c r="NFR1269" s="57"/>
      <c r="NFS1269" s="80"/>
      <c r="NFT1269" s="80"/>
      <c r="NFU1269" s="80"/>
      <c r="NFV1269" s="80"/>
      <c r="NFW1269" s="57"/>
      <c r="NFX1269" s="81"/>
      <c r="NFY1269" s="57"/>
      <c r="NFZ1269" s="71"/>
      <c r="NGA1269" s="71"/>
      <c r="NGB1269" s="57"/>
      <c r="NGD1269" s="79"/>
      <c r="NGE1269" s="57"/>
      <c r="NGF1269" s="80"/>
      <c r="NGG1269" s="80"/>
      <c r="NGH1269" s="80"/>
      <c r="NGI1269" s="80"/>
      <c r="NGJ1269" s="57"/>
      <c r="NGK1269" s="81"/>
      <c r="NGL1269" s="57"/>
      <c r="NGM1269" s="71"/>
      <c r="NGN1269" s="71"/>
      <c r="NGO1269" s="57"/>
      <c r="NGQ1269" s="79"/>
      <c r="NGR1269" s="57"/>
      <c r="NGS1269" s="80"/>
      <c r="NGT1269" s="80"/>
      <c r="NGU1269" s="80"/>
      <c r="NGV1269" s="80"/>
      <c r="NGW1269" s="57"/>
      <c r="NGX1269" s="81"/>
      <c r="NGY1269" s="57"/>
      <c r="NGZ1269" s="71"/>
      <c r="NHA1269" s="71"/>
      <c r="NHB1269" s="57"/>
      <c r="NHD1269" s="79"/>
      <c r="NHE1269" s="57"/>
      <c r="NHF1269" s="80"/>
      <c r="NHG1269" s="80"/>
      <c r="NHH1269" s="80"/>
      <c r="NHI1269" s="80"/>
      <c r="NHJ1269" s="57"/>
      <c r="NHK1269" s="81"/>
      <c r="NHL1269" s="57"/>
      <c r="NHM1269" s="71"/>
      <c r="NHN1269" s="71"/>
      <c r="NHO1269" s="57"/>
      <c r="NHQ1269" s="79"/>
      <c r="NHR1269" s="57"/>
      <c r="NHS1269" s="80"/>
      <c r="NHT1269" s="80"/>
      <c r="NHU1269" s="80"/>
      <c r="NHV1269" s="80"/>
      <c r="NHW1269" s="57"/>
      <c r="NHX1269" s="81"/>
      <c r="NHY1269" s="57"/>
      <c r="NHZ1269" s="71"/>
      <c r="NIA1269" s="71"/>
      <c r="NIB1269" s="57"/>
      <c r="NID1269" s="79"/>
      <c r="NIE1269" s="57"/>
      <c r="NIF1269" s="80"/>
      <c r="NIG1269" s="80"/>
      <c r="NIH1269" s="80"/>
      <c r="NII1269" s="80"/>
      <c r="NIJ1269" s="57"/>
      <c r="NIK1269" s="81"/>
      <c r="NIL1269" s="57"/>
      <c r="NIM1269" s="71"/>
      <c r="NIN1269" s="71"/>
      <c r="NIO1269" s="57"/>
      <c r="NIQ1269" s="79"/>
      <c r="NIR1269" s="57"/>
      <c r="NIS1269" s="80"/>
      <c r="NIT1269" s="80"/>
      <c r="NIU1269" s="80"/>
      <c r="NIV1269" s="80"/>
      <c r="NIW1269" s="57"/>
      <c r="NIX1269" s="81"/>
      <c r="NIY1269" s="57"/>
      <c r="NIZ1269" s="71"/>
      <c r="NJA1269" s="71"/>
      <c r="NJB1269" s="57"/>
      <c r="NJD1269" s="79"/>
      <c r="NJE1269" s="57"/>
      <c r="NJF1269" s="80"/>
      <c r="NJG1269" s="80"/>
      <c r="NJH1269" s="80"/>
      <c r="NJI1269" s="80"/>
      <c r="NJJ1269" s="57"/>
      <c r="NJK1269" s="81"/>
      <c r="NJL1269" s="57"/>
      <c r="NJM1269" s="71"/>
      <c r="NJN1269" s="71"/>
      <c r="NJO1269" s="57"/>
      <c r="NJQ1269" s="79"/>
      <c r="NJR1269" s="57"/>
      <c r="NJS1269" s="80"/>
      <c r="NJT1269" s="80"/>
      <c r="NJU1269" s="80"/>
      <c r="NJV1269" s="80"/>
      <c r="NJW1269" s="57"/>
      <c r="NJX1269" s="81"/>
      <c r="NJY1269" s="57"/>
      <c r="NJZ1269" s="71"/>
      <c r="NKA1269" s="71"/>
      <c r="NKB1269" s="57"/>
      <c r="NKD1269" s="79"/>
      <c r="NKE1269" s="57"/>
      <c r="NKF1269" s="80"/>
      <c r="NKG1269" s="80"/>
      <c r="NKH1269" s="80"/>
      <c r="NKI1269" s="80"/>
      <c r="NKJ1269" s="57"/>
      <c r="NKK1269" s="81"/>
      <c r="NKL1269" s="57"/>
      <c r="NKM1269" s="71"/>
      <c r="NKN1269" s="71"/>
      <c r="NKO1269" s="57"/>
      <c r="NKQ1269" s="79"/>
      <c r="NKR1269" s="57"/>
      <c r="NKS1269" s="80"/>
      <c r="NKT1269" s="80"/>
      <c r="NKU1269" s="80"/>
      <c r="NKV1269" s="80"/>
      <c r="NKW1269" s="57"/>
      <c r="NKX1269" s="81"/>
      <c r="NKY1269" s="57"/>
      <c r="NKZ1269" s="71"/>
      <c r="NLA1269" s="71"/>
      <c r="NLB1269" s="57"/>
      <c r="NLD1269" s="79"/>
      <c r="NLE1269" s="57"/>
      <c r="NLF1269" s="80"/>
      <c r="NLG1269" s="80"/>
      <c r="NLH1269" s="80"/>
      <c r="NLI1269" s="80"/>
      <c r="NLJ1269" s="57"/>
      <c r="NLK1269" s="81"/>
      <c r="NLL1269" s="57"/>
      <c r="NLM1269" s="71"/>
      <c r="NLN1269" s="71"/>
      <c r="NLO1269" s="57"/>
      <c r="NLQ1269" s="79"/>
      <c r="NLR1269" s="57"/>
      <c r="NLS1269" s="80"/>
      <c r="NLT1269" s="80"/>
      <c r="NLU1269" s="80"/>
      <c r="NLV1269" s="80"/>
      <c r="NLW1269" s="57"/>
      <c r="NLX1269" s="81"/>
      <c r="NLY1269" s="57"/>
      <c r="NLZ1269" s="71"/>
      <c r="NMA1269" s="71"/>
      <c r="NMB1269" s="57"/>
      <c r="NMD1269" s="79"/>
      <c r="NME1269" s="57"/>
      <c r="NMF1269" s="80"/>
      <c r="NMG1269" s="80"/>
      <c r="NMH1269" s="80"/>
      <c r="NMI1269" s="80"/>
      <c r="NMJ1269" s="57"/>
      <c r="NMK1269" s="81"/>
      <c r="NML1269" s="57"/>
      <c r="NMM1269" s="71"/>
      <c r="NMN1269" s="71"/>
      <c r="NMO1269" s="57"/>
      <c r="NMQ1269" s="79"/>
      <c r="NMR1269" s="57"/>
      <c r="NMS1269" s="80"/>
      <c r="NMT1269" s="80"/>
      <c r="NMU1269" s="80"/>
      <c r="NMV1269" s="80"/>
      <c r="NMW1269" s="57"/>
      <c r="NMX1269" s="81"/>
      <c r="NMY1269" s="57"/>
      <c r="NMZ1269" s="71"/>
      <c r="NNA1269" s="71"/>
      <c r="NNB1269" s="57"/>
      <c r="NND1269" s="79"/>
      <c r="NNE1269" s="57"/>
      <c r="NNF1269" s="80"/>
      <c r="NNG1269" s="80"/>
      <c r="NNH1269" s="80"/>
      <c r="NNI1269" s="80"/>
      <c r="NNJ1269" s="57"/>
      <c r="NNK1269" s="81"/>
      <c r="NNL1269" s="57"/>
      <c r="NNM1269" s="71"/>
      <c r="NNN1269" s="71"/>
      <c r="NNO1269" s="57"/>
      <c r="NNQ1269" s="79"/>
      <c r="NNR1269" s="57"/>
      <c r="NNS1269" s="80"/>
      <c r="NNT1269" s="80"/>
      <c r="NNU1269" s="80"/>
      <c r="NNV1269" s="80"/>
      <c r="NNW1269" s="57"/>
      <c r="NNX1269" s="81"/>
      <c r="NNY1269" s="57"/>
      <c r="NNZ1269" s="71"/>
      <c r="NOA1269" s="71"/>
      <c r="NOB1269" s="57"/>
      <c r="NOD1269" s="79"/>
      <c r="NOE1269" s="57"/>
      <c r="NOF1269" s="80"/>
      <c r="NOG1269" s="80"/>
      <c r="NOH1269" s="80"/>
      <c r="NOI1269" s="80"/>
      <c r="NOJ1269" s="57"/>
      <c r="NOK1269" s="81"/>
      <c r="NOL1269" s="57"/>
      <c r="NOM1269" s="71"/>
      <c r="NON1269" s="71"/>
      <c r="NOO1269" s="57"/>
      <c r="NOQ1269" s="79"/>
      <c r="NOR1269" s="57"/>
      <c r="NOS1269" s="80"/>
      <c r="NOT1269" s="80"/>
      <c r="NOU1269" s="80"/>
      <c r="NOV1269" s="80"/>
      <c r="NOW1269" s="57"/>
      <c r="NOX1269" s="81"/>
      <c r="NOY1269" s="57"/>
      <c r="NOZ1269" s="71"/>
      <c r="NPA1269" s="71"/>
      <c r="NPB1269" s="57"/>
      <c r="NPD1269" s="79"/>
      <c r="NPE1269" s="57"/>
      <c r="NPF1269" s="80"/>
      <c r="NPG1269" s="80"/>
      <c r="NPH1269" s="80"/>
      <c r="NPI1269" s="80"/>
      <c r="NPJ1269" s="57"/>
      <c r="NPK1269" s="81"/>
      <c r="NPL1269" s="57"/>
      <c r="NPM1269" s="71"/>
      <c r="NPN1269" s="71"/>
      <c r="NPO1269" s="57"/>
      <c r="NPQ1269" s="79"/>
      <c r="NPR1269" s="57"/>
      <c r="NPS1269" s="80"/>
      <c r="NPT1269" s="80"/>
      <c r="NPU1269" s="80"/>
      <c r="NPV1269" s="80"/>
      <c r="NPW1269" s="57"/>
      <c r="NPX1269" s="81"/>
      <c r="NPY1269" s="57"/>
      <c r="NPZ1269" s="71"/>
      <c r="NQA1269" s="71"/>
      <c r="NQB1269" s="57"/>
      <c r="NQD1269" s="79"/>
      <c r="NQE1269" s="57"/>
      <c r="NQF1269" s="80"/>
      <c r="NQG1269" s="80"/>
      <c r="NQH1269" s="80"/>
      <c r="NQI1269" s="80"/>
      <c r="NQJ1269" s="57"/>
      <c r="NQK1269" s="81"/>
      <c r="NQL1269" s="57"/>
      <c r="NQM1269" s="71"/>
      <c r="NQN1269" s="71"/>
      <c r="NQO1269" s="57"/>
      <c r="NQQ1269" s="79"/>
      <c r="NQR1269" s="57"/>
      <c r="NQS1269" s="80"/>
      <c r="NQT1269" s="80"/>
      <c r="NQU1269" s="80"/>
      <c r="NQV1269" s="80"/>
      <c r="NQW1269" s="57"/>
      <c r="NQX1269" s="81"/>
      <c r="NQY1269" s="57"/>
      <c r="NQZ1269" s="71"/>
      <c r="NRA1269" s="71"/>
      <c r="NRB1269" s="57"/>
      <c r="NRD1269" s="79"/>
      <c r="NRE1269" s="57"/>
      <c r="NRF1269" s="80"/>
      <c r="NRG1269" s="80"/>
      <c r="NRH1269" s="80"/>
      <c r="NRI1269" s="80"/>
      <c r="NRJ1269" s="57"/>
      <c r="NRK1269" s="81"/>
      <c r="NRL1269" s="57"/>
      <c r="NRM1269" s="71"/>
      <c r="NRN1269" s="71"/>
      <c r="NRO1269" s="57"/>
      <c r="NRQ1269" s="79"/>
      <c r="NRR1269" s="57"/>
      <c r="NRS1269" s="80"/>
      <c r="NRT1269" s="80"/>
      <c r="NRU1269" s="80"/>
      <c r="NRV1269" s="80"/>
      <c r="NRW1269" s="57"/>
      <c r="NRX1269" s="81"/>
      <c r="NRY1269" s="57"/>
      <c r="NRZ1269" s="71"/>
      <c r="NSA1269" s="71"/>
      <c r="NSB1269" s="57"/>
      <c r="NSD1269" s="79"/>
      <c r="NSE1269" s="57"/>
      <c r="NSF1269" s="80"/>
      <c r="NSG1269" s="80"/>
      <c r="NSH1269" s="80"/>
      <c r="NSI1269" s="80"/>
      <c r="NSJ1269" s="57"/>
      <c r="NSK1269" s="81"/>
      <c r="NSL1269" s="57"/>
      <c r="NSM1269" s="71"/>
      <c r="NSN1269" s="71"/>
      <c r="NSO1269" s="57"/>
      <c r="NSQ1269" s="79"/>
      <c r="NSR1269" s="57"/>
      <c r="NSS1269" s="80"/>
      <c r="NST1269" s="80"/>
      <c r="NSU1269" s="80"/>
      <c r="NSV1269" s="80"/>
      <c r="NSW1269" s="57"/>
      <c r="NSX1269" s="81"/>
      <c r="NSY1269" s="57"/>
      <c r="NSZ1269" s="71"/>
      <c r="NTA1269" s="71"/>
      <c r="NTB1269" s="57"/>
      <c r="NTD1269" s="79"/>
      <c r="NTE1269" s="57"/>
      <c r="NTF1269" s="80"/>
      <c r="NTG1269" s="80"/>
      <c r="NTH1269" s="80"/>
      <c r="NTI1269" s="80"/>
      <c r="NTJ1269" s="57"/>
      <c r="NTK1269" s="81"/>
      <c r="NTL1269" s="57"/>
      <c r="NTM1269" s="71"/>
      <c r="NTN1269" s="71"/>
      <c r="NTO1269" s="57"/>
      <c r="NTQ1269" s="79"/>
      <c r="NTR1269" s="57"/>
      <c r="NTS1269" s="80"/>
      <c r="NTT1269" s="80"/>
      <c r="NTU1269" s="80"/>
      <c r="NTV1269" s="80"/>
      <c r="NTW1269" s="57"/>
      <c r="NTX1269" s="81"/>
      <c r="NTY1269" s="57"/>
      <c r="NTZ1269" s="71"/>
      <c r="NUA1269" s="71"/>
      <c r="NUB1269" s="57"/>
      <c r="NUD1269" s="79"/>
      <c r="NUE1269" s="57"/>
      <c r="NUF1269" s="80"/>
      <c r="NUG1269" s="80"/>
      <c r="NUH1269" s="80"/>
      <c r="NUI1269" s="80"/>
      <c r="NUJ1269" s="57"/>
      <c r="NUK1269" s="81"/>
      <c r="NUL1269" s="57"/>
      <c r="NUM1269" s="71"/>
      <c r="NUN1269" s="71"/>
      <c r="NUO1269" s="57"/>
      <c r="NUQ1269" s="79"/>
      <c r="NUR1269" s="57"/>
      <c r="NUS1269" s="80"/>
      <c r="NUT1269" s="80"/>
      <c r="NUU1269" s="80"/>
      <c r="NUV1269" s="80"/>
      <c r="NUW1269" s="57"/>
      <c r="NUX1269" s="81"/>
      <c r="NUY1269" s="57"/>
      <c r="NUZ1269" s="71"/>
      <c r="NVA1269" s="71"/>
      <c r="NVB1269" s="57"/>
      <c r="NVD1269" s="79"/>
      <c r="NVE1269" s="57"/>
      <c r="NVF1269" s="80"/>
      <c r="NVG1269" s="80"/>
      <c r="NVH1269" s="80"/>
      <c r="NVI1269" s="80"/>
      <c r="NVJ1269" s="57"/>
      <c r="NVK1269" s="81"/>
      <c r="NVL1269" s="57"/>
      <c r="NVM1269" s="71"/>
      <c r="NVN1269" s="71"/>
      <c r="NVO1269" s="57"/>
      <c r="NVQ1269" s="79"/>
      <c r="NVR1269" s="57"/>
      <c r="NVS1269" s="80"/>
      <c r="NVT1269" s="80"/>
      <c r="NVU1269" s="80"/>
      <c r="NVV1269" s="80"/>
      <c r="NVW1269" s="57"/>
      <c r="NVX1269" s="81"/>
      <c r="NVY1269" s="57"/>
      <c r="NVZ1269" s="71"/>
      <c r="NWA1269" s="71"/>
      <c r="NWB1269" s="57"/>
      <c r="NWD1269" s="79"/>
      <c r="NWE1269" s="57"/>
      <c r="NWF1269" s="80"/>
      <c r="NWG1269" s="80"/>
      <c r="NWH1269" s="80"/>
      <c r="NWI1269" s="80"/>
      <c r="NWJ1269" s="57"/>
      <c r="NWK1269" s="81"/>
      <c r="NWL1269" s="57"/>
      <c r="NWM1269" s="71"/>
      <c r="NWN1269" s="71"/>
      <c r="NWO1269" s="57"/>
      <c r="NWQ1269" s="79"/>
      <c r="NWR1269" s="57"/>
      <c r="NWS1269" s="80"/>
      <c r="NWT1269" s="80"/>
      <c r="NWU1269" s="80"/>
      <c r="NWV1269" s="80"/>
      <c r="NWW1269" s="57"/>
      <c r="NWX1269" s="81"/>
      <c r="NWY1269" s="57"/>
      <c r="NWZ1269" s="71"/>
      <c r="NXA1269" s="71"/>
      <c r="NXB1269" s="57"/>
      <c r="NXD1269" s="79"/>
      <c r="NXE1269" s="57"/>
      <c r="NXF1269" s="80"/>
      <c r="NXG1269" s="80"/>
      <c r="NXH1269" s="80"/>
      <c r="NXI1269" s="80"/>
      <c r="NXJ1269" s="57"/>
      <c r="NXK1269" s="81"/>
      <c r="NXL1269" s="57"/>
      <c r="NXM1269" s="71"/>
      <c r="NXN1269" s="71"/>
      <c r="NXO1269" s="57"/>
      <c r="NXQ1269" s="79"/>
      <c r="NXR1269" s="57"/>
      <c r="NXS1269" s="80"/>
      <c r="NXT1269" s="80"/>
      <c r="NXU1269" s="80"/>
      <c r="NXV1269" s="80"/>
      <c r="NXW1269" s="57"/>
      <c r="NXX1269" s="81"/>
      <c r="NXY1269" s="57"/>
      <c r="NXZ1269" s="71"/>
      <c r="NYA1269" s="71"/>
      <c r="NYB1269" s="57"/>
      <c r="NYD1269" s="79"/>
      <c r="NYE1269" s="57"/>
      <c r="NYF1269" s="80"/>
      <c r="NYG1269" s="80"/>
      <c r="NYH1269" s="80"/>
      <c r="NYI1269" s="80"/>
      <c r="NYJ1269" s="57"/>
      <c r="NYK1269" s="81"/>
      <c r="NYL1269" s="57"/>
      <c r="NYM1269" s="71"/>
      <c r="NYN1269" s="71"/>
      <c r="NYO1269" s="57"/>
      <c r="NYQ1269" s="79"/>
      <c r="NYR1269" s="57"/>
      <c r="NYS1269" s="80"/>
      <c r="NYT1269" s="80"/>
      <c r="NYU1269" s="80"/>
      <c r="NYV1269" s="80"/>
      <c r="NYW1269" s="57"/>
      <c r="NYX1269" s="81"/>
      <c r="NYY1269" s="57"/>
      <c r="NYZ1269" s="71"/>
      <c r="NZA1269" s="71"/>
      <c r="NZB1269" s="57"/>
      <c r="NZD1269" s="79"/>
      <c r="NZE1269" s="57"/>
      <c r="NZF1269" s="80"/>
      <c r="NZG1269" s="80"/>
      <c r="NZH1269" s="80"/>
      <c r="NZI1269" s="80"/>
      <c r="NZJ1269" s="57"/>
      <c r="NZK1269" s="81"/>
      <c r="NZL1269" s="57"/>
      <c r="NZM1269" s="71"/>
      <c r="NZN1269" s="71"/>
      <c r="NZO1269" s="57"/>
      <c r="NZQ1269" s="79"/>
      <c r="NZR1269" s="57"/>
      <c r="NZS1269" s="80"/>
      <c r="NZT1269" s="80"/>
      <c r="NZU1269" s="80"/>
      <c r="NZV1269" s="80"/>
      <c r="NZW1269" s="57"/>
      <c r="NZX1269" s="81"/>
      <c r="NZY1269" s="57"/>
      <c r="NZZ1269" s="71"/>
      <c r="OAA1269" s="71"/>
      <c r="OAB1269" s="57"/>
      <c r="OAD1269" s="79"/>
      <c r="OAE1269" s="57"/>
      <c r="OAF1269" s="80"/>
      <c r="OAG1269" s="80"/>
      <c r="OAH1269" s="80"/>
      <c r="OAI1269" s="80"/>
      <c r="OAJ1269" s="57"/>
      <c r="OAK1269" s="81"/>
      <c r="OAL1269" s="57"/>
      <c r="OAM1269" s="71"/>
      <c r="OAN1269" s="71"/>
      <c r="OAO1269" s="57"/>
      <c r="OAQ1269" s="79"/>
      <c r="OAR1269" s="57"/>
      <c r="OAS1269" s="80"/>
      <c r="OAT1269" s="80"/>
      <c r="OAU1269" s="80"/>
      <c r="OAV1269" s="80"/>
      <c r="OAW1269" s="57"/>
      <c r="OAX1269" s="81"/>
      <c r="OAY1269" s="57"/>
      <c r="OAZ1269" s="71"/>
      <c r="OBA1269" s="71"/>
      <c r="OBB1269" s="57"/>
      <c r="OBD1269" s="79"/>
      <c r="OBE1269" s="57"/>
      <c r="OBF1269" s="80"/>
      <c r="OBG1269" s="80"/>
      <c r="OBH1269" s="80"/>
      <c r="OBI1269" s="80"/>
      <c r="OBJ1269" s="57"/>
      <c r="OBK1269" s="81"/>
      <c r="OBL1269" s="57"/>
      <c r="OBM1269" s="71"/>
      <c r="OBN1269" s="71"/>
      <c r="OBO1269" s="57"/>
      <c r="OBQ1269" s="79"/>
      <c r="OBR1269" s="57"/>
      <c r="OBS1269" s="80"/>
      <c r="OBT1269" s="80"/>
      <c r="OBU1269" s="80"/>
      <c r="OBV1269" s="80"/>
      <c r="OBW1269" s="57"/>
      <c r="OBX1269" s="81"/>
      <c r="OBY1269" s="57"/>
      <c r="OBZ1269" s="71"/>
      <c r="OCA1269" s="71"/>
      <c r="OCB1269" s="57"/>
      <c r="OCD1269" s="79"/>
      <c r="OCE1269" s="57"/>
      <c r="OCF1269" s="80"/>
      <c r="OCG1269" s="80"/>
      <c r="OCH1269" s="80"/>
      <c r="OCI1269" s="80"/>
      <c r="OCJ1269" s="57"/>
      <c r="OCK1269" s="81"/>
      <c r="OCL1269" s="57"/>
      <c r="OCM1269" s="71"/>
      <c r="OCN1269" s="71"/>
      <c r="OCO1269" s="57"/>
      <c r="OCQ1269" s="79"/>
      <c r="OCR1269" s="57"/>
      <c r="OCS1269" s="80"/>
      <c r="OCT1269" s="80"/>
      <c r="OCU1269" s="80"/>
      <c r="OCV1269" s="80"/>
      <c r="OCW1269" s="57"/>
      <c r="OCX1269" s="81"/>
      <c r="OCY1269" s="57"/>
      <c r="OCZ1269" s="71"/>
      <c r="ODA1269" s="71"/>
      <c r="ODB1269" s="57"/>
      <c r="ODD1269" s="79"/>
      <c r="ODE1269" s="57"/>
      <c r="ODF1269" s="80"/>
      <c r="ODG1269" s="80"/>
      <c r="ODH1269" s="80"/>
      <c r="ODI1269" s="80"/>
      <c r="ODJ1269" s="57"/>
      <c r="ODK1269" s="81"/>
      <c r="ODL1269" s="57"/>
      <c r="ODM1269" s="71"/>
      <c r="ODN1269" s="71"/>
      <c r="ODO1269" s="57"/>
      <c r="ODQ1269" s="79"/>
      <c r="ODR1269" s="57"/>
      <c r="ODS1269" s="80"/>
      <c r="ODT1269" s="80"/>
      <c r="ODU1269" s="80"/>
      <c r="ODV1269" s="80"/>
      <c r="ODW1269" s="57"/>
      <c r="ODX1269" s="81"/>
      <c r="ODY1269" s="57"/>
      <c r="ODZ1269" s="71"/>
      <c r="OEA1269" s="71"/>
      <c r="OEB1269" s="57"/>
      <c r="OED1269" s="79"/>
      <c r="OEE1269" s="57"/>
      <c r="OEF1269" s="80"/>
      <c r="OEG1269" s="80"/>
      <c r="OEH1269" s="80"/>
      <c r="OEI1269" s="80"/>
      <c r="OEJ1269" s="57"/>
      <c r="OEK1269" s="81"/>
      <c r="OEL1269" s="57"/>
      <c r="OEM1269" s="71"/>
      <c r="OEN1269" s="71"/>
      <c r="OEO1269" s="57"/>
      <c r="OEQ1269" s="79"/>
      <c r="OER1269" s="57"/>
      <c r="OES1269" s="80"/>
      <c r="OET1269" s="80"/>
      <c r="OEU1269" s="80"/>
      <c r="OEV1269" s="80"/>
      <c r="OEW1269" s="57"/>
      <c r="OEX1269" s="81"/>
      <c r="OEY1269" s="57"/>
      <c r="OEZ1269" s="71"/>
      <c r="OFA1269" s="71"/>
      <c r="OFB1269" s="57"/>
      <c r="OFD1269" s="79"/>
      <c r="OFE1269" s="57"/>
      <c r="OFF1269" s="80"/>
      <c r="OFG1269" s="80"/>
      <c r="OFH1269" s="80"/>
      <c r="OFI1269" s="80"/>
      <c r="OFJ1269" s="57"/>
      <c r="OFK1269" s="81"/>
      <c r="OFL1269" s="57"/>
      <c r="OFM1269" s="71"/>
      <c r="OFN1269" s="71"/>
      <c r="OFO1269" s="57"/>
      <c r="OFQ1269" s="79"/>
      <c r="OFR1269" s="57"/>
      <c r="OFS1269" s="80"/>
      <c r="OFT1269" s="80"/>
      <c r="OFU1269" s="80"/>
      <c r="OFV1269" s="80"/>
      <c r="OFW1269" s="57"/>
      <c r="OFX1269" s="81"/>
      <c r="OFY1269" s="57"/>
      <c r="OFZ1269" s="71"/>
      <c r="OGA1269" s="71"/>
      <c r="OGB1269" s="57"/>
      <c r="OGD1269" s="79"/>
      <c r="OGE1269" s="57"/>
      <c r="OGF1269" s="80"/>
      <c r="OGG1269" s="80"/>
      <c r="OGH1269" s="80"/>
      <c r="OGI1269" s="80"/>
      <c r="OGJ1269" s="57"/>
      <c r="OGK1269" s="81"/>
      <c r="OGL1269" s="57"/>
      <c r="OGM1269" s="71"/>
      <c r="OGN1269" s="71"/>
      <c r="OGO1269" s="57"/>
      <c r="OGQ1269" s="79"/>
      <c r="OGR1269" s="57"/>
      <c r="OGS1269" s="80"/>
      <c r="OGT1269" s="80"/>
      <c r="OGU1269" s="80"/>
      <c r="OGV1269" s="80"/>
      <c r="OGW1269" s="57"/>
      <c r="OGX1269" s="81"/>
      <c r="OGY1269" s="57"/>
      <c r="OGZ1269" s="71"/>
      <c r="OHA1269" s="71"/>
      <c r="OHB1269" s="57"/>
      <c r="OHD1269" s="79"/>
      <c r="OHE1269" s="57"/>
      <c r="OHF1269" s="80"/>
      <c r="OHG1269" s="80"/>
      <c r="OHH1269" s="80"/>
      <c r="OHI1269" s="80"/>
      <c r="OHJ1269" s="57"/>
      <c r="OHK1269" s="81"/>
      <c r="OHL1269" s="57"/>
      <c r="OHM1269" s="71"/>
      <c r="OHN1269" s="71"/>
      <c r="OHO1269" s="57"/>
      <c r="OHQ1269" s="79"/>
      <c r="OHR1269" s="57"/>
      <c r="OHS1269" s="80"/>
      <c r="OHT1269" s="80"/>
      <c r="OHU1269" s="80"/>
      <c r="OHV1269" s="80"/>
      <c r="OHW1269" s="57"/>
      <c r="OHX1269" s="81"/>
      <c r="OHY1269" s="57"/>
      <c r="OHZ1269" s="71"/>
      <c r="OIA1269" s="71"/>
      <c r="OIB1269" s="57"/>
      <c r="OID1269" s="79"/>
      <c r="OIE1269" s="57"/>
      <c r="OIF1269" s="80"/>
      <c r="OIG1269" s="80"/>
      <c r="OIH1269" s="80"/>
      <c r="OII1269" s="80"/>
      <c r="OIJ1269" s="57"/>
      <c r="OIK1269" s="81"/>
      <c r="OIL1269" s="57"/>
      <c r="OIM1269" s="71"/>
      <c r="OIN1269" s="71"/>
      <c r="OIO1269" s="57"/>
      <c r="OIQ1269" s="79"/>
      <c r="OIR1269" s="57"/>
      <c r="OIS1269" s="80"/>
      <c r="OIT1269" s="80"/>
      <c r="OIU1269" s="80"/>
      <c r="OIV1269" s="80"/>
      <c r="OIW1269" s="57"/>
      <c r="OIX1269" s="81"/>
      <c r="OIY1269" s="57"/>
      <c r="OIZ1269" s="71"/>
      <c r="OJA1269" s="71"/>
      <c r="OJB1269" s="57"/>
      <c r="OJD1269" s="79"/>
      <c r="OJE1269" s="57"/>
      <c r="OJF1269" s="80"/>
      <c r="OJG1269" s="80"/>
      <c r="OJH1269" s="80"/>
      <c r="OJI1269" s="80"/>
      <c r="OJJ1269" s="57"/>
      <c r="OJK1269" s="81"/>
      <c r="OJL1269" s="57"/>
      <c r="OJM1269" s="71"/>
      <c r="OJN1269" s="71"/>
      <c r="OJO1269" s="57"/>
      <c r="OJQ1269" s="79"/>
      <c r="OJR1269" s="57"/>
      <c r="OJS1269" s="80"/>
      <c r="OJT1269" s="80"/>
      <c r="OJU1269" s="80"/>
      <c r="OJV1269" s="80"/>
      <c r="OJW1269" s="57"/>
      <c r="OJX1269" s="81"/>
      <c r="OJY1269" s="57"/>
      <c r="OJZ1269" s="71"/>
      <c r="OKA1269" s="71"/>
      <c r="OKB1269" s="57"/>
      <c r="OKD1269" s="79"/>
      <c r="OKE1269" s="57"/>
      <c r="OKF1269" s="80"/>
      <c r="OKG1269" s="80"/>
      <c r="OKH1269" s="80"/>
      <c r="OKI1269" s="80"/>
      <c r="OKJ1269" s="57"/>
      <c r="OKK1269" s="81"/>
      <c r="OKL1269" s="57"/>
      <c r="OKM1269" s="71"/>
      <c r="OKN1269" s="71"/>
      <c r="OKO1269" s="57"/>
      <c r="OKQ1269" s="79"/>
      <c r="OKR1269" s="57"/>
      <c r="OKS1269" s="80"/>
      <c r="OKT1269" s="80"/>
      <c r="OKU1269" s="80"/>
      <c r="OKV1269" s="80"/>
      <c r="OKW1269" s="57"/>
      <c r="OKX1269" s="81"/>
      <c r="OKY1269" s="57"/>
      <c r="OKZ1269" s="71"/>
      <c r="OLA1269" s="71"/>
      <c r="OLB1269" s="57"/>
      <c r="OLD1269" s="79"/>
      <c r="OLE1269" s="57"/>
      <c r="OLF1269" s="80"/>
      <c r="OLG1269" s="80"/>
      <c r="OLH1269" s="80"/>
      <c r="OLI1269" s="80"/>
      <c r="OLJ1269" s="57"/>
      <c r="OLK1269" s="81"/>
      <c r="OLL1269" s="57"/>
      <c r="OLM1269" s="71"/>
      <c r="OLN1269" s="71"/>
      <c r="OLO1269" s="57"/>
      <c r="OLQ1269" s="79"/>
      <c r="OLR1269" s="57"/>
      <c r="OLS1269" s="80"/>
      <c r="OLT1269" s="80"/>
      <c r="OLU1269" s="80"/>
      <c r="OLV1269" s="80"/>
      <c r="OLW1269" s="57"/>
      <c r="OLX1269" s="81"/>
      <c r="OLY1269" s="57"/>
      <c r="OLZ1269" s="71"/>
      <c r="OMA1269" s="71"/>
      <c r="OMB1269" s="57"/>
      <c r="OMD1269" s="79"/>
      <c r="OME1269" s="57"/>
      <c r="OMF1269" s="80"/>
      <c r="OMG1269" s="80"/>
      <c r="OMH1269" s="80"/>
      <c r="OMI1269" s="80"/>
      <c r="OMJ1269" s="57"/>
      <c r="OMK1269" s="81"/>
      <c r="OML1269" s="57"/>
      <c r="OMM1269" s="71"/>
      <c r="OMN1269" s="71"/>
      <c r="OMO1269" s="57"/>
      <c r="OMQ1269" s="79"/>
      <c r="OMR1269" s="57"/>
      <c r="OMS1269" s="80"/>
      <c r="OMT1269" s="80"/>
      <c r="OMU1269" s="80"/>
      <c r="OMV1269" s="80"/>
      <c r="OMW1269" s="57"/>
      <c r="OMX1269" s="81"/>
      <c r="OMY1269" s="57"/>
      <c r="OMZ1269" s="71"/>
      <c r="ONA1269" s="71"/>
      <c r="ONB1269" s="57"/>
      <c r="OND1269" s="79"/>
      <c r="ONE1269" s="57"/>
      <c r="ONF1269" s="80"/>
      <c r="ONG1269" s="80"/>
      <c r="ONH1269" s="80"/>
      <c r="ONI1269" s="80"/>
      <c r="ONJ1269" s="57"/>
      <c r="ONK1269" s="81"/>
      <c r="ONL1269" s="57"/>
      <c r="ONM1269" s="71"/>
      <c r="ONN1269" s="71"/>
      <c r="ONO1269" s="57"/>
      <c r="ONQ1269" s="79"/>
      <c r="ONR1269" s="57"/>
      <c r="ONS1269" s="80"/>
      <c r="ONT1269" s="80"/>
      <c r="ONU1269" s="80"/>
      <c r="ONV1269" s="80"/>
      <c r="ONW1269" s="57"/>
      <c r="ONX1269" s="81"/>
      <c r="ONY1269" s="57"/>
      <c r="ONZ1269" s="71"/>
      <c r="OOA1269" s="71"/>
      <c r="OOB1269" s="57"/>
      <c r="OOD1269" s="79"/>
      <c r="OOE1269" s="57"/>
      <c r="OOF1269" s="80"/>
      <c r="OOG1269" s="80"/>
      <c r="OOH1269" s="80"/>
      <c r="OOI1269" s="80"/>
      <c r="OOJ1269" s="57"/>
      <c r="OOK1269" s="81"/>
      <c r="OOL1269" s="57"/>
      <c r="OOM1269" s="71"/>
      <c r="OON1269" s="71"/>
      <c r="OOO1269" s="57"/>
      <c r="OOQ1269" s="79"/>
      <c r="OOR1269" s="57"/>
      <c r="OOS1269" s="80"/>
      <c r="OOT1269" s="80"/>
      <c r="OOU1269" s="80"/>
      <c r="OOV1269" s="80"/>
      <c r="OOW1269" s="57"/>
      <c r="OOX1269" s="81"/>
      <c r="OOY1269" s="57"/>
      <c r="OOZ1269" s="71"/>
      <c r="OPA1269" s="71"/>
      <c r="OPB1269" s="57"/>
      <c r="OPD1269" s="79"/>
      <c r="OPE1269" s="57"/>
      <c r="OPF1269" s="80"/>
      <c r="OPG1269" s="80"/>
      <c r="OPH1269" s="80"/>
      <c r="OPI1269" s="80"/>
      <c r="OPJ1269" s="57"/>
      <c r="OPK1269" s="81"/>
      <c r="OPL1269" s="57"/>
      <c r="OPM1269" s="71"/>
      <c r="OPN1269" s="71"/>
      <c r="OPO1269" s="57"/>
      <c r="OPQ1269" s="79"/>
      <c r="OPR1269" s="57"/>
      <c r="OPS1269" s="80"/>
      <c r="OPT1269" s="80"/>
      <c r="OPU1269" s="80"/>
      <c r="OPV1269" s="80"/>
      <c r="OPW1269" s="57"/>
      <c r="OPX1269" s="81"/>
      <c r="OPY1269" s="57"/>
      <c r="OPZ1269" s="71"/>
      <c r="OQA1269" s="71"/>
      <c r="OQB1269" s="57"/>
      <c r="OQD1269" s="79"/>
      <c r="OQE1269" s="57"/>
      <c r="OQF1269" s="80"/>
      <c r="OQG1269" s="80"/>
      <c r="OQH1269" s="80"/>
      <c r="OQI1269" s="80"/>
      <c r="OQJ1269" s="57"/>
      <c r="OQK1269" s="81"/>
      <c r="OQL1269" s="57"/>
      <c r="OQM1269" s="71"/>
      <c r="OQN1269" s="71"/>
      <c r="OQO1269" s="57"/>
      <c r="OQQ1269" s="79"/>
      <c r="OQR1269" s="57"/>
      <c r="OQS1269" s="80"/>
      <c r="OQT1269" s="80"/>
      <c r="OQU1269" s="80"/>
      <c r="OQV1269" s="80"/>
      <c r="OQW1269" s="57"/>
      <c r="OQX1269" s="81"/>
      <c r="OQY1269" s="57"/>
      <c r="OQZ1269" s="71"/>
      <c r="ORA1269" s="71"/>
      <c r="ORB1269" s="57"/>
      <c r="ORD1269" s="79"/>
      <c r="ORE1269" s="57"/>
      <c r="ORF1269" s="80"/>
      <c r="ORG1269" s="80"/>
      <c r="ORH1269" s="80"/>
      <c r="ORI1269" s="80"/>
      <c r="ORJ1269" s="57"/>
      <c r="ORK1269" s="81"/>
      <c r="ORL1269" s="57"/>
      <c r="ORM1269" s="71"/>
      <c r="ORN1269" s="71"/>
      <c r="ORO1269" s="57"/>
      <c r="ORQ1269" s="79"/>
      <c r="ORR1269" s="57"/>
      <c r="ORS1269" s="80"/>
      <c r="ORT1269" s="80"/>
      <c r="ORU1269" s="80"/>
      <c r="ORV1269" s="80"/>
      <c r="ORW1269" s="57"/>
      <c r="ORX1269" s="81"/>
      <c r="ORY1269" s="57"/>
      <c r="ORZ1269" s="71"/>
      <c r="OSA1269" s="71"/>
      <c r="OSB1269" s="57"/>
      <c r="OSD1269" s="79"/>
      <c r="OSE1269" s="57"/>
      <c r="OSF1269" s="80"/>
      <c r="OSG1269" s="80"/>
      <c r="OSH1269" s="80"/>
      <c r="OSI1269" s="80"/>
      <c r="OSJ1269" s="57"/>
      <c r="OSK1269" s="81"/>
      <c r="OSL1269" s="57"/>
      <c r="OSM1269" s="71"/>
      <c r="OSN1269" s="71"/>
      <c r="OSO1269" s="57"/>
      <c r="OSQ1269" s="79"/>
      <c r="OSR1269" s="57"/>
      <c r="OSS1269" s="80"/>
      <c r="OST1269" s="80"/>
      <c r="OSU1269" s="80"/>
      <c r="OSV1269" s="80"/>
      <c r="OSW1269" s="57"/>
      <c r="OSX1269" s="81"/>
      <c r="OSY1269" s="57"/>
      <c r="OSZ1269" s="71"/>
      <c r="OTA1269" s="71"/>
      <c r="OTB1269" s="57"/>
      <c r="OTD1269" s="79"/>
      <c r="OTE1269" s="57"/>
      <c r="OTF1269" s="80"/>
      <c r="OTG1269" s="80"/>
      <c r="OTH1269" s="80"/>
      <c r="OTI1269" s="80"/>
      <c r="OTJ1269" s="57"/>
      <c r="OTK1269" s="81"/>
      <c r="OTL1269" s="57"/>
      <c r="OTM1269" s="71"/>
      <c r="OTN1269" s="71"/>
      <c r="OTO1269" s="57"/>
      <c r="OTQ1269" s="79"/>
      <c r="OTR1269" s="57"/>
      <c r="OTS1269" s="80"/>
      <c r="OTT1269" s="80"/>
      <c r="OTU1269" s="80"/>
      <c r="OTV1269" s="80"/>
      <c r="OTW1269" s="57"/>
      <c r="OTX1269" s="81"/>
      <c r="OTY1269" s="57"/>
      <c r="OTZ1269" s="71"/>
      <c r="OUA1269" s="71"/>
      <c r="OUB1269" s="57"/>
      <c r="OUD1269" s="79"/>
      <c r="OUE1269" s="57"/>
      <c r="OUF1269" s="80"/>
      <c r="OUG1269" s="80"/>
      <c r="OUH1269" s="80"/>
      <c r="OUI1269" s="80"/>
      <c r="OUJ1269" s="57"/>
      <c r="OUK1269" s="81"/>
      <c r="OUL1269" s="57"/>
      <c r="OUM1269" s="71"/>
      <c r="OUN1269" s="71"/>
      <c r="OUO1269" s="57"/>
      <c r="OUQ1269" s="79"/>
      <c r="OUR1269" s="57"/>
      <c r="OUS1269" s="80"/>
      <c r="OUT1269" s="80"/>
      <c r="OUU1269" s="80"/>
      <c r="OUV1269" s="80"/>
      <c r="OUW1269" s="57"/>
      <c r="OUX1269" s="81"/>
      <c r="OUY1269" s="57"/>
      <c r="OUZ1269" s="71"/>
      <c r="OVA1269" s="71"/>
      <c r="OVB1269" s="57"/>
      <c r="OVD1269" s="79"/>
      <c r="OVE1269" s="57"/>
      <c r="OVF1269" s="80"/>
      <c r="OVG1269" s="80"/>
      <c r="OVH1269" s="80"/>
      <c r="OVI1269" s="80"/>
      <c r="OVJ1269" s="57"/>
      <c r="OVK1269" s="81"/>
      <c r="OVL1269" s="57"/>
      <c r="OVM1269" s="71"/>
      <c r="OVN1269" s="71"/>
      <c r="OVO1269" s="57"/>
      <c r="OVQ1269" s="79"/>
      <c r="OVR1269" s="57"/>
      <c r="OVS1269" s="80"/>
      <c r="OVT1269" s="80"/>
      <c r="OVU1269" s="80"/>
      <c r="OVV1269" s="80"/>
      <c r="OVW1269" s="57"/>
      <c r="OVX1269" s="81"/>
      <c r="OVY1269" s="57"/>
      <c r="OVZ1269" s="71"/>
      <c r="OWA1269" s="71"/>
      <c r="OWB1269" s="57"/>
      <c r="OWD1269" s="79"/>
      <c r="OWE1269" s="57"/>
      <c r="OWF1269" s="80"/>
      <c r="OWG1269" s="80"/>
      <c r="OWH1269" s="80"/>
      <c r="OWI1269" s="80"/>
      <c r="OWJ1269" s="57"/>
      <c r="OWK1269" s="81"/>
      <c r="OWL1269" s="57"/>
      <c r="OWM1269" s="71"/>
      <c r="OWN1269" s="71"/>
      <c r="OWO1269" s="57"/>
      <c r="OWQ1269" s="79"/>
      <c r="OWR1269" s="57"/>
      <c r="OWS1269" s="80"/>
      <c r="OWT1269" s="80"/>
      <c r="OWU1269" s="80"/>
      <c r="OWV1269" s="80"/>
      <c r="OWW1269" s="57"/>
      <c r="OWX1269" s="81"/>
      <c r="OWY1269" s="57"/>
      <c r="OWZ1269" s="71"/>
      <c r="OXA1269" s="71"/>
      <c r="OXB1269" s="57"/>
      <c r="OXD1269" s="79"/>
      <c r="OXE1269" s="57"/>
      <c r="OXF1269" s="80"/>
      <c r="OXG1269" s="80"/>
      <c r="OXH1269" s="80"/>
      <c r="OXI1269" s="80"/>
      <c r="OXJ1269" s="57"/>
      <c r="OXK1269" s="81"/>
      <c r="OXL1269" s="57"/>
      <c r="OXM1269" s="71"/>
      <c r="OXN1269" s="71"/>
      <c r="OXO1269" s="57"/>
      <c r="OXQ1269" s="79"/>
      <c r="OXR1269" s="57"/>
      <c r="OXS1269" s="80"/>
      <c r="OXT1269" s="80"/>
      <c r="OXU1269" s="80"/>
      <c r="OXV1269" s="80"/>
      <c r="OXW1269" s="57"/>
      <c r="OXX1269" s="81"/>
      <c r="OXY1269" s="57"/>
      <c r="OXZ1269" s="71"/>
      <c r="OYA1269" s="71"/>
      <c r="OYB1269" s="57"/>
      <c r="OYD1269" s="79"/>
      <c r="OYE1269" s="57"/>
      <c r="OYF1269" s="80"/>
      <c r="OYG1269" s="80"/>
      <c r="OYH1269" s="80"/>
      <c r="OYI1269" s="80"/>
      <c r="OYJ1269" s="57"/>
      <c r="OYK1269" s="81"/>
      <c r="OYL1269" s="57"/>
      <c r="OYM1269" s="71"/>
      <c r="OYN1269" s="71"/>
      <c r="OYO1269" s="57"/>
      <c r="OYQ1269" s="79"/>
      <c r="OYR1269" s="57"/>
      <c r="OYS1269" s="80"/>
      <c r="OYT1269" s="80"/>
      <c r="OYU1269" s="80"/>
      <c r="OYV1269" s="80"/>
      <c r="OYW1269" s="57"/>
      <c r="OYX1269" s="81"/>
      <c r="OYY1269" s="57"/>
      <c r="OYZ1269" s="71"/>
      <c r="OZA1269" s="71"/>
      <c r="OZB1269" s="57"/>
      <c r="OZD1269" s="79"/>
      <c r="OZE1269" s="57"/>
      <c r="OZF1269" s="80"/>
      <c r="OZG1269" s="80"/>
      <c r="OZH1269" s="80"/>
      <c r="OZI1269" s="80"/>
      <c r="OZJ1269" s="57"/>
      <c r="OZK1269" s="81"/>
      <c r="OZL1269" s="57"/>
      <c r="OZM1269" s="71"/>
      <c r="OZN1269" s="71"/>
      <c r="OZO1269" s="57"/>
      <c r="OZQ1269" s="79"/>
      <c r="OZR1269" s="57"/>
      <c r="OZS1269" s="80"/>
      <c r="OZT1269" s="80"/>
      <c r="OZU1269" s="80"/>
      <c r="OZV1269" s="80"/>
      <c r="OZW1269" s="57"/>
      <c r="OZX1269" s="81"/>
      <c r="OZY1269" s="57"/>
      <c r="OZZ1269" s="71"/>
      <c r="PAA1269" s="71"/>
      <c r="PAB1269" s="57"/>
      <c r="PAD1269" s="79"/>
      <c r="PAE1269" s="57"/>
      <c r="PAF1269" s="80"/>
      <c r="PAG1269" s="80"/>
      <c r="PAH1269" s="80"/>
      <c r="PAI1269" s="80"/>
      <c r="PAJ1269" s="57"/>
      <c r="PAK1269" s="81"/>
      <c r="PAL1269" s="57"/>
      <c r="PAM1269" s="71"/>
      <c r="PAN1269" s="71"/>
      <c r="PAO1269" s="57"/>
      <c r="PAQ1269" s="79"/>
      <c r="PAR1269" s="57"/>
      <c r="PAS1269" s="80"/>
      <c r="PAT1269" s="80"/>
      <c r="PAU1269" s="80"/>
      <c r="PAV1269" s="80"/>
      <c r="PAW1269" s="57"/>
      <c r="PAX1269" s="81"/>
      <c r="PAY1269" s="57"/>
      <c r="PAZ1269" s="71"/>
      <c r="PBA1269" s="71"/>
      <c r="PBB1269" s="57"/>
      <c r="PBD1269" s="79"/>
      <c r="PBE1269" s="57"/>
      <c r="PBF1269" s="80"/>
      <c r="PBG1269" s="80"/>
      <c r="PBH1269" s="80"/>
      <c r="PBI1269" s="80"/>
      <c r="PBJ1269" s="57"/>
      <c r="PBK1269" s="81"/>
      <c r="PBL1269" s="57"/>
      <c r="PBM1269" s="71"/>
      <c r="PBN1269" s="71"/>
      <c r="PBO1269" s="57"/>
      <c r="PBQ1269" s="79"/>
      <c r="PBR1269" s="57"/>
      <c r="PBS1269" s="80"/>
      <c r="PBT1269" s="80"/>
      <c r="PBU1269" s="80"/>
      <c r="PBV1269" s="80"/>
      <c r="PBW1269" s="57"/>
      <c r="PBX1269" s="81"/>
      <c r="PBY1269" s="57"/>
      <c r="PBZ1269" s="71"/>
      <c r="PCA1269" s="71"/>
      <c r="PCB1269" s="57"/>
      <c r="PCD1269" s="79"/>
      <c r="PCE1269" s="57"/>
      <c r="PCF1269" s="80"/>
      <c r="PCG1269" s="80"/>
      <c r="PCH1269" s="80"/>
      <c r="PCI1269" s="80"/>
      <c r="PCJ1269" s="57"/>
      <c r="PCK1269" s="81"/>
      <c r="PCL1269" s="57"/>
      <c r="PCM1269" s="71"/>
      <c r="PCN1269" s="71"/>
      <c r="PCO1269" s="57"/>
      <c r="PCQ1269" s="79"/>
      <c r="PCR1269" s="57"/>
      <c r="PCS1269" s="80"/>
      <c r="PCT1269" s="80"/>
      <c r="PCU1269" s="80"/>
      <c r="PCV1269" s="80"/>
      <c r="PCW1269" s="57"/>
      <c r="PCX1269" s="81"/>
      <c r="PCY1269" s="57"/>
      <c r="PCZ1269" s="71"/>
      <c r="PDA1269" s="71"/>
      <c r="PDB1269" s="57"/>
      <c r="PDD1269" s="79"/>
      <c r="PDE1269" s="57"/>
      <c r="PDF1269" s="80"/>
      <c r="PDG1269" s="80"/>
      <c r="PDH1269" s="80"/>
      <c r="PDI1269" s="80"/>
      <c r="PDJ1269" s="57"/>
      <c r="PDK1269" s="81"/>
      <c r="PDL1269" s="57"/>
      <c r="PDM1269" s="71"/>
      <c r="PDN1269" s="71"/>
      <c r="PDO1269" s="57"/>
      <c r="PDQ1269" s="79"/>
      <c r="PDR1269" s="57"/>
      <c r="PDS1269" s="80"/>
      <c r="PDT1269" s="80"/>
      <c r="PDU1269" s="80"/>
      <c r="PDV1269" s="80"/>
      <c r="PDW1269" s="57"/>
      <c r="PDX1269" s="81"/>
      <c r="PDY1269" s="57"/>
      <c r="PDZ1269" s="71"/>
      <c r="PEA1269" s="71"/>
      <c r="PEB1269" s="57"/>
      <c r="PED1269" s="79"/>
      <c r="PEE1269" s="57"/>
      <c r="PEF1269" s="80"/>
      <c r="PEG1269" s="80"/>
      <c r="PEH1269" s="80"/>
      <c r="PEI1269" s="80"/>
      <c r="PEJ1269" s="57"/>
      <c r="PEK1269" s="81"/>
      <c r="PEL1269" s="57"/>
      <c r="PEM1269" s="71"/>
      <c r="PEN1269" s="71"/>
      <c r="PEO1269" s="57"/>
      <c r="PEQ1269" s="79"/>
      <c r="PER1269" s="57"/>
      <c r="PES1269" s="80"/>
      <c r="PET1269" s="80"/>
      <c r="PEU1269" s="80"/>
      <c r="PEV1269" s="80"/>
      <c r="PEW1269" s="57"/>
      <c r="PEX1269" s="81"/>
      <c r="PEY1269" s="57"/>
      <c r="PEZ1269" s="71"/>
      <c r="PFA1269" s="71"/>
      <c r="PFB1269" s="57"/>
      <c r="PFD1269" s="79"/>
      <c r="PFE1269" s="57"/>
      <c r="PFF1269" s="80"/>
      <c r="PFG1269" s="80"/>
      <c r="PFH1269" s="80"/>
      <c r="PFI1269" s="80"/>
      <c r="PFJ1269" s="57"/>
      <c r="PFK1269" s="81"/>
      <c r="PFL1269" s="57"/>
      <c r="PFM1269" s="71"/>
      <c r="PFN1269" s="71"/>
      <c r="PFO1269" s="57"/>
      <c r="PFQ1269" s="79"/>
      <c r="PFR1269" s="57"/>
      <c r="PFS1269" s="80"/>
      <c r="PFT1269" s="80"/>
      <c r="PFU1269" s="80"/>
      <c r="PFV1269" s="80"/>
      <c r="PFW1269" s="57"/>
      <c r="PFX1269" s="81"/>
      <c r="PFY1269" s="57"/>
      <c r="PFZ1269" s="71"/>
      <c r="PGA1269" s="71"/>
      <c r="PGB1269" s="57"/>
      <c r="PGD1269" s="79"/>
      <c r="PGE1269" s="57"/>
      <c r="PGF1269" s="80"/>
      <c r="PGG1269" s="80"/>
      <c r="PGH1269" s="80"/>
      <c r="PGI1269" s="80"/>
      <c r="PGJ1269" s="57"/>
      <c r="PGK1269" s="81"/>
      <c r="PGL1269" s="57"/>
      <c r="PGM1269" s="71"/>
      <c r="PGN1269" s="71"/>
      <c r="PGO1269" s="57"/>
      <c r="PGQ1269" s="79"/>
      <c r="PGR1269" s="57"/>
      <c r="PGS1269" s="80"/>
      <c r="PGT1269" s="80"/>
      <c r="PGU1269" s="80"/>
      <c r="PGV1269" s="80"/>
      <c r="PGW1269" s="57"/>
      <c r="PGX1269" s="81"/>
      <c r="PGY1269" s="57"/>
      <c r="PGZ1269" s="71"/>
      <c r="PHA1269" s="71"/>
      <c r="PHB1269" s="57"/>
      <c r="PHD1269" s="79"/>
      <c r="PHE1269" s="57"/>
      <c r="PHF1269" s="80"/>
      <c r="PHG1269" s="80"/>
      <c r="PHH1269" s="80"/>
      <c r="PHI1269" s="80"/>
      <c r="PHJ1269" s="57"/>
      <c r="PHK1269" s="81"/>
      <c r="PHL1269" s="57"/>
      <c r="PHM1269" s="71"/>
      <c r="PHN1269" s="71"/>
      <c r="PHO1269" s="57"/>
      <c r="PHQ1269" s="79"/>
      <c r="PHR1269" s="57"/>
      <c r="PHS1269" s="80"/>
      <c r="PHT1269" s="80"/>
      <c r="PHU1269" s="80"/>
      <c r="PHV1269" s="80"/>
      <c r="PHW1269" s="57"/>
      <c r="PHX1269" s="81"/>
      <c r="PHY1269" s="57"/>
      <c r="PHZ1269" s="71"/>
      <c r="PIA1269" s="71"/>
      <c r="PIB1269" s="57"/>
      <c r="PID1269" s="79"/>
      <c r="PIE1269" s="57"/>
      <c r="PIF1269" s="80"/>
      <c r="PIG1269" s="80"/>
      <c r="PIH1269" s="80"/>
      <c r="PII1269" s="80"/>
      <c r="PIJ1269" s="57"/>
      <c r="PIK1269" s="81"/>
      <c r="PIL1269" s="57"/>
      <c r="PIM1269" s="71"/>
      <c r="PIN1269" s="71"/>
      <c r="PIO1269" s="57"/>
      <c r="PIQ1269" s="79"/>
      <c r="PIR1269" s="57"/>
      <c r="PIS1269" s="80"/>
      <c r="PIT1269" s="80"/>
      <c r="PIU1269" s="80"/>
      <c r="PIV1269" s="80"/>
      <c r="PIW1269" s="57"/>
      <c r="PIX1269" s="81"/>
      <c r="PIY1269" s="57"/>
      <c r="PIZ1269" s="71"/>
      <c r="PJA1269" s="71"/>
      <c r="PJB1269" s="57"/>
      <c r="PJD1269" s="79"/>
      <c r="PJE1269" s="57"/>
      <c r="PJF1269" s="80"/>
      <c r="PJG1269" s="80"/>
      <c r="PJH1269" s="80"/>
      <c r="PJI1269" s="80"/>
      <c r="PJJ1269" s="57"/>
      <c r="PJK1269" s="81"/>
      <c r="PJL1269" s="57"/>
      <c r="PJM1269" s="71"/>
      <c r="PJN1269" s="71"/>
      <c r="PJO1269" s="57"/>
      <c r="PJQ1269" s="79"/>
      <c r="PJR1269" s="57"/>
      <c r="PJS1269" s="80"/>
      <c r="PJT1269" s="80"/>
      <c r="PJU1269" s="80"/>
      <c r="PJV1269" s="80"/>
      <c r="PJW1269" s="57"/>
      <c r="PJX1269" s="81"/>
      <c r="PJY1269" s="57"/>
      <c r="PJZ1269" s="71"/>
      <c r="PKA1269" s="71"/>
      <c r="PKB1269" s="57"/>
      <c r="PKD1269" s="79"/>
      <c r="PKE1269" s="57"/>
      <c r="PKF1269" s="80"/>
      <c r="PKG1269" s="80"/>
      <c r="PKH1269" s="80"/>
      <c r="PKI1269" s="80"/>
      <c r="PKJ1269" s="57"/>
      <c r="PKK1269" s="81"/>
      <c r="PKL1269" s="57"/>
      <c r="PKM1269" s="71"/>
      <c r="PKN1269" s="71"/>
      <c r="PKO1269" s="57"/>
      <c r="PKQ1269" s="79"/>
      <c r="PKR1269" s="57"/>
      <c r="PKS1269" s="80"/>
      <c r="PKT1269" s="80"/>
      <c r="PKU1269" s="80"/>
      <c r="PKV1269" s="80"/>
      <c r="PKW1269" s="57"/>
      <c r="PKX1269" s="81"/>
      <c r="PKY1269" s="57"/>
      <c r="PKZ1269" s="71"/>
      <c r="PLA1269" s="71"/>
      <c r="PLB1269" s="57"/>
      <c r="PLD1269" s="79"/>
      <c r="PLE1269" s="57"/>
      <c r="PLF1269" s="80"/>
      <c r="PLG1269" s="80"/>
      <c r="PLH1269" s="80"/>
      <c r="PLI1269" s="80"/>
      <c r="PLJ1269" s="57"/>
      <c r="PLK1269" s="81"/>
      <c r="PLL1269" s="57"/>
      <c r="PLM1269" s="71"/>
      <c r="PLN1269" s="71"/>
      <c r="PLO1269" s="57"/>
      <c r="PLQ1269" s="79"/>
      <c r="PLR1269" s="57"/>
      <c r="PLS1269" s="80"/>
      <c r="PLT1269" s="80"/>
      <c r="PLU1269" s="80"/>
      <c r="PLV1269" s="80"/>
      <c r="PLW1269" s="57"/>
      <c r="PLX1269" s="81"/>
      <c r="PLY1269" s="57"/>
      <c r="PLZ1269" s="71"/>
      <c r="PMA1269" s="71"/>
      <c r="PMB1269" s="57"/>
      <c r="PMD1269" s="79"/>
      <c r="PME1269" s="57"/>
      <c r="PMF1269" s="80"/>
      <c r="PMG1269" s="80"/>
      <c r="PMH1269" s="80"/>
      <c r="PMI1269" s="80"/>
      <c r="PMJ1269" s="57"/>
      <c r="PMK1269" s="81"/>
      <c r="PML1269" s="57"/>
      <c r="PMM1269" s="71"/>
      <c r="PMN1269" s="71"/>
      <c r="PMO1269" s="57"/>
      <c r="PMQ1269" s="79"/>
      <c r="PMR1269" s="57"/>
      <c r="PMS1269" s="80"/>
      <c r="PMT1269" s="80"/>
      <c r="PMU1269" s="80"/>
      <c r="PMV1269" s="80"/>
      <c r="PMW1269" s="57"/>
      <c r="PMX1269" s="81"/>
      <c r="PMY1269" s="57"/>
      <c r="PMZ1269" s="71"/>
      <c r="PNA1269" s="71"/>
      <c r="PNB1269" s="57"/>
      <c r="PND1269" s="79"/>
      <c r="PNE1269" s="57"/>
      <c r="PNF1269" s="80"/>
      <c r="PNG1269" s="80"/>
      <c r="PNH1269" s="80"/>
      <c r="PNI1269" s="80"/>
      <c r="PNJ1269" s="57"/>
      <c r="PNK1269" s="81"/>
      <c r="PNL1269" s="57"/>
      <c r="PNM1269" s="71"/>
      <c r="PNN1269" s="71"/>
      <c r="PNO1269" s="57"/>
      <c r="PNQ1269" s="79"/>
      <c r="PNR1269" s="57"/>
      <c r="PNS1269" s="80"/>
      <c r="PNT1269" s="80"/>
      <c r="PNU1269" s="80"/>
      <c r="PNV1269" s="80"/>
      <c r="PNW1269" s="57"/>
      <c r="PNX1269" s="81"/>
      <c r="PNY1269" s="57"/>
      <c r="PNZ1269" s="71"/>
      <c r="POA1269" s="71"/>
      <c r="POB1269" s="57"/>
      <c r="POD1269" s="79"/>
      <c r="POE1269" s="57"/>
      <c r="POF1269" s="80"/>
      <c r="POG1269" s="80"/>
      <c r="POH1269" s="80"/>
      <c r="POI1269" s="80"/>
      <c r="POJ1269" s="57"/>
      <c r="POK1269" s="81"/>
      <c r="POL1269" s="57"/>
      <c r="POM1269" s="71"/>
      <c r="PON1269" s="71"/>
      <c r="POO1269" s="57"/>
      <c r="POQ1269" s="79"/>
      <c r="POR1269" s="57"/>
      <c r="POS1269" s="80"/>
      <c r="POT1269" s="80"/>
      <c r="POU1269" s="80"/>
      <c r="POV1269" s="80"/>
      <c r="POW1269" s="57"/>
      <c r="POX1269" s="81"/>
      <c r="POY1269" s="57"/>
      <c r="POZ1269" s="71"/>
      <c r="PPA1269" s="71"/>
      <c r="PPB1269" s="57"/>
      <c r="PPD1269" s="79"/>
      <c r="PPE1269" s="57"/>
      <c r="PPF1269" s="80"/>
      <c r="PPG1269" s="80"/>
      <c r="PPH1269" s="80"/>
      <c r="PPI1269" s="80"/>
      <c r="PPJ1269" s="57"/>
      <c r="PPK1269" s="81"/>
      <c r="PPL1269" s="57"/>
      <c r="PPM1269" s="71"/>
      <c r="PPN1269" s="71"/>
      <c r="PPO1269" s="57"/>
      <c r="PPQ1269" s="79"/>
      <c r="PPR1269" s="57"/>
      <c r="PPS1269" s="80"/>
      <c r="PPT1269" s="80"/>
      <c r="PPU1269" s="80"/>
      <c r="PPV1269" s="80"/>
      <c r="PPW1269" s="57"/>
      <c r="PPX1269" s="81"/>
      <c r="PPY1269" s="57"/>
      <c r="PPZ1269" s="71"/>
      <c r="PQA1269" s="71"/>
      <c r="PQB1269" s="57"/>
      <c r="PQD1269" s="79"/>
      <c r="PQE1269" s="57"/>
      <c r="PQF1269" s="80"/>
      <c r="PQG1269" s="80"/>
      <c r="PQH1269" s="80"/>
      <c r="PQI1269" s="80"/>
      <c r="PQJ1269" s="57"/>
      <c r="PQK1269" s="81"/>
      <c r="PQL1269" s="57"/>
      <c r="PQM1269" s="71"/>
      <c r="PQN1269" s="71"/>
      <c r="PQO1269" s="57"/>
      <c r="PQQ1269" s="79"/>
      <c r="PQR1269" s="57"/>
      <c r="PQS1269" s="80"/>
      <c r="PQT1269" s="80"/>
      <c r="PQU1269" s="80"/>
      <c r="PQV1269" s="80"/>
      <c r="PQW1269" s="57"/>
      <c r="PQX1269" s="81"/>
      <c r="PQY1269" s="57"/>
      <c r="PQZ1269" s="71"/>
      <c r="PRA1269" s="71"/>
      <c r="PRB1269" s="57"/>
      <c r="PRD1269" s="79"/>
      <c r="PRE1269" s="57"/>
      <c r="PRF1269" s="80"/>
      <c r="PRG1269" s="80"/>
      <c r="PRH1269" s="80"/>
      <c r="PRI1269" s="80"/>
      <c r="PRJ1269" s="57"/>
      <c r="PRK1269" s="81"/>
      <c r="PRL1269" s="57"/>
      <c r="PRM1269" s="71"/>
      <c r="PRN1269" s="71"/>
      <c r="PRO1269" s="57"/>
      <c r="PRQ1269" s="79"/>
      <c r="PRR1269" s="57"/>
      <c r="PRS1269" s="80"/>
      <c r="PRT1269" s="80"/>
      <c r="PRU1269" s="80"/>
      <c r="PRV1269" s="80"/>
      <c r="PRW1269" s="57"/>
      <c r="PRX1269" s="81"/>
      <c r="PRY1269" s="57"/>
      <c r="PRZ1269" s="71"/>
      <c r="PSA1269" s="71"/>
      <c r="PSB1269" s="57"/>
      <c r="PSD1269" s="79"/>
      <c r="PSE1269" s="57"/>
      <c r="PSF1269" s="80"/>
      <c r="PSG1269" s="80"/>
      <c r="PSH1269" s="80"/>
      <c r="PSI1269" s="80"/>
      <c r="PSJ1269" s="57"/>
      <c r="PSK1269" s="81"/>
      <c r="PSL1269" s="57"/>
      <c r="PSM1269" s="71"/>
      <c r="PSN1269" s="71"/>
      <c r="PSO1269" s="57"/>
      <c r="PSQ1269" s="79"/>
      <c r="PSR1269" s="57"/>
      <c r="PSS1269" s="80"/>
      <c r="PST1269" s="80"/>
      <c r="PSU1269" s="80"/>
      <c r="PSV1269" s="80"/>
      <c r="PSW1269" s="57"/>
      <c r="PSX1269" s="81"/>
      <c r="PSY1269" s="57"/>
      <c r="PSZ1269" s="71"/>
      <c r="PTA1269" s="71"/>
      <c r="PTB1269" s="57"/>
      <c r="PTD1269" s="79"/>
      <c r="PTE1269" s="57"/>
      <c r="PTF1269" s="80"/>
      <c r="PTG1269" s="80"/>
      <c r="PTH1269" s="80"/>
      <c r="PTI1269" s="80"/>
      <c r="PTJ1269" s="57"/>
      <c r="PTK1269" s="81"/>
      <c r="PTL1269" s="57"/>
      <c r="PTM1269" s="71"/>
      <c r="PTN1269" s="71"/>
      <c r="PTO1269" s="57"/>
      <c r="PTQ1269" s="79"/>
      <c r="PTR1269" s="57"/>
      <c r="PTS1269" s="80"/>
      <c r="PTT1269" s="80"/>
      <c r="PTU1269" s="80"/>
      <c r="PTV1269" s="80"/>
      <c r="PTW1269" s="57"/>
      <c r="PTX1269" s="81"/>
      <c r="PTY1269" s="57"/>
      <c r="PTZ1269" s="71"/>
      <c r="PUA1269" s="71"/>
      <c r="PUB1269" s="57"/>
      <c r="PUD1269" s="79"/>
      <c r="PUE1269" s="57"/>
      <c r="PUF1269" s="80"/>
      <c r="PUG1269" s="80"/>
      <c r="PUH1269" s="80"/>
      <c r="PUI1269" s="80"/>
      <c r="PUJ1269" s="57"/>
      <c r="PUK1269" s="81"/>
      <c r="PUL1269" s="57"/>
      <c r="PUM1269" s="71"/>
      <c r="PUN1269" s="71"/>
      <c r="PUO1269" s="57"/>
      <c r="PUQ1269" s="79"/>
      <c r="PUR1269" s="57"/>
      <c r="PUS1269" s="80"/>
      <c r="PUT1269" s="80"/>
      <c r="PUU1269" s="80"/>
      <c r="PUV1269" s="80"/>
      <c r="PUW1269" s="57"/>
      <c r="PUX1269" s="81"/>
      <c r="PUY1269" s="57"/>
      <c r="PUZ1269" s="71"/>
      <c r="PVA1269" s="71"/>
      <c r="PVB1269" s="57"/>
      <c r="PVD1269" s="79"/>
      <c r="PVE1269" s="57"/>
      <c r="PVF1269" s="80"/>
      <c r="PVG1269" s="80"/>
      <c r="PVH1269" s="80"/>
      <c r="PVI1269" s="80"/>
      <c r="PVJ1269" s="57"/>
      <c r="PVK1269" s="81"/>
      <c r="PVL1269" s="57"/>
      <c r="PVM1269" s="71"/>
      <c r="PVN1269" s="71"/>
      <c r="PVO1269" s="57"/>
      <c r="PVQ1269" s="79"/>
      <c r="PVR1269" s="57"/>
      <c r="PVS1269" s="80"/>
      <c r="PVT1269" s="80"/>
      <c r="PVU1269" s="80"/>
      <c r="PVV1269" s="80"/>
      <c r="PVW1269" s="57"/>
      <c r="PVX1269" s="81"/>
      <c r="PVY1269" s="57"/>
      <c r="PVZ1269" s="71"/>
      <c r="PWA1269" s="71"/>
      <c r="PWB1269" s="57"/>
      <c r="PWD1269" s="79"/>
      <c r="PWE1269" s="57"/>
      <c r="PWF1269" s="80"/>
      <c r="PWG1269" s="80"/>
      <c r="PWH1269" s="80"/>
      <c r="PWI1269" s="80"/>
      <c r="PWJ1269" s="57"/>
      <c r="PWK1269" s="81"/>
      <c r="PWL1269" s="57"/>
      <c r="PWM1269" s="71"/>
      <c r="PWN1269" s="71"/>
      <c r="PWO1269" s="57"/>
      <c r="PWQ1269" s="79"/>
      <c r="PWR1269" s="57"/>
      <c r="PWS1269" s="80"/>
      <c r="PWT1269" s="80"/>
      <c r="PWU1269" s="80"/>
      <c r="PWV1269" s="80"/>
      <c r="PWW1269" s="57"/>
      <c r="PWX1269" s="81"/>
      <c r="PWY1269" s="57"/>
      <c r="PWZ1269" s="71"/>
      <c r="PXA1269" s="71"/>
      <c r="PXB1269" s="57"/>
      <c r="PXD1269" s="79"/>
      <c r="PXE1269" s="57"/>
      <c r="PXF1269" s="80"/>
      <c r="PXG1269" s="80"/>
      <c r="PXH1269" s="80"/>
      <c r="PXI1269" s="80"/>
      <c r="PXJ1269" s="57"/>
      <c r="PXK1269" s="81"/>
      <c r="PXL1269" s="57"/>
      <c r="PXM1269" s="71"/>
      <c r="PXN1269" s="71"/>
      <c r="PXO1269" s="57"/>
      <c r="PXQ1269" s="79"/>
      <c r="PXR1269" s="57"/>
      <c r="PXS1269" s="80"/>
      <c r="PXT1269" s="80"/>
      <c r="PXU1269" s="80"/>
      <c r="PXV1269" s="80"/>
      <c r="PXW1269" s="57"/>
      <c r="PXX1269" s="81"/>
      <c r="PXY1269" s="57"/>
      <c r="PXZ1269" s="71"/>
      <c r="PYA1269" s="71"/>
      <c r="PYB1269" s="57"/>
      <c r="PYD1269" s="79"/>
      <c r="PYE1269" s="57"/>
      <c r="PYF1269" s="80"/>
      <c r="PYG1269" s="80"/>
      <c r="PYH1269" s="80"/>
      <c r="PYI1269" s="80"/>
      <c r="PYJ1269" s="57"/>
      <c r="PYK1269" s="81"/>
      <c r="PYL1269" s="57"/>
      <c r="PYM1269" s="71"/>
      <c r="PYN1269" s="71"/>
      <c r="PYO1269" s="57"/>
      <c r="PYQ1269" s="79"/>
      <c r="PYR1269" s="57"/>
      <c r="PYS1269" s="80"/>
      <c r="PYT1269" s="80"/>
      <c r="PYU1269" s="80"/>
      <c r="PYV1269" s="80"/>
      <c r="PYW1269" s="57"/>
      <c r="PYX1269" s="81"/>
      <c r="PYY1269" s="57"/>
      <c r="PYZ1269" s="71"/>
      <c r="PZA1269" s="71"/>
      <c r="PZB1269" s="57"/>
      <c r="PZD1269" s="79"/>
      <c r="PZE1269" s="57"/>
      <c r="PZF1269" s="80"/>
      <c r="PZG1269" s="80"/>
      <c r="PZH1269" s="80"/>
      <c r="PZI1269" s="80"/>
      <c r="PZJ1269" s="57"/>
      <c r="PZK1269" s="81"/>
      <c r="PZL1269" s="57"/>
      <c r="PZM1269" s="71"/>
      <c r="PZN1269" s="71"/>
      <c r="PZO1269" s="57"/>
      <c r="PZQ1269" s="79"/>
      <c r="PZR1269" s="57"/>
      <c r="PZS1269" s="80"/>
      <c r="PZT1269" s="80"/>
      <c r="PZU1269" s="80"/>
      <c r="PZV1269" s="80"/>
      <c r="PZW1269" s="57"/>
      <c r="PZX1269" s="81"/>
      <c r="PZY1269" s="57"/>
      <c r="PZZ1269" s="71"/>
      <c r="QAA1269" s="71"/>
      <c r="QAB1269" s="57"/>
      <c r="QAD1269" s="79"/>
      <c r="QAE1269" s="57"/>
      <c r="QAF1269" s="80"/>
      <c r="QAG1269" s="80"/>
      <c r="QAH1269" s="80"/>
      <c r="QAI1269" s="80"/>
      <c r="QAJ1269" s="57"/>
      <c r="QAK1269" s="81"/>
      <c r="QAL1269" s="57"/>
      <c r="QAM1269" s="71"/>
      <c r="QAN1269" s="71"/>
      <c r="QAO1269" s="57"/>
      <c r="QAQ1269" s="79"/>
      <c r="QAR1269" s="57"/>
      <c r="QAS1269" s="80"/>
      <c r="QAT1269" s="80"/>
      <c r="QAU1269" s="80"/>
      <c r="QAV1269" s="80"/>
      <c r="QAW1269" s="57"/>
      <c r="QAX1269" s="81"/>
      <c r="QAY1269" s="57"/>
      <c r="QAZ1269" s="71"/>
      <c r="QBA1269" s="71"/>
      <c r="QBB1269" s="57"/>
      <c r="QBD1269" s="79"/>
      <c r="QBE1269" s="57"/>
      <c r="QBF1269" s="80"/>
      <c r="QBG1269" s="80"/>
      <c r="QBH1269" s="80"/>
      <c r="QBI1269" s="80"/>
      <c r="QBJ1269" s="57"/>
      <c r="QBK1269" s="81"/>
      <c r="QBL1269" s="57"/>
      <c r="QBM1269" s="71"/>
      <c r="QBN1269" s="71"/>
      <c r="QBO1269" s="57"/>
      <c r="QBQ1269" s="79"/>
      <c r="QBR1269" s="57"/>
      <c r="QBS1269" s="80"/>
      <c r="QBT1269" s="80"/>
      <c r="QBU1269" s="80"/>
      <c r="QBV1269" s="80"/>
      <c r="QBW1269" s="57"/>
      <c r="QBX1269" s="81"/>
      <c r="QBY1269" s="57"/>
      <c r="QBZ1269" s="71"/>
      <c r="QCA1269" s="71"/>
      <c r="QCB1269" s="57"/>
      <c r="QCD1269" s="79"/>
      <c r="QCE1269" s="57"/>
      <c r="QCF1269" s="80"/>
      <c r="QCG1269" s="80"/>
      <c r="QCH1269" s="80"/>
      <c r="QCI1269" s="80"/>
      <c r="QCJ1269" s="57"/>
      <c r="QCK1269" s="81"/>
      <c r="QCL1269" s="57"/>
      <c r="QCM1269" s="71"/>
      <c r="QCN1269" s="71"/>
      <c r="QCO1269" s="57"/>
      <c r="QCQ1269" s="79"/>
      <c r="QCR1269" s="57"/>
      <c r="QCS1269" s="80"/>
      <c r="QCT1269" s="80"/>
      <c r="QCU1269" s="80"/>
      <c r="QCV1269" s="80"/>
      <c r="QCW1269" s="57"/>
      <c r="QCX1269" s="81"/>
      <c r="QCY1269" s="57"/>
      <c r="QCZ1269" s="71"/>
      <c r="QDA1269" s="71"/>
      <c r="QDB1269" s="57"/>
      <c r="QDD1269" s="79"/>
      <c r="QDE1269" s="57"/>
      <c r="QDF1269" s="80"/>
      <c r="QDG1269" s="80"/>
      <c r="QDH1269" s="80"/>
      <c r="QDI1269" s="80"/>
      <c r="QDJ1269" s="57"/>
      <c r="QDK1269" s="81"/>
      <c r="QDL1269" s="57"/>
      <c r="QDM1269" s="71"/>
      <c r="QDN1269" s="71"/>
      <c r="QDO1269" s="57"/>
      <c r="QDQ1269" s="79"/>
      <c r="QDR1269" s="57"/>
      <c r="QDS1269" s="80"/>
      <c r="QDT1269" s="80"/>
      <c r="QDU1269" s="80"/>
      <c r="QDV1269" s="80"/>
      <c r="QDW1269" s="57"/>
      <c r="QDX1269" s="81"/>
      <c r="QDY1269" s="57"/>
      <c r="QDZ1269" s="71"/>
      <c r="QEA1269" s="71"/>
      <c r="QEB1269" s="57"/>
      <c r="QED1269" s="79"/>
      <c r="QEE1269" s="57"/>
      <c r="QEF1269" s="80"/>
      <c r="QEG1269" s="80"/>
      <c r="QEH1269" s="80"/>
      <c r="QEI1269" s="80"/>
      <c r="QEJ1269" s="57"/>
      <c r="QEK1269" s="81"/>
      <c r="QEL1269" s="57"/>
      <c r="QEM1269" s="71"/>
      <c r="QEN1269" s="71"/>
      <c r="QEO1269" s="57"/>
      <c r="QEQ1269" s="79"/>
      <c r="QER1269" s="57"/>
      <c r="QES1269" s="80"/>
      <c r="QET1269" s="80"/>
      <c r="QEU1269" s="80"/>
      <c r="QEV1269" s="80"/>
      <c r="QEW1269" s="57"/>
      <c r="QEX1269" s="81"/>
      <c r="QEY1269" s="57"/>
      <c r="QEZ1269" s="71"/>
      <c r="QFA1269" s="71"/>
      <c r="QFB1269" s="57"/>
      <c r="QFD1269" s="79"/>
      <c r="QFE1269" s="57"/>
      <c r="QFF1269" s="80"/>
      <c r="QFG1269" s="80"/>
      <c r="QFH1269" s="80"/>
      <c r="QFI1269" s="80"/>
      <c r="QFJ1269" s="57"/>
      <c r="QFK1269" s="81"/>
      <c r="QFL1269" s="57"/>
      <c r="QFM1269" s="71"/>
      <c r="QFN1269" s="71"/>
      <c r="QFO1269" s="57"/>
      <c r="QFQ1269" s="79"/>
      <c r="QFR1269" s="57"/>
      <c r="QFS1269" s="80"/>
      <c r="QFT1269" s="80"/>
      <c r="QFU1269" s="80"/>
      <c r="QFV1269" s="80"/>
      <c r="QFW1269" s="57"/>
      <c r="QFX1269" s="81"/>
      <c r="QFY1269" s="57"/>
      <c r="QFZ1269" s="71"/>
      <c r="QGA1269" s="71"/>
      <c r="QGB1269" s="57"/>
      <c r="QGD1269" s="79"/>
      <c r="QGE1269" s="57"/>
      <c r="QGF1269" s="80"/>
      <c r="QGG1269" s="80"/>
      <c r="QGH1269" s="80"/>
      <c r="QGI1269" s="80"/>
      <c r="QGJ1269" s="57"/>
      <c r="QGK1269" s="81"/>
      <c r="QGL1269" s="57"/>
      <c r="QGM1269" s="71"/>
      <c r="QGN1269" s="71"/>
      <c r="QGO1269" s="57"/>
      <c r="QGQ1269" s="79"/>
      <c r="QGR1269" s="57"/>
      <c r="QGS1269" s="80"/>
      <c r="QGT1269" s="80"/>
      <c r="QGU1269" s="80"/>
      <c r="QGV1269" s="80"/>
      <c r="QGW1269" s="57"/>
      <c r="QGX1269" s="81"/>
      <c r="QGY1269" s="57"/>
      <c r="QGZ1269" s="71"/>
      <c r="QHA1269" s="71"/>
      <c r="QHB1269" s="57"/>
      <c r="QHD1269" s="79"/>
      <c r="QHE1269" s="57"/>
      <c r="QHF1269" s="80"/>
      <c r="QHG1269" s="80"/>
      <c r="QHH1269" s="80"/>
      <c r="QHI1269" s="80"/>
      <c r="QHJ1269" s="57"/>
      <c r="QHK1269" s="81"/>
      <c r="QHL1269" s="57"/>
      <c r="QHM1269" s="71"/>
      <c r="QHN1269" s="71"/>
      <c r="QHO1269" s="57"/>
      <c r="QHQ1269" s="79"/>
      <c r="QHR1269" s="57"/>
      <c r="QHS1269" s="80"/>
      <c r="QHT1269" s="80"/>
      <c r="QHU1269" s="80"/>
      <c r="QHV1269" s="80"/>
      <c r="QHW1269" s="57"/>
      <c r="QHX1269" s="81"/>
      <c r="QHY1269" s="57"/>
      <c r="QHZ1269" s="71"/>
      <c r="QIA1269" s="71"/>
      <c r="QIB1269" s="57"/>
      <c r="QID1269" s="79"/>
      <c r="QIE1269" s="57"/>
      <c r="QIF1269" s="80"/>
      <c r="QIG1269" s="80"/>
      <c r="QIH1269" s="80"/>
      <c r="QII1269" s="80"/>
      <c r="QIJ1269" s="57"/>
      <c r="QIK1269" s="81"/>
      <c r="QIL1269" s="57"/>
      <c r="QIM1269" s="71"/>
      <c r="QIN1269" s="71"/>
      <c r="QIO1269" s="57"/>
      <c r="QIQ1269" s="79"/>
      <c r="QIR1269" s="57"/>
      <c r="QIS1269" s="80"/>
      <c r="QIT1269" s="80"/>
      <c r="QIU1269" s="80"/>
      <c r="QIV1269" s="80"/>
      <c r="QIW1269" s="57"/>
      <c r="QIX1269" s="81"/>
      <c r="QIY1269" s="57"/>
      <c r="QIZ1269" s="71"/>
      <c r="QJA1269" s="71"/>
      <c r="QJB1269" s="57"/>
      <c r="QJD1269" s="79"/>
      <c r="QJE1269" s="57"/>
      <c r="QJF1269" s="80"/>
      <c r="QJG1269" s="80"/>
      <c r="QJH1269" s="80"/>
      <c r="QJI1269" s="80"/>
      <c r="QJJ1269" s="57"/>
      <c r="QJK1269" s="81"/>
      <c r="QJL1269" s="57"/>
      <c r="QJM1269" s="71"/>
      <c r="QJN1269" s="71"/>
      <c r="QJO1269" s="57"/>
      <c r="QJQ1269" s="79"/>
      <c r="QJR1269" s="57"/>
      <c r="QJS1269" s="80"/>
      <c r="QJT1269" s="80"/>
      <c r="QJU1269" s="80"/>
      <c r="QJV1269" s="80"/>
      <c r="QJW1269" s="57"/>
      <c r="QJX1269" s="81"/>
      <c r="QJY1269" s="57"/>
      <c r="QJZ1269" s="71"/>
      <c r="QKA1269" s="71"/>
      <c r="QKB1269" s="57"/>
      <c r="QKD1269" s="79"/>
      <c r="QKE1269" s="57"/>
      <c r="QKF1269" s="80"/>
      <c r="QKG1269" s="80"/>
      <c r="QKH1269" s="80"/>
      <c r="QKI1269" s="80"/>
      <c r="QKJ1269" s="57"/>
      <c r="QKK1269" s="81"/>
      <c r="QKL1269" s="57"/>
      <c r="QKM1269" s="71"/>
      <c r="QKN1269" s="71"/>
      <c r="QKO1269" s="57"/>
      <c r="QKQ1269" s="79"/>
      <c r="QKR1269" s="57"/>
      <c r="QKS1269" s="80"/>
      <c r="QKT1269" s="80"/>
      <c r="QKU1269" s="80"/>
      <c r="QKV1269" s="80"/>
      <c r="QKW1269" s="57"/>
      <c r="QKX1269" s="81"/>
      <c r="QKY1269" s="57"/>
      <c r="QKZ1269" s="71"/>
      <c r="QLA1269" s="71"/>
      <c r="QLB1269" s="57"/>
      <c r="QLD1269" s="79"/>
      <c r="QLE1269" s="57"/>
      <c r="QLF1269" s="80"/>
      <c r="QLG1269" s="80"/>
      <c r="QLH1269" s="80"/>
      <c r="QLI1269" s="80"/>
      <c r="QLJ1269" s="57"/>
      <c r="QLK1269" s="81"/>
      <c r="QLL1269" s="57"/>
      <c r="QLM1269" s="71"/>
      <c r="QLN1269" s="71"/>
      <c r="QLO1269" s="57"/>
      <c r="QLQ1269" s="79"/>
      <c r="QLR1269" s="57"/>
      <c r="QLS1269" s="80"/>
      <c r="QLT1269" s="80"/>
      <c r="QLU1269" s="80"/>
      <c r="QLV1269" s="80"/>
      <c r="QLW1269" s="57"/>
      <c r="QLX1269" s="81"/>
      <c r="QLY1269" s="57"/>
      <c r="QLZ1269" s="71"/>
      <c r="QMA1269" s="71"/>
      <c r="QMB1269" s="57"/>
      <c r="QMD1269" s="79"/>
      <c r="QME1269" s="57"/>
      <c r="QMF1269" s="80"/>
      <c r="QMG1269" s="80"/>
      <c r="QMH1269" s="80"/>
      <c r="QMI1269" s="80"/>
      <c r="QMJ1269" s="57"/>
      <c r="QMK1269" s="81"/>
      <c r="QML1269" s="57"/>
      <c r="QMM1269" s="71"/>
      <c r="QMN1269" s="71"/>
      <c r="QMO1269" s="57"/>
      <c r="QMQ1269" s="79"/>
      <c r="QMR1269" s="57"/>
      <c r="QMS1269" s="80"/>
      <c r="QMT1269" s="80"/>
      <c r="QMU1269" s="80"/>
      <c r="QMV1269" s="80"/>
      <c r="QMW1269" s="57"/>
      <c r="QMX1269" s="81"/>
      <c r="QMY1269" s="57"/>
      <c r="QMZ1269" s="71"/>
      <c r="QNA1269" s="71"/>
      <c r="QNB1269" s="57"/>
      <c r="QND1269" s="79"/>
      <c r="QNE1269" s="57"/>
      <c r="QNF1269" s="80"/>
      <c r="QNG1269" s="80"/>
      <c r="QNH1269" s="80"/>
      <c r="QNI1269" s="80"/>
      <c r="QNJ1269" s="57"/>
      <c r="QNK1269" s="81"/>
      <c r="QNL1269" s="57"/>
      <c r="QNM1269" s="71"/>
      <c r="QNN1269" s="71"/>
      <c r="QNO1269" s="57"/>
      <c r="QNQ1269" s="79"/>
      <c r="QNR1269" s="57"/>
      <c r="QNS1269" s="80"/>
      <c r="QNT1269" s="80"/>
      <c r="QNU1269" s="80"/>
      <c r="QNV1269" s="80"/>
      <c r="QNW1269" s="57"/>
      <c r="QNX1269" s="81"/>
      <c r="QNY1269" s="57"/>
      <c r="QNZ1269" s="71"/>
      <c r="QOA1269" s="71"/>
      <c r="QOB1269" s="57"/>
      <c r="QOD1269" s="79"/>
      <c r="QOE1269" s="57"/>
      <c r="QOF1269" s="80"/>
      <c r="QOG1269" s="80"/>
      <c r="QOH1269" s="80"/>
      <c r="QOI1269" s="80"/>
      <c r="QOJ1269" s="57"/>
      <c r="QOK1269" s="81"/>
      <c r="QOL1269" s="57"/>
      <c r="QOM1269" s="71"/>
      <c r="QON1269" s="71"/>
      <c r="QOO1269" s="57"/>
      <c r="QOQ1269" s="79"/>
      <c r="QOR1269" s="57"/>
      <c r="QOS1269" s="80"/>
      <c r="QOT1269" s="80"/>
      <c r="QOU1269" s="80"/>
      <c r="QOV1269" s="80"/>
      <c r="QOW1269" s="57"/>
      <c r="QOX1269" s="81"/>
      <c r="QOY1269" s="57"/>
      <c r="QOZ1269" s="71"/>
      <c r="QPA1269" s="71"/>
      <c r="QPB1269" s="57"/>
      <c r="QPD1269" s="79"/>
      <c r="QPE1269" s="57"/>
      <c r="QPF1269" s="80"/>
      <c r="QPG1269" s="80"/>
      <c r="QPH1269" s="80"/>
      <c r="QPI1269" s="80"/>
      <c r="QPJ1269" s="57"/>
      <c r="QPK1269" s="81"/>
      <c r="QPL1269" s="57"/>
      <c r="QPM1269" s="71"/>
      <c r="QPN1269" s="71"/>
      <c r="QPO1269" s="57"/>
      <c r="QPQ1269" s="79"/>
      <c r="QPR1269" s="57"/>
      <c r="QPS1269" s="80"/>
      <c r="QPT1269" s="80"/>
      <c r="QPU1269" s="80"/>
      <c r="QPV1269" s="80"/>
      <c r="QPW1269" s="57"/>
      <c r="QPX1269" s="81"/>
      <c r="QPY1269" s="57"/>
      <c r="QPZ1269" s="71"/>
      <c r="QQA1269" s="71"/>
      <c r="QQB1269" s="57"/>
      <c r="QQD1269" s="79"/>
      <c r="QQE1269" s="57"/>
      <c r="QQF1269" s="80"/>
      <c r="QQG1269" s="80"/>
      <c r="QQH1269" s="80"/>
      <c r="QQI1269" s="80"/>
      <c r="QQJ1269" s="57"/>
      <c r="QQK1269" s="81"/>
      <c r="QQL1269" s="57"/>
      <c r="QQM1269" s="71"/>
      <c r="QQN1269" s="71"/>
      <c r="QQO1269" s="57"/>
      <c r="QQQ1269" s="79"/>
      <c r="QQR1269" s="57"/>
      <c r="QQS1269" s="80"/>
      <c r="QQT1269" s="80"/>
      <c r="QQU1269" s="80"/>
      <c r="QQV1269" s="80"/>
      <c r="QQW1269" s="57"/>
      <c r="QQX1269" s="81"/>
      <c r="QQY1269" s="57"/>
      <c r="QQZ1269" s="71"/>
      <c r="QRA1269" s="71"/>
      <c r="QRB1269" s="57"/>
      <c r="QRD1269" s="79"/>
      <c r="QRE1269" s="57"/>
      <c r="QRF1269" s="80"/>
      <c r="QRG1269" s="80"/>
      <c r="QRH1269" s="80"/>
      <c r="QRI1269" s="80"/>
      <c r="QRJ1269" s="57"/>
      <c r="QRK1269" s="81"/>
      <c r="QRL1269" s="57"/>
      <c r="QRM1269" s="71"/>
      <c r="QRN1269" s="71"/>
      <c r="QRO1269" s="57"/>
      <c r="QRQ1269" s="79"/>
      <c r="QRR1269" s="57"/>
      <c r="QRS1269" s="80"/>
      <c r="QRT1269" s="80"/>
      <c r="QRU1269" s="80"/>
      <c r="QRV1269" s="80"/>
      <c r="QRW1269" s="57"/>
      <c r="QRX1269" s="81"/>
      <c r="QRY1269" s="57"/>
      <c r="QRZ1269" s="71"/>
      <c r="QSA1269" s="71"/>
      <c r="QSB1269" s="57"/>
      <c r="QSD1269" s="79"/>
      <c r="QSE1269" s="57"/>
      <c r="QSF1269" s="80"/>
      <c r="QSG1269" s="80"/>
      <c r="QSH1269" s="80"/>
      <c r="QSI1269" s="80"/>
      <c r="QSJ1269" s="57"/>
      <c r="QSK1269" s="81"/>
      <c r="QSL1269" s="57"/>
      <c r="QSM1269" s="71"/>
      <c r="QSN1269" s="71"/>
      <c r="QSO1269" s="57"/>
      <c r="QSQ1269" s="79"/>
      <c r="QSR1269" s="57"/>
      <c r="QSS1269" s="80"/>
      <c r="QST1269" s="80"/>
      <c r="QSU1269" s="80"/>
      <c r="QSV1269" s="80"/>
      <c r="QSW1269" s="57"/>
      <c r="QSX1269" s="81"/>
      <c r="QSY1269" s="57"/>
      <c r="QSZ1269" s="71"/>
      <c r="QTA1269" s="71"/>
      <c r="QTB1269" s="57"/>
      <c r="QTD1269" s="79"/>
      <c r="QTE1269" s="57"/>
      <c r="QTF1269" s="80"/>
      <c r="QTG1269" s="80"/>
      <c r="QTH1269" s="80"/>
      <c r="QTI1269" s="80"/>
      <c r="QTJ1269" s="57"/>
      <c r="QTK1269" s="81"/>
      <c r="QTL1269" s="57"/>
      <c r="QTM1269" s="71"/>
      <c r="QTN1269" s="71"/>
      <c r="QTO1269" s="57"/>
      <c r="QTQ1269" s="79"/>
      <c r="QTR1269" s="57"/>
      <c r="QTS1269" s="80"/>
      <c r="QTT1269" s="80"/>
      <c r="QTU1269" s="80"/>
      <c r="QTV1269" s="80"/>
      <c r="QTW1269" s="57"/>
      <c r="QTX1269" s="81"/>
      <c r="QTY1269" s="57"/>
      <c r="QTZ1269" s="71"/>
      <c r="QUA1269" s="71"/>
      <c r="QUB1269" s="57"/>
      <c r="QUD1269" s="79"/>
      <c r="QUE1269" s="57"/>
      <c r="QUF1269" s="80"/>
      <c r="QUG1269" s="80"/>
      <c r="QUH1269" s="80"/>
      <c r="QUI1269" s="80"/>
      <c r="QUJ1269" s="57"/>
      <c r="QUK1269" s="81"/>
      <c r="QUL1269" s="57"/>
      <c r="QUM1269" s="71"/>
      <c r="QUN1269" s="71"/>
      <c r="QUO1269" s="57"/>
      <c r="QUQ1269" s="79"/>
      <c r="QUR1269" s="57"/>
      <c r="QUS1269" s="80"/>
      <c r="QUT1269" s="80"/>
      <c r="QUU1269" s="80"/>
      <c r="QUV1269" s="80"/>
      <c r="QUW1269" s="57"/>
      <c r="QUX1269" s="81"/>
      <c r="QUY1269" s="57"/>
      <c r="QUZ1269" s="71"/>
      <c r="QVA1269" s="71"/>
      <c r="QVB1269" s="57"/>
      <c r="QVD1269" s="79"/>
      <c r="QVE1269" s="57"/>
      <c r="QVF1269" s="80"/>
      <c r="QVG1269" s="80"/>
      <c r="QVH1269" s="80"/>
      <c r="QVI1269" s="80"/>
      <c r="QVJ1269" s="57"/>
      <c r="QVK1269" s="81"/>
      <c r="QVL1269" s="57"/>
      <c r="QVM1269" s="71"/>
      <c r="QVN1269" s="71"/>
      <c r="QVO1269" s="57"/>
      <c r="QVQ1269" s="79"/>
      <c r="QVR1269" s="57"/>
      <c r="QVS1269" s="80"/>
      <c r="QVT1269" s="80"/>
      <c r="QVU1269" s="80"/>
      <c r="QVV1269" s="80"/>
      <c r="QVW1269" s="57"/>
      <c r="QVX1269" s="81"/>
      <c r="QVY1269" s="57"/>
      <c r="QVZ1269" s="71"/>
      <c r="QWA1269" s="71"/>
      <c r="QWB1269" s="57"/>
      <c r="QWD1269" s="79"/>
      <c r="QWE1269" s="57"/>
      <c r="QWF1269" s="80"/>
      <c r="QWG1269" s="80"/>
      <c r="QWH1269" s="80"/>
      <c r="QWI1269" s="80"/>
      <c r="QWJ1269" s="57"/>
      <c r="QWK1269" s="81"/>
      <c r="QWL1269" s="57"/>
      <c r="QWM1269" s="71"/>
      <c r="QWN1269" s="71"/>
      <c r="QWO1269" s="57"/>
      <c r="QWQ1269" s="79"/>
      <c r="QWR1269" s="57"/>
      <c r="QWS1269" s="80"/>
      <c r="QWT1269" s="80"/>
      <c r="QWU1269" s="80"/>
      <c r="QWV1269" s="80"/>
      <c r="QWW1269" s="57"/>
      <c r="QWX1269" s="81"/>
      <c r="QWY1269" s="57"/>
      <c r="QWZ1269" s="71"/>
      <c r="QXA1269" s="71"/>
      <c r="QXB1269" s="57"/>
      <c r="QXD1269" s="79"/>
      <c r="QXE1269" s="57"/>
      <c r="QXF1269" s="80"/>
      <c r="QXG1269" s="80"/>
      <c r="QXH1269" s="80"/>
      <c r="QXI1269" s="80"/>
      <c r="QXJ1269" s="57"/>
      <c r="QXK1269" s="81"/>
      <c r="QXL1269" s="57"/>
      <c r="QXM1269" s="71"/>
      <c r="QXN1269" s="71"/>
      <c r="QXO1269" s="57"/>
      <c r="QXQ1269" s="79"/>
      <c r="QXR1269" s="57"/>
      <c r="QXS1269" s="80"/>
      <c r="QXT1269" s="80"/>
      <c r="QXU1269" s="80"/>
      <c r="QXV1269" s="80"/>
      <c r="QXW1269" s="57"/>
      <c r="QXX1269" s="81"/>
      <c r="QXY1269" s="57"/>
      <c r="QXZ1269" s="71"/>
      <c r="QYA1269" s="71"/>
      <c r="QYB1269" s="57"/>
      <c r="QYD1269" s="79"/>
      <c r="QYE1269" s="57"/>
      <c r="QYF1269" s="80"/>
      <c r="QYG1269" s="80"/>
      <c r="QYH1269" s="80"/>
      <c r="QYI1269" s="80"/>
      <c r="QYJ1269" s="57"/>
      <c r="QYK1269" s="81"/>
      <c r="QYL1269" s="57"/>
      <c r="QYM1269" s="71"/>
      <c r="QYN1269" s="71"/>
      <c r="QYO1269" s="57"/>
      <c r="QYQ1269" s="79"/>
      <c r="QYR1269" s="57"/>
      <c r="QYS1269" s="80"/>
      <c r="QYT1269" s="80"/>
      <c r="QYU1269" s="80"/>
      <c r="QYV1269" s="80"/>
      <c r="QYW1269" s="57"/>
      <c r="QYX1269" s="81"/>
      <c r="QYY1269" s="57"/>
      <c r="QYZ1269" s="71"/>
      <c r="QZA1269" s="71"/>
      <c r="QZB1269" s="57"/>
      <c r="QZD1269" s="79"/>
      <c r="QZE1269" s="57"/>
      <c r="QZF1269" s="80"/>
      <c r="QZG1269" s="80"/>
      <c r="QZH1269" s="80"/>
      <c r="QZI1269" s="80"/>
      <c r="QZJ1269" s="57"/>
      <c r="QZK1269" s="81"/>
      <c r="QZL1269" s="57"/>
      <c r="QZM1269" s="71"/>
      <c r="QZN1269" s="71"/>
      <c r="QZO1269" s="57"/>
      <c r="QZQ1269" s="79"/>
      <c r="QZR1269" s="57"/>
      <c r="QZS1269" s="80"/>
      <c r="QZT1269" s="80"/>
      <c r="QZU1269" s="80"/>
      <c r="QZV1269" s="80"/>
      <c r="QZW1269" s="57"/>
      <c r="QZX1269" s="81"/>
      <c r="QZY1269" s="57"/>
      <c r="QZZ1269" s="71"/>
      <c r="RAA1269" s="71"/>
      <c r="RAB1269" s="57"/>
      <c r="RAD1269" s="79"/>
      <c r="RAE1269" s="57"/>
      <c r="RAF1269" s="80"/>
      <c r="RAG1269" s="80"/>
      <c r="RAH1269" s="80"/>
      <c r="RAI1269" s="80"/>
      <c r="RAJ1269" s="57"/>
      <c r="RAK1269" s="81"/>
      <c r="RAL1269" s="57"/>
      <c r="RAM1269" s="71"/>
      <c r="RAN1269" s="71"/>
      <c r="RAO1269" s="57"/>
      <c r="RAQ1269" s="79"/>
      <c r="RAR1269" s="57"/>
      <c r="RAS1269" s="80"/>
      <c r="RAT1269" s="80"/>
      <c r="RAU1269" s="80"/>
      <c r="RAV1269" s="80"/>
      <c r="RAW1269" s="57"/>
      <c r="RAX1269" s="81"/>
      <c r="RAY1269" s="57"/>
      <c r="RAZ1269" s="71"/>
      <c r="RBA1269" s="71"/>
      <c r="RBB1269" s="57"/>
      <c r="RBD1269" s="79"/>
      <c r="RBE1269" s="57"/>
      <c r="RBF1269" s="80"/>
      <c r="RBG1269" s="80"/>
      <c r="RBH1269" s="80"/>
      <c r="RBI1269" s="80"/>
      <c r="RBJ1269" s="57"/>
      <c r="RBK1269" s="81"/>
      <c r="RBL1269" s="57"/>
      <c r="RBM1269" s="71"/>
      <c r="RBN1269" s="71"/>
      <c r="RBO1269" s="57"/>
      <c r="RBQ1269" s="79"/>
      <c r="RBR1269" s="57"/>
      <c r="RBS1269" s="80"/>
      <c r="RBT1269" s="80"/>
      <c r="RBU1269" s="80"/>
      <c r="RBV1269" s="80"/>
      <c r="RBW1269" s="57"/>
      <c r="RBX1269" s="81"/>
      <c r="RBY1269" s="57"/>
      <c r="RBZ1269" s="71"/>
      <c r="RCA1269" s="71"/>
      <c r="RCB1269" s="57"/>
      <c r="RCD1269" s="79"/>
      <c r="RCE1269" s="57"/>
      <c r="RCF1269" s="80"/>
      <c r="RCG1269" s="80"/>
      <c r="RCH1269" s="80"/>
      <c r="RCI1269" s="80"/>
      <c r="RCJ1269" s="57"/>
      <c r="RCK1269" s="81"/>
      <c r="RCL1269" s="57"/>
      <c r="RCM1269" s="71"/>
      <c r="RCN1269" s="71"/>
      <c r="RCO1269" s="57"/>
      <c r="RCQ1269" s="79"/>
      <c r="RCR1269" s="57"/>
      <c r="RCS1269" s="80"/>
      <c r="RCT1269" s="80"/>
      <c r="RCU1269" s="80"/>
      <c r="RCV1269" s="80"/>
      <c r="RCW1269" s="57"/>
      <c r="RCX1269" s="81"/>
      <c r="RCY1269" s="57"/>
      <c r="RCZ1269" s="71"/>
      <c r="RDA1269" s="71"/>
      <c r="RDB1269" s="57"/>
      <c r="RDD1269" s="79"/>
      <c r="RDE1269" s="57"/>
      <c r="RDF1269" s="80"/>
      <c r="RDG1269" s="80"/>
      <c r="RDH1269" s="80"/>
      <c r="RDI1269" s="80"/>
      <c r="RDJ1269" s="57"/>
      <c r="RDK1269" s="81"/>
      <c r="RDL1269" s="57"/>
      <c r="RDM1269" s="71"/>
      <c r="RDN1269" s="71"/>
      <c r="RDO1269" s="57"/>
      <c r="RDQ1269" s="79"/>
      <c r="RDR1269" s="57"/>
      <c r="RDS1269" s="80"/>
      <c r="RDT1269" s="80"/>
      <c r="RDU1269" s="80"/>
      <c r="RDV1269" s="80"/>
      <c r="RDW1269" s="57"/>
      <c r="RDX1269" s="81"/>
      <c r="RDY1269" s="57"/>
      <c r="RDZ1269" s="71"/>
      <c r="REA1269" s="71"/>
      <c r="REB1269" s="57"/>
      <c r="RED1269" s="79"/>
      <c r="REE1269" s="57"/>
      <c r="REF1269" s="80"/>
      <c r="REG1269" s="80"/>
      <c r="REH1269" s="80"/>
      <c r="REI1269" s="80"/>
      <c r="REJ1269" s="57"/>
      <c r="REK1269" s="81"/>
      <c r="REL1269" s="57"/>
      <c r="REM1269" s="71"/>
      <c r="REN1269" s="71"/>
      <c r="REO1269" s="57"/>
      <c r="REQ1269" s="79"/>
      <c r="RER1269" s="57"/>
      <c r="RES1269" s="80"/>
      <c r="RET1269" s="80"/>
      <c r="REU1269" s="80"/>
      <c r="REV1269" s="80"/>
      <c r="REW1269" s="57"/>
      <c r="REX1269" s="81"/>
      <c r="REY1269" s="57"/>
      <c r="REZ1269" s="71"/>
      <c r="RFA1269" s="71"/>
      <c r="RFB1269" s="57"/>
      <c r="RFD1269" s="79"/>
      <c r="RFE1269" s="57"/>
      <c r="RFF1269" s="80"/>
      <c r="RFG1269" s="80"/>
      <c r="RFH1269" s="80"/>
      <c r="RFI1269" s="80"/>
      <c r="RFJ1269" s="57"/>
      <c r="RFK1269" s="81"/>
      <c r="RFL1269" s="57"/>
      <c r="RFM1269" s="71"/>
      <c r="RFN1269" s="71"/>
      <c r="RFO1269" s="57"/>
      <c r="RFQ1269" s="79"/>
      <c r="RFR1269" s="57"/>
      <c r="RFS1269" s="80"/>
      <c r="RFT1269" s="80"/>
      <c r="RFU1269" s="80"/>
      <c r="RFV1269" s="80"/>
      <c r="RFW1269" s="57"/>
      <c r="RFX1269" s="81"/>
      <c r="RFY1269" s="57"/>
      <c r="RFZ1269" s="71"/>
      <c r="RGA1269" s="71"/>
      <c r="RGB1269" s="57"/>
      <c r="RGD1269" s="79"/>
      <c r="RGE1269" s="57"/>
      <c r="RGF1269" s="80"/>
      <c r="RGG1269" s="80"/>
      <c r="RGH1269" s="80"/>
      <c r="RGI1269" s="80"/>
      <c r="RGJ1269" s="57"/>
      <c r="RGK1269" s="81"/>
      <c r="RGL1269" s="57"/>
      <c r="RGM1269" s="71"/>
      <c r="RGN1269" s="71"/>
      <c r="RGO1269" s="57"/>
      <c r="RGQ1269" s="79"/>
      <c r="RGR1269" s="57"/>
      <c r="RGS1269" s="80"/>
      <c r="RGT1269" s="80"/>
      <c r="RGU1269" s="80"/>
      <c r="RGV1269" s="80"/>
      <c r="RGW1269" s="57"/>
      <c r="RGX1269" s="81"/>
      <c r="RGY1269" s="57"/>
      <c r="RGZ1269" s="71"/>
      <c r="RHA1269" s="71"/>
      <c r="RHB1269" s="57"/>
      <c r="RHD1269" s="79"/>
      <c r="RHE1269" s="57"/>
      <c r="RHF1269" s="80"/>
      <c r="RHG1269" s="80"/>
      <c r="RHH1269" s="80"/>
      <c r="RHI1269" s="80"/>
      <c r="RHJ1269" s="57"/>
      <c r="RHK1269" s="81"/>
      <c r="RHL1269" s="57"/>
      <c r="RHM1269" s="71"/>
      <c r="RHN1269" s="71"/>
      <c r="RHO1269" s="57"/>
      <c r="RHQ1269" s="79"/>
      <c r="RHR1269" s="57"/>
      <c r="RHS1269" s="80"/>
      <c r="RHT1269" s="80"/>
      <c r="RHU1269" s="80"/>
      <c r="RHV1269" s="80"/>
      <c r="RHW1269" s="57"/>
      <c r="RHX1269" s="81"/>
      <c r="RHY1269" s="57"/>
      <c r="RHZ1269" s="71"/>
      <c r="RIA1269" s="71"/>
      <c r="RIB1269" s="57"/>
      <c r="RID1269" s="79"/>
      <c r="RIE1269" s="57"/>
      <c r="RIF1269" s="80"/>
      <c r="RIG1269" s="80"/>
      <c r="RIH1269" s="80"/>
      <c r="RII1269" s="80"/>
      <c r="RIJ1269" s="57"/>
      <c r="RIK1269" s="81"/>
      <c r="RIL1269" s="57"/>
      <c r="RIM1269" s="71"/>
      <c r="RIN1269" s="71"/>
      <c r="RIO1269" s="57"/>
      <c r="RIQ1269" s="79"/>
      <c r="RIR1269" s="57"/>
      <c r="RIS1269" s="80"/>
      <c r="RIT1269" s="80"/>
      <c r="RIU1269" s="80"/>
      <c r="RIV1269" s="80"/>
      <c r="RIW1269" s="57"/>
      <c r="RIX1269" s="81"/>
      <c r="RIY1269" s="57"/>
      <c r="RIZ1269" s="71"/>
      <c r="RJA1269" s="71"/>
      <c r="RJB1269" s="57"/>
      <c r="RJD1269" s="79"/>
      <c r="RJE1269" s="57"/>
      <c r="RJF1269" s="80"/>
      <c r="RJG1269" s="80"/>
      <c r="RJH1269" s="80"/>
      <c r="RJI1269" s="80"/>
      <c r="RJJ1269" s="57"/>
      <c r="RJK1269" s="81"/>
      <c r="RJL1269" s="57"/>
      <c r="RJM1269" s="71"/>
      <c r="RJN1269" s="71"/>
      <c r="RJO1269" s="57"/>
      <c r="RJQ1269" s="79"/>
      <c r="RJR1269" s="57"/>
      <c r="RJS1269" s="80"/>
      <c r="RJT1269" s="80"/>
      <c r="RJU1269" s="80"/>
      <c r="RJV1269" s="80"/>
      <c r="RJW1269" s="57"/>
      <c r="RJX1269" s="81"/>
      <c r="RJY1269" s="57"/>
      <c r="RJZ1269" s="71"/>
      <c r="RKA1269" s="71"/>
      <c r="RKB1269" s="57"/>
      <c r="RKD1269" s="79"/>
      <c r="RKE1269" s="57"/>
      <c r="RKF1269" s="80"/>
      <c r="RKG1269" s="80"/>
      <c r="RKH1269" s="80"/>
      <c r="RKI1269" s="80"/>
      <c r="RKJ1269" s="57"/>
      <c r="RKK1269" s="81"/>
      <c r="RKL1269" s="57"/>
      <c r="RKM1269" s="71"/>
      <c r="RKN1269" s="71"/>
      <c r="RKO1269" s="57"/>
      <c r="RKQ1269" s="79"/>
      <c r="RKR1269" s="57"/>
      <c r="RKS1269" s="80"/>
      <c r="RKT1269" s="80"/>
      <c r="RKU1269" s="80"/>
      <c r="RKV1269" s="80"/>
      <c r="RKW1269" s="57"/>
      <c r="RKX1269" s="81"/>
      <c r="RKY1269" s="57"/>
      <c r="RKZ1269" s="71"/>
      <c r="RLA1269" s="71"/>
      <c r="RLB1269" s="57"/>
      <c r="RLD1269" s="79"/>
      <c r="RLE1269" s="57"/>
      <c r="RLF1269" s="80"/>
      <c r="RLG1269" s="80"/>
      <c r="RLH1269" s="80"/>
      <c r="RLI1269" s="80"/>
      <c r="RLJ1269" s="57"/>
      <c r="RLK1269" s="81"/>
      <c r="RLL1269" s="57"/>
      <c r="RLM1269" s="71"/>
      <c r="RLN1269" s="71"/>
      <c r="RLO1269" s="57"/>
      <c r="RLQ1269" s="79"/>
      <c r="RLR1269" s="57"/>
      <c r="RLS1269" s="80"/>
      <c r="RLT1269" s="80"/>
      <c r="RLU1269" s="80"/>
      <c r="RLV1269" s="80"/>
      <c r="RLW1269" s="57"/>
      <c r="RLX1269" s="81"/>
      <c r="RLY1269" s="57"/>
      <c r="RLZ1269" s="71"/>
      <c r="RMA1269" s="71"/>
      <c r="RMB1269" s="57"/>
      <c r="RMD1269" s="79"/>
      <c r="RME1269" s="57"/>
      <c r="RMF1269" s="80"/>
      <c r="RMG1269" s="80"/>
      <c r="RMH1269" s="80"/>
      <c r="RMI1269" s="80"/>
      <c r="RMJ1269" s="57"/>
      <c r="RMK1269" s="81"/>
      <c r="RML1269" s="57"/>
      <c r="RMM1269" s="71"/>
      <c r="RMN1269" s="71"/>
      <c r="RMO1269" s="57"/>
      <c r="RMQ1269" s="79"/>
      <c r="RMR1269" s="57"/>
      <c r="RMS1269" s="80"/>
      <c r="RMT1269" s="80"/>
      <c r="RMU1269" s="80"/>
      <c r="RMV1269" s="80"/>
      <c r="RMW1269" s="57"/>
      <c r="RMX1269" s="81"/>
      <c r="RMY1269" s="57"/>
      <c r="RMZ1269" s="71"/>
      <c r="RNA1269" s="71"/>
      <c r="RNB1269" s="57"/>
      <c r="RND1269" s="79"/>
      <c r="RNE1269" s="57"/>
      <c r="RNF1269" s="80"/>
      <c r="RNG1269" s="80"/>
      <c r="RNH1269" s="80"/>
      <c r="RNI1269" s="80"/>
      <c r="RNJ1269" s="57"/>
      <c r="RNK1269" s="81"/>
      <c r="RNL1269" s="57"/>
      <c r="RNM1269" s="71"/>
      <c r="RNN1269" s="71"/>
      <c r="RNO1269" s="57"/>
      <c r="RNQ1269" s="79"/>
      <c r="RNR1269" s="57"/>
      <c r="RNS1269" s="80"/>
      <c r="RNT1269" s="80"/>
      <c r="RNU1269" s="80"/>
      <c r="RNV1269" s="80"/>
      <c r="RNW1269" s="57"/>
      <c r="RNX1269" s="81"/>
      <c r="RNY1269" s="57"/>
      <c r="RNZ1269" s="71"/>
      <c r="ROA1269" s="71"/>
      <c r="ROB1269" s="57"/>
      <c r="ROD1269" s="79"/>
      <c r="ROE1269" s="57"/>
      <c r="ROF1269" s="80"/>
      <c r="ROG1269" s="80"/>
      <c r="ROH1269" s="80"/>
      <c r="ROI1269" s="80"/>
      <c r="ROJ1269" s="57"/>
      <c r="ROK1269" s="81"/>
      <c r="ROL1269" s="57"/>
      <c r="ROM1269" s="71"/>
      <c r="RON1269" s="71"/>
      <c r="ROO1269" s="57"/>
      <c r="ROQ1269" s="79"/>
      <c r="ROR1269" s="57"/>
      <c r="ROS1269" s="80"/>
      <c r="ROT1269" s="80"/>
      <c r="ROU1269" s="80"/>
      <c r="ROV1269" s="80"/>
      <c r="ROW1269" s="57"/>
      <c r="ROX1269" s="81"/>
      <c r="ROY1269" s="57"/>
      <c r="ROZ1269" s="71"/>
      <c r="RPA1269" s="71"/>
      <c r="RPB1269" s="57"/>
      <c r="RPD1269" s="79"/>
      <c r="RPE1269" s="57"/>
      <c r="RPF1269" s="80"/>
      <c r="RPG1269" s="80"/>
      <c r="RPH1269" s="80"/>
      <c r="RPI1269" s="80"/>
      <c r="RPJ1269" s="57"/>
      <c r="RPK1269" s="81"/>
      <c r="RPL1269" s="57"/>
      <c r="RPM1269" s="71"/>
      <c r="RPN1269" s="71"/>
      <c r="RPO1269" s="57"/>
      <c r="RPQ1269" s="79"/>
      <c r="RPR1269" s="57"/>
      <c r="RPS1269" s="80"/>
      <c r="RPT1269" s="80"/>
      <c r="RPU1269" s="80"/>
      <c r="RPV1269" s="80"/>
      <c r="RPW1269" s="57"/>
      <c r="RPX1269" s="81"/>
      <c r="RPY1269" s="57"/>
      <c r="RPZ1269" s="71"/>
      <c r="RQA1269" s="71"/>
      <c r="RQB1269" s="57"/>
      <c r="RQD1269" s="79"/>
      <c r="RQE1269" s="57"/>
      <c r="RQF1269" s="80"/>
      <c r="RQG1269" s="80"/>
      <c r="RQH1269" s="80"/>
      <c r="RQI1269" s="80"/>
      <c r="RQJ1269" s="57"/>
      <c r="RQK1269" s="81"/>
      <c r="RQL1269" s="57"/>
      <c r="RQM1269" s="71"/>
      <c r="RQN1269" s="71"/>
      <c r="RQO1269" s="57"/>
      <c r="RQQ1269" s="79"/>
      <c r="RQR1269" s="57"/>
      <c r="RQS1269" s="80"/>
      <c r="RQT1269" s="80"/>
      <c r="RQU1269" s="80"/>
      <c r="RQV1269" s="80"/>
      <c r="RQW1269" s="57"/>
      <c r="RQX1269" s="81"/>
      <c r="RQY1269" s="57"/>
      <c r="RQZ1269" s="71"/>
      <c r="RRA1269" s="71"/>
      <c r="RRB1269" s="57"/>
      <c r="RRD1269" s="79"/>
      <c r="RRE1269" s="57"/>
      <c r="RRF1269" s="80"/>
      <c r="RRG1269" s="80"/>
      <c r="RRH1269" s="80"/>
      <c r="RRI1269" s="80"/>
      <c r="RRJ1269" s="57"/>
      <c r="RRK1269" s="81"/>
      <c r="RRL1269" s="57"/>
      <c r="RRM1269" s="71"/>
      <c r="RRN1269" s="71"/>
      <c r="RRO1269" s="57"/>
      <c r="RRQ1269" s="79"/>
      <c r="RRR1269" s="57"/>
      <c r="RRS1269" s="80"/>
      <c r="RRT1269" s="80"/>
      <c r="RRU1269" s="80"/>
      <c r="RRV1269" s="80"/>
      <c r="RRW1269" s="57"/>
      <c r="RRX1269" s="81"/>
      <c r="RRY1269" s="57"/>
      <c r="RRZ1269" s="71"/>
      <c r="RSA1269" s="71"/>
      <c r="RSB1269" s="57"/>
      <c r="RSD1269" s="79"/>
      <c r="RSE1269" s="57"/>
      <c r="RSF1269" s="80"/>
      <c r="RSG1269" s="80"/>
      <c r="RSH1269" s="80"/>
      <c r="RSI1269" s="80"/>
      <c r="RSJ1269" s="57"/>
      <c r="RSK1269" s="81"/>
      <c r="RSL1269" s="57"/>
      <c r="RSM1269" s="71"/>
      <c r="RSN1269" s="71"/>
      <c r="RSO1269" s="57"/>
      <c r="RSQ1269" s="79"/>
      <c r="RSR1269" s="57"/>
      <c r="RSS1269" s="80"/>
      <c r="RST1269" s="80"/>
      <c r="RSU1269" s="80"/>
      <c r="RSV1269" s="80"/>
      <c r="RSW1269" s="57"/>
      <c r="RSX1269" s="81"/>
      <c r="RSY1269" s="57"/>
      <c r="RSZ1269" s="71"/>
      <c r="RTA1269" s="71"/>
      <c r="RTB1269" s="57"/>
      <c r="RTD1269" s="79"/>
      <c r="RTE1269" s="57"/>
      <c r="RTF1269" s="80"/>
      <c r="RTG1269" s="80"/>
      <c r="RTH1269" s="80"/>
      <c r="RTI1269" s="80"/>
      <c r="RTJ1269" s="57"/>
      <c r="RTK1269" s="81"/>
      <c r="RTL1269" s="57"/>
      <c r="RTM1269" s="71"/>
      <c r="RTN1269" s="71"/>
      <c r="RTO1269" s="57"/>
      <c r="RTQ1269" s="79"/>
      <c r="RTR1269" s="57"/>
      <c r="RTS1269" s="80"/>
      <c r="RTT1269" s="80"/>
      <c r="RTU1269" s="80"/>
      <c r="RTV1269" s="80"/>
      <c r="RTW1269" s="57"/>
      <c r="RTX1269" s="81"/>
      <c r="RTY1269" s="57"/>
      <c r="RTZ1269" s="71"/>
      <c r="RUA1269" s="71"/>
      <c r="RUB1269" s="57"/>
      <c r="RUD1269" s="79"/>
      <c r="RUE1269" s="57"/>
      <c r="RUF1269" s="80"/>
      <c r="RUG1269" s="80"/>
      <c r="RUH1269" s="80"/>
      <c r="RUI1269" s="80"/>
      <c r="RUJ1269" s="57"/>
      <c r="RUK1269" s="81"/>
      <c r="RUL1269" s="57"/>
      <c r="RUM1269" s="71"/>
      <c r="RUN1269" s="71"/>
      <c r="RUO1269" s="57"/>
      <c r="RUQ1269" s="79"/>
      <c r="RUR1269" s="57"/>
      <c r="RUS1269" s="80"/>
      <c r="RUT1269" s="80"/>
      <c r="RUU1269" s="80"/>
      <c r="RUV1269" s="80"/>
      <c r="RUW1269" s="57"/>
      <c r="RUX1269" s="81"/>
      <c r="RUY1269" s="57"/>
      <c r="RUZ1269" s="71"/>
      <c r="RVA1269" s="71"/>
      <c r="RVB1269" s="57"/>
      <c r="RVD1269" s="79"/>
      <c r="RVE1269" s="57"/>
      <c r="RVF1269" s="80"/>
      <c r="RVG1269" s="80"/>
      <c r="RVH1269" s="80"/>
      <c r="RVI1269" s="80"/>
      <c r="RVJ1269" s="57"/>
      <c r="RVK1269" s="81"/>
      <c r="RVL1269" s="57"/>
      <c r="RVM1269" s="71"/>
      <c r="RVN1269" s="71"/>
      <c r="RVO1269" s="57"/>
      <c r="RVQ1269" s="79"/>
      <c r="RVR1269" s="57"/>
      <c r="RVS1269" s="80"/>
      <c r="RVT1269" s="80"/>
      <c r="RVU1269" s="80"/>
      <c r="RVV1269" s="80"/>
      <c r="RVW1269" s="57"/>
      <c r="RVX1269" s="81"/>
      <c r="RVY1269" s="57"/>
      <c r="RVZ1269" s="71"/>
      <c r="RWA1269" s="71"/>
      <c r="RWB1269" s="57"/>
      <c r="RWD1269" s="79"/>
      <c r="RWE1269" s="57"/>
      <c r="RWF1269" s="80"/>
      <c r="RWG1269" s="80"/>
      <c r="RWH1269" s="80"/>
      <c r="RWI1269" s="80"/>
      <c r="RWJ1269" s="57"/>
      <c r="RWK1269" s="81"/>
      <c r="RWL1269" s="57"/>
      <c r="RWM1269" s="71"/>
      <c r="RWN1269" s="71"/>
      <c r="RWO1269" s="57"/>
      <c r="RWQ1269" s="79"/>
      <c r="RWR1269" s="57"/>
      <c r="RWS1269" s="80"/>
      <c r="RWT1269" s="80"/>
      <c r="RWU1269" s="80"/>
      <c r="RWV1269" s="80"/>
      <c r="RWW1269" s="57"/>
      <c r="RWX1269" s="81"/>
      <c r="RWY1269" s="57"/>
      <c r="RWZ1269" s="71"/>
      <c r="RXA1269" s="71"/>
      <c r="RXB1269" s="57"/>
      <c r="RXD1269" s="79"/>
      <c r="RXE1269" s="57"/>
      <c r="RXF1269" s="80"/>
      <c r="RXG1269" s="80"/>
      <c r="RXH1269" s="80"/>
      <c r="RXI1269" s="80"/>
      <c r="RXJ1269" s="57"/>
      <c r="RXK1269" s="81"/>
      <c r="RXL1269" s="57"/>
      <c r="RXM1269" s="71"/>
      <c r="RXN1269" s="71"/>
      <c r="RXO1269" s="57"/>
      <c r="RXQ1269" s="79"/>
      <c r="RXR1269" s="57"/>
      <c r="RXS1269" s="80"/>
      <c r="RXT1269" s="80"/>
      <c r="RXU1269" s="80"/>
      <c r="RXV1269" s="80"/>
      <c r="RXW1269" s="57"/>
      <c r="RXX1269" s="81"/>
      <c r="RXY1269" s="57"/>
      <c r="RXZ1269" s="71"/>
      <c r="RYA1269" s="71"/>
      <c r="RYB1269" s="57"/>
      <c r="RYD1269" s="79"/>
      <c r="RYE1269" s="57"/>
      <c r="RYF1269" s="80"/>
      <c r="RYG1269" s="80"/>
      <c r="RYH1269" s="80"/>
      <c r="RYI1269" s="80"/>
      <c r="RYJ1269" s="57"/>
      <c r="RYK1269" s="81"/>
      <c r="RYL1269" s="57"/>
      <c r="RYM1269" s="71"/>
      <c r="RYN1269" s="71"/>
      <c r="RYO1269" s="57"/>
      <c r="RYQ1269" s="79"/>
      <c r="RYR1269" s="57"/>
      <c r="RYS1269" s="80"/>
      <c r="RYT1269" s="80"/>
      <c r="RYU1269" s="80"/>
      <c r="RYV1269" s="80"/>
      <c r="RYW1269" s="57"/>
      <c r="RYX1269" s="81"/>
      <c r="RYY1269" s="57"/>
      <c r="RYZ1269" s="71"/>
      <c r="RZA1269" s="71"/>
      <c r="RZB1269" s="57"/>
      <c r="RZD1269" s="79"/>
      <c r="RZE1269" s="57"/>
      <c r="RZF1269" s="80"/>
      <c r="RZG1269" s="80"/>
      <c r="RZH1269" s="80"/>
      <c r="RZI1269" s="80"/>
      <c r="RZJ1269" s="57"/>
      <c r="RZK1269" s="81"/>
      <c r="RZL1269" s="57"/>
      <c r="RZM1269" s="71"/>
      <c r="RZN1269" s="71"/>
      <c r="RZO1269" s="57"/>
      <c r="RZQ1269" s="79"/>
      <c r="RZR1269" s="57"/>
      <c r="RZS1269" s="80"/>
      <c r="RZT1269" s="80"/>
      <c r="RZU1269" s="80"/>
      <c r="RZV1269" s="80"/>
      <c r="RZW1269" s="57"/>
      <c r="RZX1269" s="81"/>
      <c r="RZY1269" s="57"/>
      <c r="RZZ1269" s="71"/>
      <c r="SAA1269" s="71"/>
      <c r="SAB1269" s="57"/>
      <c r="SAD1269" s="79"/>
      <c r="SAE1269" s="57"/>
      <c r="SAF1269" s="80"/>
      <c r="SAG1269" s="80"/>
      <c r="SAH1269" s="80"/>
      <c r="SAI1269" s="80"/>
      <c r="SAJ1269" s="57"/>
      <c r="SAK1269" s="81"/>
      <c r="SAL1269" s="57"/>
      <c r="SAM1269" s="71"/>
      <c r="SAN1269" s="71"/>
      <c r="SAO1269" s="57"/>
      <c r="SAQ1269" s="79"/>
      <c r="SAR1269" s="57"/>
      <c r="SAS1269" s="80"/>
      <c r="SAT1269" s="80"/>
      <c r="SAU1269" s="80"/>
      <c r="SAV1269" s="80"/>
      <c r="SAW1269" s="57"/>
      <c r="SAX1269" s="81"/>
      <c r="SAY1269" s="57"/>
      <c r="SAZ1269" s="71"/>
      <c r="SBA1269" s="71"/>
      <c r="SBB1269" s="57"/>
      <c r="SBD1269" s="79"/>
      <c r="SBE1269" s="57"/>
      <c r="SBF1269" s="80"/>
      <c r="SBG1269" s="80"/>
      <c r="SBH1269" s="80"/>
      <c r="SBI1269" s="80"/>
      <c r="SBJ1269" s="57"/>
      <c r="SBK1269" s="81"/>
      <c r="SBL1269" s="57"/>
      <c r="SBM1269" s="71"/>
      <c r="SBN1269" s="71"/>
      <c r="SBO1269" s="57"/>
      <c r="SBQ1269" s="79"/>
      <c r="SBR1269" s="57"/>
      <c r="SBS1269" s="80"/>
      <c r="SBT1269" s="80"/>
      <c r="SBU1269" s="80"/>
      <c r="SBV1269" s="80"/>
      <c r="SBW1269" s="57"/>
      <c r="SBX1269" s="81"/>
      <c r="SBY1269" s="57"/>
      <c r="SBZ1269" s="71"/>
      <c r="SCA1269" s="71"/>
      <c r="SCB1269" s="57"/>
      <c r="SCD1269" s="79"/>
      <c r="SCE1269" s="57"/>
      <c r="SCF1269" s="80"/>
      <c r="SCG1269" s="80"/>
      <c r="SCH1269" s="80"/>
      <c r="SCI1269" s="80"/>
      <c r="SCJ1269" s="57"/>
      <c r="SCK1269" s="81"/>
      <c r="SCL1269" s="57"/>
      <c r="SCM1269" s="71"/>
      <c r="SCN1269" s="71"/>
      <c r="SCO1269" s="57"/>
      <c r="SCQ1269" s="79"/>
      <c r="SCR1269" s="57"/>
      <c r="SCS1269" s="80"/>
      <c r="SCT1269" s="80"/>
      <c r="SCU1269" s="80"/>
      <c r="SCV1269" s="80"/>
      <c r="SCW1269" s="57"/>
      <c r="SCX1269" s="81"/>
      <c r="SCY1269" s="57"/>
      <c r="SCZ1269" s="71"/>
      <c r="SDA1269" s="71"/>
      <c r="SDB1269" s="57"/>
      <c r="SDD1269" s="79"/>
      <c r="SDE1269" s="57"/>
      <c r="SDF1269" s="80"/>
      <c r="SDG1269" s="80"/>
      <c r="SDH1269" s="80"/>
      <c r="SDI1269" s="80"/>
      <c r="SDJ1269" s="57"/>
      <c r="SDK1269" s="81"/>
      <c r="SDL1269" s="57"/>
      <c r="SDM1269" s="71"/>
      <c r="SDN1269" s="71"/>
      <c r="SDO1269" s="57"/>
      <c r="SDQ1269" s="79"/>
      <c r="SDR1269" s="57"/>
      <c r="SDS1269" s="80"/>
      <c r="SDT1269" s="80"/>
      <c r="SDU1269" s="80"/>
      <c r="SDV1269" s="80"/>
      <c r="SDW1269" s="57"/>
      <c r="SDX1269" s="81"/>
      <c r="SDY1269" s="57"/>
      <c r="SDZ1269" s="71"/>
      <c r="SEA1269" s="71"/>
      <c r="SEB1269" s="57"/>
      <c r="SED1269" s="79"/>
      <c r="SEE1269" s="57"/>
      <c r="SEF1269" s="80"/>
      <c r="SEG1269" s="80"/>
      <c r="SEH1269" s="80"/>
      <c r="SEI1269" s="80"/>
      <c r="SEJ1269" s="57"/>
      <c r="SEK1269" s="81"/>
      <c r="SEL1269" s="57"/>
      <c r="SEM1269" s="71"/>
      <c r="SEN1269" s="71"/>
      <c r="SEO1269" s="57"/>
      <c r="SEQ1269" s="79"/>
      <c r="SER1269" s="57"/>
      <c r="SES1269" s="80"/>
      <c r="SET1269" s="80"/>
      <c r="SEU1269" s="80"/>
      <c r="SEV1269" s="80"/>
      <c r="SEW1269" s="57"/>
      <c r="SEX1269" s="81"/>
      <c r="SEY1269" s="57"/>
      <c r="SEZ1269" s="71"/>
      <c r="SFA1269" s="71"/>
      <c r="SFB1269" s="57"/>
      <c r="SFD1269" s="79"/>
      <c r="SFE1269" s="57"/>
      <c r="SFF1269" s="80"/>
      <c r="SFG1269" s="80"/>
      <c r="SFH1269" s="80"/>
      <c r="SFI1269" s="80"/>
      <c r="SFJ1269" s="57"/>
      <c r="SFK1269" s="81"/>
      <c r="SFL1269" s="57"/>
      <c r="SFM1269" s="71"/>
      <c r="SFN1269" s="71"/>
      <c r="SFO1269" s="57"/>
      <c r="SFQ1269" s="79"/>
      <c r="SFR1269" s="57"/>
      <c r="SFS1269" s="80"/>
      <c r="SFT1269" s="80"/>
      <c r="SFU1269" s="80"/>
      <c r="SFV1269" s="80"/>
      <c r="SFW1269" s="57"/>
      <c r="SFX1269" s="81"/>
      <c r="SFY1269" s="57"/>
      <c r="SFZ1269" s="71"/>
      <c r="SGA1269" s="71"/>
      <c r="SGB1269" s="57"/>
      <c r="SGD1269" s="79"/>
      <c r="SGE1269" s="57"/>
      <c r="SGF1269" s="80"/>
      <c r="SGG1269" s="80"/>
      <c r="SGH1269" s="80"/>
      <c r="SGI1269" s="80"/>
      <c r="SGJ1269" s="57"/>
      <c r="SGK1269" s="81"/>
      <c r="SGL1269" s="57"/>
      <c r="SGM1269" s="71"/>
      <c r="SGN1269" s="71"/>
      <c r="SGO1269" s="57"/>
      <c r="SGQ1269" s="79"/>
      <c r="SGR1269" s="57"/>
      <c r="SGS1269" s="80"/>
      <c r="SGT1269" s="80"/>
      <c r="SGU1269" s="80"/>
      <c r="SGV1269" s="80"/>
      <c r="SGW1269" s="57"/>
      <c r="SGX1269" s="81"/>
      <c r="SGY1269" s="57"/>
      <c r="SGZ1269" s="71"/>
      <c r="SHA1269" s="71"/>
      <c r="SHB1269" s="57"/>
      <c r="SHD1269" s="79"/>
      <c r="SHE1269" s="57"/>
      <c r="SHF1269" s="80"/>
      <c r="SHG1269" s="80"/>
      <c r="SHH1269" s="80"/>
      <c r="SHI1269" s="80"/>
      <c r="SHJ1269" s="57"/>
      <c r="SHK1269" s="81"/>
      <c r="SHL1269" s="57"/>
      <c r="SHM1269" s="71"/>
      <c r="SHN1269" s="71"/>
      <c r="SHO1269" s="57"/>
      <c r="SHQ1269" s="79"/>
      <c r="SHR1269" s="57"/>
      <c r="SHS1269" s="80"/>
      <c r="SHT1269" s="80"/>
      <c r="SHU1269" s="80"/>
      <c r="SHV1269" s="80"/>
      <c r="SHW1269" s="57"/>
      <c r="SHX1269" s="81"/>
      <c r="SHY1269" s="57"/>
      <c r="SHZ1269" s="71"/>
      <c r="SIA1269" s="71"/>
      <c r="SIB1269" s="57"/>
      <c r="SID1269" s="79"/>
      <c r="SIE1269" s="57"/>
      <c r="SIF1269" s="80"/>
      <c r="SIG1269" s="80"/>
      <c r="SIH1269" s="80"/>
      <c r="SII1269" s="80"/>
      <c r="SIJ1269" s="57"/>
      <c r="SIK1269" s="81"/>
      <c r="SIL1269" s="57"/>
      <c r="SIM1269" s="71"/>
      <c r="SIN1269" s="71"/>
      <c r="SIO1269" s="57"/>
      <c r="SIQ1269" s="79"/>
      <c r="SIR1269" s="57"/>
      <c r="SIS1269" s="80"/>
      <c r="SIT1269" s="80"/>
      <c r="SIU1269" s="80"/>
      <c r="SIV1269" s="80"/>
      <c r="SIW1269" s="57"/>
      <c r="SIX1269" s="81"/>
      <c r="SIY1269" s="57"/>
      <c r="SIZ1269" s="71"/>
      <c r="SJA1269" s="71"/>
      <c r="SJB1269" s="57"/>
      <c r="SJD1269" s="79"/>
      <c r="SJE1269" s="57"/>
      <c r="SJF1269" s="80"/>
      <c r="SJG1269" s="80"/>
      <c r="SJH1269" s="80"/>
      <c r="SJI1269" s="80"/>
      <c r="SJJ1269" s="57"/>
      <c r="SJK1269" s="81"/>
      <c r="SJL1269" s="57"/>
      <c r="SJM1269" s="71"/>
      <c r="SJN1269" s="71"/>
      <c r="SJO1269" s="57"/>
      <c r="SJQ1269" s="79"/>
      <c r="SJR1269" s="57"/>
      <c r="SJS1269" s="80"/>
      <c r="SJT1269" s="80"/>
      <c r="SJU1269" s="80"/>
      <c r="SJV1269" s="80"/>
      <c r="SJW1269" s="57"/>
      <c r="SJX1269" s="81"/>
      <c r="SJY1269" s="57"/>
      <c r="SJZ1269" s="71"/>
      <c r="SKA1269" s="71"/>
      <c r="SKB1269" s="57"/>
      <c r="SKD1269" s="79"/>
      <c r="SKE1269" s="57"/>
      <c r="SKF1269" s="80"/>
      <c r="SKG1269" s="80"/>
      <c r="SKH1269" s="80"/>
      <c r="SKI1269" s="80"/>
      <c r="SKJ1269" s="57"/>
      <c r="SKK1269" s="81"/>
      <c r="SKL1269" s="57"/>
      <c r="SKM1269" s="71"/>
      <c r="SKN1269" s="71"/>
      <c r="SKO1269" s="57"/>
      <c r="SKQ1269" s="79"/>
      <c r="SKR1269" s="57"/>
      <c r="SKS1269" s="80"/>
      <c r="SKT1269" s="80"/>
      <c r="SKU1269" s="80"/>
      <c r="SKV1269" s="80"/>
      <c r="SKW1269" s="57"/>
      <c r="SKX1269" s="81"/>
      <c r="SKY1269" s="57"/>
      <c r="SKZ1269" s="71"/>
      <c r="SLA1269" s="71"/>
      <c r="SLB1269" s="57"/>
      <c r="SLD1269" s="79"/>
      <c r="SLE1269" s="57"/>
      <c r="SLF1269" s="80"/>
      <c r="SLG1269" s="80"/>
      <c r="SLH1269" s="80"/>
      <c r="SLI1269" s="80"/>
      <c r="SLJ1269" s="57"/>
      <c r="SLK1269" s="81"/>
      <c r="SLL1269" s="57"/>
      <c r="SLM1269" s="71"/>
      <c r="SLN1269" s="71"/>
      <c r="SLO1269" s="57"/>
      <c r="SLQ1269" s="79"/>
      <c r="SLR1269" s="57"/>
      <c r="SLS1269" s="80"/>
      <c r="SLT1269" s="80"/>
      <c r="SLU1269" s="80"/>
      <c r="SLV1269" s="80"/>
      <c r="SLW1269" s="57"/>
      <c r="SLX1269" s="81"/>
      <c r="SLY1269" s="57"/>
      <c r="SLZ1269" s="71"/>
      <c r="SMA1269" s="71"/>
      <c r="SMB1269" s="57"/>
      <c r="SMD1269" s="79"/>
      <c r="SME1269" s="57"/>
      <c r="SMF1269" s="80"/>
      <c r="SMG1269" s="80"/>
      <c r="SMH1269" s="80"/>
      <c r="SMI1269" s="80"/>
      <c r="SMJ1269" s="57"/>
      <c r="SMK1269" s="81"/>
      <c r="SML1269" s="57"/>
      <c r="SMM1269" s="71"/>
      <c r="SMN1269" s="71"/>
      <c r="SMO1269" s="57"/>
      <c r="SMQ1269" s="79"/>
      <c r="SMR1269" s="57"/>
      <c r="SMS1269" s="80"/>
      <c r="SMT1269" s="80"/>
      <c r="SMU1269" s="80"/>
      <c r="SMV1269" s="80"/>
      <c r="SMW1269" s="57"/>
      <c r="SMX1269" s="81"/>
      <c r="SMY1269" s="57"/>
      <c r="SMZ1269" s="71"/>
      <c r="SNA1269" s="71"/>
      <c r="SNB1269" s="57"/>
      <c r="SND1269" s="79"/>
      <c r="SNE1269" s="57"/>
      <c r="SNF1269" s="80"/>
      <c r="SNG1269" s="80"/>
      <c r="SNH1269" s="80"/>
      <c r="SNI1269" s="80"/>
      <c r="SNJ1269" s="57"/>
      <c r="SNK1269" s="81"/>
      <c r="SNL1269" s="57"/>
      <c r="SNM1269" s="71"/>
      <c r="SNN1269" s="71"/>
      <c r="SNO1269" s="57"/>
      <c r="SNQ1269" s="79"/>
      <c r="SNR1269" s="57"/>
      <c r="SNS1269" s="80"/>
      <c r="SNT1269" s="80"/>
      <c r="SNU1269" s="80"/>
      <c r="SNV1269" s="80"/>
      <c r="SNW1269" s="57"/>
      <c r="SNX1269" s="81"/>
      <c r="SNY1269" s="57"/>
      <c r="SNZ1269" s="71"/>
      <c r="SOA1269" s="71"/>
      <c r="SOB1269" s="57"/>
      <c r="SOD1269" s="79"/>
      <c r="SOE1269" s="57"/>
      <c r="SOF1269" s="80"/>
      <c r="SOG1269" s="80"/>
      <c r="SOH1269" s="80"/>
      <c r="SOI1269" s="80"/>
      <c r="SOJ1269" s="57"/>
      <c r="SOK1269" s="81"/>
      <c r="SOL1269" s="57"/>
      <c r="SOM1269" s="71"/>
      <c r="SON1269" s="71"/>
      <c r="SOO1269" s="57"/>
      <c r="SOQ1269" s="79"/>
      <c r="SOR1269" s="57"/>
      <c r="SOS1269" s="80"/>
      <c r="SOT1269" s="80"/>
      <c r="SOU1269" s="80"/>
      <c r="SOV1269" s="80"/>
      <c r="SOW1269" s="57"/>
      <c r="SOX1269" s="81"/>
      <c r="SOY1269" s="57"/>
      <c r="SOZ1269" s="71"/>
      <c r="SPA1269" s="71"/>
      <c r="SPB1269" s="57"/>
      <c r="SPD1269" s="79"/>
      <c r="SPE1269" s="57"/>
      <c r="SPF1269" s="80"/>
      <c r="SPG1269" s="80"/>
      <c r="SPH1269" s="80"/>
      <c r="SPI1269" s="80"/>
      <c r="SPJ1269" s="57"/>
      <c r="SPK1269" s="81"/>
      <c r="SPL1269" s="57"/>
      <c r="SPM1269" s="71"/>
      <c r="SPN1269" s="71"/>
      <c r="SPO1269" s="57"/>
      <c r="SPQ1269" s="79"/>
      <c r="SPR1269" s="57"/>
      <c r="SPS1269" s="80"/>
      <c r="SPT1269" s="80"/>
      <c r="SPU1269" s="80"/>
      <c r="SPV1269" s="80"/>
      <c r="SPW1269" s="57"/>
      <c r="SPX1269" s="81"/>
      <c r="SPY1269" s="57"/>
      <c r="SPZ1269" s="71"/>
      <c r="SQA1269" s="71"/>
      <c r="SQB1269" s="57"/>
      <c r="SQD1269" s="79"/>
      <c r="SQE1269" s="57"/>
      <c r="SQF1269" s="80"/>
      <c r="SQG1269" s="80"/>
      <c r="SQH1269" s="80"/>
      <c r="SQI1269" s="80"/>
      <c r="SQJ1269" s="57"/>
      <c r="SQK1269" s="81"/>
      <c r="SQL1269" s="57"/>
      <c r="SQM1269" s="71"/>
      <c r="SQN1269" s="71"/>
      <c r="SQO1269" s="57"/>
      <c r="SQQ1269" s="79"/>
      <c r="SQR1269" s="57"/>
      <c r="SQS1269" s="80"/>
      <c r="SQT1269" s="80"/>
      <c r="SQU1269" s="80"/>
      <c r="SQV1269" s="80"/>
      <c r="SQW1269" s="57"/>
      <c r="SQX1269" s="81"/>
      <c r="SQY1269" s="57"/>
      <c r="SQZ1269" s="71"/>
      <c r="SRA1269" s="71"/>
      <c r="SRB1269" s="57"/>
      <c r="SRD1269" s="79"/>
      <c r="SRE1269" s="57"/>
      <c r="SRF1269" s="80"/>
      <c r="SRG1269" s="80"/>
      <c r="SRH1269" s="80"/>
      <c r="SRI1269" s="80"/>
      <c r="SRJ1269" s="57"/>
      <c r="SRK1269" s="81"/>
      <c r="SRL1269" s="57"/>
      <c r="SRM1269" s="71"/>
      <c r="SRN1269" s="71"/>
      <c r="SRO1269" s="57"/>
      <c r="SRQ1269" s="79"/>
      <c r="SRR1269" s="57"/>
      <c r="SRS1269" s="80"/>
      <c r="SRT1269" s="80"/>
      <c r="SRU1269" s="80"/>
      <c r="SRV1269" s="80"/>
      <c r="SRW1269" s="57"/>
      <c r="SRX1269" s="81"/>
      <c r="SRY1269" s="57"/>
      <c r="SRZ1269" s="71"/>
      <c r="SSA1269" s="71"/>
      <c r="SSB1269" s="57"/>
      <c r="SSD1269" s="79"/>
      <c r="SSE1269" s="57"/>
      <c r="SSF1269" s="80"/>
      <c r="SSG1269" s="80"/>
      <c r="SSH1269" s="80"/>
      <c r="SSI1269" s="80"/>
      <c r="SSJ1269" s="57"/>
      <c r="SSK1269" s="81"/>
      <c r="SSL1269" s="57"/>
      <c r="SSM1269" s="71"/>
      <c r="SSN1269" s="71"/>
      <c r="SSO1269" s="57"/>
      <c r="SSQ1269" s="79"/>
      <c r="SSR1269" s="57"/>
      <c r="SSS1269" s="80"/>
      <c r="SST1269" s="80"/>
      <c r="SSU1269" s="80"/>
      <c r="SSV1269" s="80"/>
      <c r="SSW1269" s="57"/>
      <c r="SSX1269" s="81"/>
      <c r="SSY1269" s="57"/>
      <c r="SSZ1269" s="71"/>
      <c r="STA1269" s="71"/>
      <c r="STB1269" s="57"/>
      <c r="STD1269" s="79"/>
      <c r="STE1269" s="57"/>
      <c r="STF1269" s="80"/>
      <c r="STG1269" s="80"/>
      <c r="STH1269" s="80"/>
      <c r="STI1269" s="80"/>
      <c r="STJ1269" s="57"/>
      <c r="STK1269" s="81"/>
      <c r="STL1269" s="57"/>
      <c r="STM1269" s="71"/>
      <c r="STN1269" s="71"/>
      <c r="STO1269" s="57"/>
      <c r="STQ1269" s="79"/>
      <c r="STR1269" s="57"/>
      <c r="STS1269" s="80"/>
      <c r="STT1269" s="80"/>
      <c r="STU1269" s="80"/>
      <c r="STV1269" s="80"/>
      <c r="STW1269" s="57"/>
      <c r="STX1269" s="81"/>
      <c r="STY1269" s="57"/>
      <c r="STZ1269" s="71"/>
      <c r="SUA1269" s="71"/>
      <c r="SUB1269" s="57"/>
      <c r="SUD1269" s="79"/>
      <c r="SUE1269" s="57"/>
      <c r="SUF1269" s="80"/>
      <c r="SUG1269" s="80"/>
      <c r="SUH1269" s="80"/>
      <c r="SUI1269" s="80"/>
      <c r="SUJ1269" s="57"/>
      <c r="SUK1269" s="81"/>
      <c r="SUL1269" s="57"/>
      <c r="SUM1269" s="71"/>
      <c r="SUN1269" s="71"/>
      <c r="SUO1269" s="57"/>
      <c r="SUQ1269" s="79"/>
      <c r="SUR1269" s="57"/>
      <c r="SUS1269" s="80"/>
      <c r="SUT1269" s="80"/>
      <c r="SUU1269" s="80"/>
      <c r="SUV1269" s="80"/>
      <c r="SUW1269" s="57"/>
      <c r="SUX1269" s="81"/>
      <c r="SUY1269" s="57"/>
      <c r="SUZ1269" s="71"/>
      <c r="SVA1269" s="71"/>
      <c r="SVB1269" s="57"/>
      <c r="SVD1269" s="79"/>
      <c r="SVE1269" s="57"/>
      <c r="SVF1269" s="80"/>
      <c r="SVG1269" s="80"/>
      <c r="SVH1269" s="80"/>
      <c r="SVI1269" s="80"/>
      <c r="SVJ1269" s="57"/>
      <c r="SVK1269" s="81"/>
      <c r="SVL1269" s="57"/>
      <c r="SVM1269" s="71"/>
      <c r="SVN1269" s="71"/>
      <c r="SVO1269" s="57"/>
      <c r="SVQ1269" s="79"/>
      <c r="SVR1269" s="57"/>
      <c r="SVS1269" s="80"/>
      <c r="SVT1269" s="80"/>
      <c r="SVU1269" s="80"/>
      <c r="SVV1269" s="80"/>
      <c r="SVW1269" s="57"/>
      <c r="SVX1269" s="81"/>
      <c r="SVY1269" s="57"/>
      <c r="SVZ1269" s="71"/>
      <c r="SWA1269" s="71"/>
      <c r="SWB1269" s="57"/>
      <c r="SWD1269" s="79"/>
      <c r="SWE1269" s="57"/>
      <c r="SWF1269" s="80"/>
      <c r="SWG1269" s="80"/>
      <c r="SWH1269" s="80"/>
      <c r="SWI1269" s="80"/>
      <c r="SWJ1269" s="57"/>
      <c r="SWK1269" s="81"/>
      <c r="SWL1269" s="57"/>
      <c r="SWM1269" s="71"/>
      <c r="SWN1269" s="71"/>
      <c r="SWO1269" s="57"/>
      <c r="SWQ1269" s="79"/>
      <c r="SWR1269" s="57"/>
      <c r="SWS1269" s="80"/>
      <c r="SWT1269" s="80"/>
      <c r="SWU1269" s="80"/>
      <c r="SWV1269" s="80"/>
      <c r="SWW1269" s="57"/>
      <c r="SWX1269" s="81"/>
      <c r="SWY1269" s="57"/>
      <c r="SWZ1269" s="71"/>
      <c r="SXA1269" s="71"/>
      <c r="SXB1269" s="57"/>
      <c r="SXD1269" s="79"/>
      <c r="SXE1269" s="57"/>
      <c r="SXF1269" s="80"/>
      <c r="SXG1269" s="80"/>
      <c r="SXH1269" s="80"/>
      <c r="SXI1269" s="80"/>
      <c r="SXJ1269" s="57"/>
      <c r="SXK1269" s="81"/>
      <c r="SXL1269" s="57"/>
      <c r="SXM1269" s="71"/>
      <c r="SXN1269" s="71"/>
      <c r="SXO1269" s="57"/>
      <c r="SXQ1269" s="79"/>
      <c r="SXR1269" s="57"/>
      <c r="SXS1269" s="80"/>
      <c r="SXT1269" s="80"/>
      <c r="SXU1269" s="80"/>
      <c r="SXV1269" s="80"/>
      <c r="SXW1269" s="57"/>
      <c r="SXX1269" s="81"/>
      <c r="SXY1269" s="57"/>
      <c r="SXZ1269" s="71"/>
      <c r="SYA1269" s="71"/>
      <c r="SYB1269" s="57"/>
      <c r="SYD1269" s="79"/>
      <c r="SYE1269" s="57"/>
      <c r="SYF1269" s="80"/>
      <c r="SYG1269" s="80"/>
      <c r="SYH1269" s="80"/>
      <c r="SYI1269" s="80"/>
      <c r="SYJ1269" s="57"/>
      <c r="SYK1269" s="81"/>
      <c r="SYL1269" s="57"/>
      <c r="SYM1269" s="71"/>
      <c r="SYN1269" s="71"/>
      <c r="SYO1269" s="57"/>
      <c r="SYQ1269" s="79"/>
      <c r="SYR1269" s="57"/>
      <c r="SYS1269" s="80"/>
      <c r="SYT1269" s="80"/>
      <c r="SYU1269" s="80"/>
      <c r="SYV1269" s="80"/>
      <c r="SYW1269" s="57"/>
      <c r="SYX1269" s="81"/>
      <c r="SYY1269" s="57"/>
      <c r="SYZ1269" s="71"/>
      <c r="SZA1269" s="71"/>
      <c r="SZB1269" s="57"/>
      <c r="SZD1269" s="79"/>
      <c r="SZE1269" s="57"/>
      <c r="SZF1269" s="80"/>
      <c r="SZG1269" s="80"/>
      <c r="SZH1269" s="80"/>
      <c r="SZI1269" s="80"/>
      <c r="SZJ1269" s="57"/>
      <c r="SZK1269" s="81"/>
      <c r="SZL1269" s="57"/>
      <c r="SZM1269" s="71"/>
      <c r="SZN1269" s="71"/>
      <c r="SZO1269" s="57"/>
      <c r="SZQ1269" s="79"/>
      <c r="SZR1269" s="57"/>
      <c r="SZS1269" s="80"/>
      <c r="SZT1269" s="80"/>
      <c r="SZU1269" s="80"/>
      <c r="SZV1269" s="80"/>
      <c r="SZW1269" s="57"/>
      <c r="SZX1269" s="81"/>
      <c r="SZY1269" s="57"/>
      <c r="SZZ1269" s="71"/>
      <c r="TAA1269" s="71"/>
      <c r="TAB1269" s="57"/>
      <c r="TAD1269" s="79"/>
      <c r="TAE1269" s="57"/>
      <c r="TAF1269" s="80"/>
      <c r="TAG1269" s="80"/>
      <c r="TAH1269" s="80"/>
      <c r="TAI1269" s="80"/>
      <c r="TAJ1269" s="57"/>
      <c r="TAK1269" s="81"/>
      <c r="TAL1269" s="57"/>
      <c r="TAM1269" s="71"/>
      <c r="TAN1269" s="71"/>
      <c r="TAO1269" s="57"/>
      <c r="TAQ1269" s="79"/>
      <c r="TAR1269" s="57"/>
      <c r="TAS1269" s="80"/>
      <c r="TAT1269" s="80"/>
      <c r="TAU1269" s="80"/>
      <c r="TAV1269" s="80"/>
      <c r="TAW1269" s="57"/>
      <c r="TAX1269" s="81"/>
      <c r="TAY1269" s="57"/>
      <c r="TAZ1269" s="71"/>
      <c r="TBA1269" s="71"/>
      <c r="TBB1269" s="57"/>
      <c r="TBD1269" s="79"/>
      <c r="TBE1269" s="57"/>
      <c r="TBF1269" s="80"/>
      <c r="TBG1269" s="80"/>
      <c r="TBH1269" s="80"/>
      <c r="TBI1269" s="80"/>
      <c r="TBJ1269" s="57"/>
      <c r="TBK1269" s="81"/>
      <c r="TBL1269" s="57"/>
      <c r="TBM1269" s="71"/>
      <c r="TBN1269" s="71"/>
      <c r="TBO1269" s="57"/>
      <c r="TBQ1269" s="79"/>
      <c r="TBR1269" s="57"/>
      <c r="TBS1269" s="80"/>
      <c r="TBT1269" s="80"/>
      <c r="TBU1269" s="80"/>
      <c r="TBV1269" s="80"/>
      <c r="TBW1269" s="57"/>
      <c r="TBX1269" s="81"/>
      <c r="TBY1269" s="57"/>
      <c r="TBZ1269" s="71"/>
      <c r="TCA1269" s="71"/>
      <c r="TCB1269" s="57"/>
      <c r="TCD1269" s="79"/>
      <c r="TCE1269" s="57"/>
      <c r="TCF1269" s="80"/>
      <c r="TCG1269" s="80"/>
      <c r="TCH1269" s="80"/>
      <c r="TCI1269" s="80"/>
      <c r="TCJ1269" s="57"/>
      <c r="TCK1269" s="81"/>
      <c r="TCL1269" s="57"/>
      <c r="TCM1269" s="71"/>
      <c r="TCN1269" s="71"/>
      <c r="TCO1269" s="57"/>
      <c r="TCQ1269" s="79"/>
      <c r="TCR1269" s="57"/>
      <c r="TCS1269" s="80"/>
      <c r="TCT1269" s="80"/>
      <c r="TCU1269" s="80"/>
      <c r="TCV1269" s="80"/>
      <c r="TCW1269" s="57"/>
      <c r="TCX1269" s="81"/>
      <c r="TCY1269" s="57"/>
      <c r="TCZ1269" s="71"/>
      <c r="TDA1269" s="71"/>
      <c r="TDB1269" s="57"/>
      <c r="TDD1269" s="79"/>
      <c r="TDE1269" s="57"/>
      <c r="TDF1269" s="80"/>
      <c r="TDG1269" s="80"/>
      <c r="TDH1269" s="80"/>
      <c r="TDI1269" s="80"/>
      <c r="TDJ1269" s="57"/>
      <c r="TDK1269" s="81"/>
      <c r="TDL1269" s="57"/>
      <c r="TDM1269" s="71"/>
      <c r="TDN1269" s="71"/>
      <c r="TDO1269" s="57"/>
      <c r="TDQ1269" s="79"/>
      <c r="TDR1269" s="57"/>
      <c r="TDS1269" s="80"/>
      <c r="TDT1269" s="80"/>
      <c r="TDU1269" s="80"/>
      <c r="TDV1269" s="80"/>
      <c r="TDW1269" s="57"/>
      <c r="TDX1269" s="81"/>
      <c r="TDY1269" s="57"/>
      <c r="TDZ1269" s="71"/>
      <c r="TEA1269" s="71"/>
      <c r="TEB1269" s="57"/>
      <c r="TED1269" s="79"/>
      <c r="TEE1269" s="57"/>
      <c r="TEF1269" s="80"/>
      <c r="TEG1269" s="80"/>
      <c r="TEH1269" s="80"/>
      <c r="TEI1269" s="80"/>
      <c r="TEJ1269" s="57"/>
      <c r="TEK1269" s="81"/>
      <c r="TEL1269" s="57"/>
      <c r="TEM1269" s="71"/>
      <c r="TEN1269" s="71"/>
      <c r="TEO1269" s="57"/>
      <c r="TEQ1269" s="79"/>
      <c r="TER1269" s="57"/>
      <c r="TES1269" s="80"/>
      <c r="TET1269" s="80"/>
      <c r="TEU1269" s="80"/>
      <c r="TEV1269" s="80"/>
      <c r="TEW1269" s="57"/>
      <c r="TEX1269" s="81"/>
      <c r="TEY1269" s="57"/>
      <c r="TEZ1269" s="71"/>
      <c r="TFA1269" s="71"/>
      <c r="TFB1269" s="57"/>
      <c r="TFD1269" s="79"/>
      <c r="TFE1269" s="57"/>
      <c r="TFF1269" s="80"/>
      <c r="TFG1269" s="80"/>
      <c r="TFH1269" s="80"/>
      <c r="TFI1269" s="80"/>
      <c r="TFJ1269" s="57"/>
      <c r="TFK1269" s="81"/>
      <c r="TFL1269" s="57"/>
      <c r="TFM1269" s="71"/>
      <c r="TFN1269" s="71"/>
      <c r="TFO1269" s="57"/>
      <c r="TFQ1269" s="79"/>
      <c r="TFR1269" s="57"/>
      <c r="TFS1269" s="80"/>
      <c r="TFT1269" s="80"/>
      <c r="TFU1269" s="80"/>
      <c r="TFV1269" s="80"/>
      <c r="TFW1269" s="57"/>
      <c r="TFX1269" s="81"/>
      <c r="TFY1269" s="57"/>
      <c r="TFZ1269" s="71"/>
      <c r="TGA1269" s="71"/>
      <c r="TGB1269" s="57"/>
      <c r="TGD1269" s="79"/>
      <c r="TGE1269" s="57"/>
      <c r="TGF1269" s="80"/>
      <c r="TGG1269" s="80"/>
      <c r="TGH1269" s="80"/>
      <c r="TGI1269" s="80"/>
      <c r="TGJ1269" s="57"/>
      <c r="TGK1269" s="81"/>
      <c r="TGL1269" s="57"/>
      <c r="TGM1269" s="71"/>
      <c r="TGN1269" s="71"/>
      <c r="TGO1269" s="57"/>
      <c r="TGQ1269" s="79"/>
      <c r="TGR1269" s="57"/>
      <c r="TGS1269" s="80"/>
      <c r="TGT1269" s="80"/>
      <c r="TGU1269" s="80"/>
      <c r="TGV1269" s="80"/>
      <c r="TGW1269" s="57"/>
      <c r="TGX1269" s="81"/>
      <c r="TGY1269" s="57"/>
      <c r="TGZ1269" s="71"/>
      <c r="THA1269" s="71"/>
      <c r="THB1269" s="57"/>
      <c r="THD1269" s="79"/>
      <c r="THE1269" s="57"/>
      <c r="THF1269" s="80"/>
      <c r="THG1269" s="80"/>
      <c r="THH1269" s="80"/>
      <c r="THI1269" s="80"/>
      <c r="THJ1269" s="57"/>
      <c r="THK1269" s="81"/>
      <c r="THL1269" s="57"/>
      <c r="THM1269" s="71"/>
      <c r="THN1269" s="71"/>
      <c r="THO1269" s="57"/>
      <c r="THQ1269" s="79"/>
      <c r="THR1269" s="57"/>
      <c r="THS1269" s="80"/>
      <c r="THT1269" s="80"/>
      <c r="THU1269" s="80"/>
      <c r="THV1269" s="80"/>
      <c r="THW1269" s="57"/>
      <c r="THX1269" s="81"/>
      <c r="THY1269" s="57"/>
      <c r="THZ1269" s="71"/>
      <c r="TIA1269" s="71"/>
      <c r="TIB1269" s="57"/>
      <c r="TID1269" s="79"/>
      <c r="TIE1269" s="57"/>
      <c r="TIF1269" s="80"/>
      <c r="TIG1269" s="80"/>
      <c r="TIH1269" s="80"/>
      <c r="TII1269" s="80"/>
      <c r="TIJ1269" s="57"/>
      <c r="TIK1269" s="81"/>
      <c r="TIL1269" s="57"/>
      <c r="TIM1269" s="71"/>
      <c r="TIN1269" s="71"/>
      <c r="TIO1269" s="57"/>
      <c r="TIQ1269" s="79"/>
      <c r="TIR1269" s="57"/>
      <c r="TIS1269" s="80"/>
      <c r="TIT1269" s="80"/>
      <c r="TIU1269" s="80"/>
      <c r="TIV1269" s="80"/>
      <c r="TIW1269" s="57"/>
      <c r="TIX1269" s="81"/>
      <c r="TIY1269" s="57"/>
      <c r="TIZ1269" s="71"/>
      <c r="TJA1269" s="71"/>
      <c r="TJB1269" s="57"/>
      <c r="TJD1269" s="79"/>
      <c r="TJE1269" s="57"/>
      <c r="TJF1269" s="80"/>
      <c r="TJG1269" s="80"/>
      <c r="TJH1269" s="80"/>
      <c r="TJI1269" s="80"/>
      <c r="TJJ1269" s="57"/>
      <c r="TJK1269" s="81"/>
      <c r="TJL1269" s="57"/>
      <c r="TJM1269" s="71"/>
      <c r="TJN1269" s="71"/>
      <c r="TJO1269" s="57"/>
      <c r="TJQ1269" s="79"/>
      <c r="TJR1269" s="57"/>
      <c r="TJS1269" s="80"/>
      <c r="TJT1269" s="80"/>
      <c r="TJU1269" s="80"/>
      <c r="TJV1269" s="80"/>
      <c r="TJW1269" s="57"/>
      <c r="TJX1269" s="81"/>
      <c r="TJY1269" s="57"/>
      <c r="TJZ1269" s="71"/>
      <c r="TKA1269" s="71"/>
      <c r="TKB1269" s="57"/>
      <c r="TKD1269" s="79"/>
      <c r="TKE1269" s="57"/>
      <c r="TKF1269" s="80"/>
      <c r="TKG1269" s="80"/>
      <c r="TKH1269" s="80"/>
      <c r="TKI1269" s="80"/>
      <c r="TKJ1269" s="57"/>
      <c r="TKK1269" s="81"/>
      <c r="TKL1269" s="57"/>
      <c r="TKM1269" s="71"/>
      <c r="TKN1269" s="71"/>
      <c r="TKO1269" s="57"/>
      <c r="TKQ1269" s="79"/>
      <c r="TKR1269" s="57"/>
      <c r="TKS1269" s="80"/>
      <c r="TKT1269" s="80"/>
      <c r="TKU1269" s="80"/>
      <c r="TKV1269" s="80"/>
      <c r="TKW1269" s="57"/>
      <c r="TKX1269" s="81"/>
      <c r="TKY1269" s="57"/>
      <c r="TKZ1269" s="71"/>
      <c r="TLA1269" s="71"/>
      <c r="TLB1269" s="57"/>
      <c r="TLD1269" s="79"/>
      <c r="TLE1269" s="57"/>
      <c r="TLF1269" s="80"/>
      <c r="TLG1269" s="80"/>
      <c r="TLH1269" s="80"/>
      <c r="TLI1269" s="80"/>
      <c r="TLJ1269" s="57"/>
      <c r="TLK1269" s="81"/>
      <c r="TLL1269" s="57"/>
      <c r="TLM1269" s="71"/>
      <c r="TLN1269" s="71"/>
      <c r="TLO1269" s="57"/>
      <c r="TLQ1269" s="79"/>
      <c r="TLR1269" s="57"/>
      <c r="TLS1269" s="80"/>
      <c r="TLT1269" s="80"/>
      <c r="TLU1269" s="80"/>
      <c r="TLV1269" s="80"/>
      <c r="TLW1269" s="57"/>
      <c r="TLX1269" s="81"/>
      <c r="TLY1269" s="57"/>
      <c r="TLZ1269" s="71"/>
      <c r="TMA1269" s="71"/>
      <c r="TMB1269" s="57"/>
      <c r="TMD1269" s="79"/>
      <c r="TME1269" s="57"/>
      <c r="TMF1269" s="80"/>
      <c r="TMG1269" s="80"/>
      <c r="TMH1269" s="80"/>
      <c r="TMI1269" s="80"/>
      <c r="TMJ1269" s="57"/>
      <c r="TMK1269" s="81"/>
      <c r="TML1269" s="57"/>
      <c r="TMM1269" s="71"/>
      <c r="TMN1269" s="71"/>
      <c r="TMO1269" s="57"/>
      <c r="TMQ1269" s="79"/>
      <c r="TMR1269" s="57"/>
      <c r="TMS1269" s="80"/>
      <c r="TMT1269" s="80"/>
      <c r="TMU1269" s="80"/>
      <c r="TMV1269" s="80"/>
      <c r="TMW1269" s="57"/>
      <c r="TMX1269" s="81"/>
      <c r="TMY1269" s="57"/>
      <c r="TMZ1269" s="71"/>
      <c r="TNA1269" s="71"/>
      <c r="TNB1269" s="57"/>
      <c r="TND1269" s="79"/>
      <c r="TNE1269" s="57"/>
      <c r="TNF1269" s="80"/>
      <c r="TNG1269" s="80"/>
      <c r="TNH1269" s="80"/>
      <c r="TNI1269" s="80"/>
      <c r="TNJ1269" s="57"/>
      <c r="TNK1269" s="81"/>
      <c r="TNL1269" s="57"/>
      <c r="TNM1269" s="71"/>
      <c r="TNN1269" s="71"/>
      <c r="TNO1269" s="57"/>
      <c r="TNQ1269" s="79"/>
      <c r="TNR1269" s="57"/>
      <c r="TNS1269" s="80"/>
      <c r="TNT1269" s="80"/>
      <c r="TNU1269" s="80"/>
      <c r="TNV1269" s="80"/>
      <c r="TNW1269" s="57"/>
      <c r="TNX1269" s="81"/>
      <c r="TNY1269" s="57"/>
      <c r="TNZ1269" s="71"/>
      <c r="TOA1269" s="71"/>
      <c r="TOB1269" s="57"/>
      <c r="TOD1269" s="79"/>
      <c r="TOE1269" s="57"/>
      <c r="TOF1269" s="80"/>
      <c r="TOG1269" s="80"/>
      <c r="TOH1269" s="80"/>
      <c r="TOI1269" s="80"/>
      <c r="TOJ1269" s="57"/>
      <c r="TOK1269" s="81"/>
      <c r="TOL1269" s="57"/>
      <c r="TOM1269" s="71"/>
      <c r="TON1269" s="71"/>
      <c r="TOO1269" s="57"/>
      <c r="TOQ1269" s="79"/>
      <c r="TOR1269" s="57"/>
      <c r="TOS1269" s="80"/>
      <c r="TOT1269" s="80"/>
      <c r="TOU1269" s="80"/>
      <c r="TOV1269" s="80"/>
      <c r="TOW1269" s="57"/>
      <c r="TOX1269" s="81"/>
      <c r="TOY1269" s="57"/>
      <c r="TOZ1269" s="71"/>
      <c r="TPA1269" s="71"/>
      <c r="TPB1269" s="57"/>
      <c r="TPD1269" s="79"/>
      <c r="TPE1269" s="57"/>
      <c r="TPF1269" s="80"/>
      <c r="TPG1269" s="80"/>
      <c r="TPH1269" s="80"/>
      <c r="TPI1269" s="80"/>
      <c r="TPJ1269" s="57"/>
      <c r="TPK1269" s="81"/>
      <c r="TPL1269" s="57"/>
      <c r="TPM1269" s="71"/>
      <c r="TPN1269" s="71"/>
      <c r="TPO1269" s="57"/>
      <c r="TPQ1269" s="79"/>
      <c r="TPR1269" s="57"/>
      <c r="TPS1269" s="80"/>
      <c r="TPT1269" s="80"/>
      <c r="TPU1269" s="80"/>
      <c r="TPV1269" s="80"/>
      <c r="TPW1269" s="57"/>
      <c r="TPX1269" s="81"/>
      <c r="TPY1269" s="57"/>
      <c r="TPZ1269" s="71"/>
      <c r="TQA1269" s="71"/>
      <c r="TQB1269" s="57"/>
      <c r="TQD1269" s="79"/>
      <c r="TQE1269" s="57"/>
      <c r="TQF1269" s="80"/>
      <c r="TQG1269" s="80"/>
      <c r="TQH1269" s="80"/>
      <c r="TQI1269" s="80"/>
      <c r="TQJ1269" s="57"/>
      <c r="TQK1269" s="81"/>
      <c r="TQL1269" s="57"/>
      <c r="TQM1269" s="71"/>
      <c r="TQN1269" s="71"/>
      <c r="TQO1269" s="57"/>
      <c r="TQQ1269" s="79"/>
      <c r="TQR1269" s="57"/>
      <c r="TQS1269" s="80"/>
      <c r="TQT1269" s="80"/>
      <c r="TQU1269" s="80"/>
      <c r="TQV1269" s="80"/>
      <c r="TQW1269" s="57"/>
      <c r="TQX1269" s="81"/>
      <c r="TQY1269" s="57"/>
      <c r="TQZ1269" s="71"/>
      <c r="TRA1269" s="71"/>
      <c r="TRB1269" s="57"/>
      <c r="TRD1269" s="79"/>
      <c r="TRE1269" s="57"/>
      <c r="TRF1269" s="80"/>
      <c r="TRG1269" s="80"/>
      <c r="TRH1269" s="80"/>
      <c r="TRI1269" s="80"/>
      <c r="TRJ1269" s="57"/>
      <c r="TRK1269" s="81"/>
      <c r="TRL1269" s="57"/>
      <c r="TRM1269" s="71"/>
      <c r="TRN1269" s="71"/>
      <c r="TRO1269" s="57"/>
      <c r="TRQ1269" s="79"/>
      <c r="TRR1269" s="57"/>
      <c r="TRS1269" s="80"/>
      <c r="TRT1269" s="80"/>
      <c r="TRU1269" s="80"/>
      <c r="TRV1269" s="80"/>
      <c r="TRW1269" s="57"/>
      <c r="TRX1269" s="81"/>
      <c r="TRY1269" s="57"/>
      <c r="TRZ1269" s="71"/>
      <c r="TSA1269" s="71"/>
      <c r="TSB1269" s="57"/>
      <c r="TSD1269" s="79"/>
      <c r="TSE1269" s="57"/>
      <c r="TSF1269" s="80"/>
      <c r="TSG1269" s="80"/>
      <c r="TSH1269" s="80"/>
      <c r="TSI1269" s="80"/>
      <c r="TSJ1269" s="57"/>
      <c r="TSK1269" s="81"/>
      <c r="TSL1269" s="57"/>
      <c r="TSM1269" s="71"/>
      <c r="TSN1269" s="71"/>
      <c r="TSO1269" s="57"/>
      <c r="TSQ1269" s="79"/>
      <c r="TSR1269" s="57"/>
      <c r="TSS1269" s="80"/>
      <c r="TST1269" s="80"/>
      <c r="TSU1269" s="80"/>
      <c r="TSV1269" s="80"/>
      <c r="TSW1269" s="57"/>
      <c r="TSX1269" s="81"/>
      <c r="TSY1269" s="57"/>
      <c r="TSZ1269" s="71"/>
      <c r="TTA1269" s="71"/>
      <c r="TTB1269" s="57"/>
      <c r="TTD1269" s="79"/>
      <c r="TTE1269" s="57"/>
      <c r="TTF1269" s="80"/>
      <c r="TTG1269" s="80"/>
      <c r="TTH1269" s="80"/>
      <c r="TTI1269" s="80"/>
      <c r="TTJ1269" s="57"/>
      <c r="TTK1269" s="81"/>
      <c r="TTL1269" s="57"/>
      <c r="TTM1269" s="71"/>
      <c r="TTN1269" s="71"/>
      <c r="TTO1269" s="57"/>
      <c r="TTQ1269" s="79"/>
      <c r="TTR1269" s="57"/>
      <c r="TTS1269" s="80"/>
      <c r="TTT1269" s="80"/>
      <c r="TTU1269" s="80"/>
      <c r="TTV1269" s="80"/>
      <c r="TTW1269" s="57"/>
      <c r="TTX1269" s="81"/>
      <c r="TTY1269" s="57"/>
      <c r="TTZ1269" s="71"/>
      <c r="TUA1269" s="71"/>
      <c r="TUB1269" s="57"/>
      <c r="TUD1269" s="79"/>
      <c r="TUE1269" s="57"/>
      <c r="TUF1269" s="80"/>
      <c r="TUG1269" s="80"/>
      <c r="TUH1269" s="80"/>
      <c r="TUI1269" s="80"/>
      <c r="TUJ1269" s="57"/>
      <c r="TUK1269" s="81"/>
      <c r="TUL1269" s="57"/>
      <c r="TUM1269" s="71"/>
      <c r="TUN1269" s="71"/>
      <c r="TUO1269" s="57"/>
      <c r="TUQ1269" s="79"/>
      <c r="TUR1269" s="57"/>
      <c r="TUS1269" s="80"/>
      <c r="TUT1269" s="80"/>
      <c r="TUU1269" s="80"/>
      <c r="TUV1269" s="80"/>
      <c r="TUW1269" s="57"/>
      <c r="TUX1269" s="81"/>
      <c r="TUY1269" s="57"/>
      <c r="TUZ1269" s="71"/>
      <c r="TVA1269" s="71"/>
      <c r="TVB1269" s="57"/>
      <c r="TVD1269" s="79"/>
      <c r="TVE1269" s="57"/>
      <c r="TVF1269" s="80"/>
      <c r="TVG1269" s="80"/>
      <c r="TVH1269" s="80"/>
      <c r="TVI1269" s="80"/>
      <c r="TVJ1269" s="57"/>
      <c r="TVK1269" s="81"/>
      <c r="TVL1269" s="57"/>
      <c r="TVM1269" s="71"/>
      <c r="TVN1269" s="71"/>
      <c r="TVO1269" s="57"/>
      <c r="TVQ1269" s="79"/>
      <c r="TVR1269" s="57"/>
      <c r="TVS1269" s="80"/>
      <c r="TVT1269" s="80"/>
      <c r="TVU1269" s="80"/>
      <c r="TVV1269" s="80"/>
      <c r="TVW1269" s="57"/>
      <c r="TVX1269" s="81"/>
      <c r="TVY1269" s="57"/>
      <c r="TVZ1269" s="71"/>
      <c r="TWA1269" s="71"/>
      <c r="TWB1269" s="57"/>
      <c r="TWD1269" s="79"/>
      <c r="TWE1269" s="57"/>
      <c r="TWF1269" s="80"/>
      <c r="TWG1269" s="80"/>
      <c r="TWH1269" s="80"/>
      <c r="TWI1269" s="80"/>
      <c r="TWJ1269" s="57"/>
      <c r="TWK1269" s="81"/>
      <c r="TWL1269" s="57"/>
      <c r="TWM1269" s="71"/>
      <c r="TWN1269" s="71"/>
      <c r="TWO1269" s="57"/>
      <c r="TWQ1269" s="79"/>
      <c r="TWR1269" s="57"/>
      <c r="TWS1269" s="80"/>
      <c r="TWT1269" s="80"/>
      <c r="TWU1269" s="80"/>
      <c r="TWV1269" s="80"/>
      <c r="TWW1269" s="57"/>
      <c r="TWX1269" s="81"/>
      <c r="TWY1269" s="57"/>
      <c r="TWZ1269" s="71"/>
      <c r="TXA1269" s="71"/>
      <c r="TXB1269" s="57"/>
      <c r="TXD1269" s="79"/>
      <c r="TXE1269" s="57"/>
      <c r="TXF1269" s="80"/>
      <c r="TXG1269" s="80"/>
      <c r="TXH1269" s="80"/>
      <c r="TXI1269" s="80"/>
      <c r="TXJ1269" s="57"/>
      <c r="TXK1269" s="81"/>
      <c r="TXL1269" s="57"/>
      <c r="TXM1269" s="71"/>
      <c r="TXN1269" s="71"/>
      <c r="TXO1269" s="57"/>
      <c r="TXQ1269" s="79"/>
      <c r="TXR1269" s="57"/>
      <c r="TXS1269" s="80"/>
      <c r="TXT1269" s="80"/>
      <c r="TXU1269" s="80"/>
      <c r="TXV1269" s="80"/>
      <c r="TXW1269" s="57"/>
      <c r="TXX1269" s="81"/>
      <c r="TXY1269" s="57"/>
      <c r="TXZ1269" s="71"/>
      <c r="TYA1269" s="71"/>
      <c r="TYB1269" s="57"/>
      <c r="TYD1269" s="79"/>
      <c r="TYE1269" s="57"/>
      <c r="TYF1269" s="80"/>
      <c r="TYG1269" s="80"/>
      <c r="TYH1269" s="80"/>
      <c r="TYI1269" s="80"/>
      <c r="TYJ1269" s="57"/>
      <c r="TYK1269" s="81"/>
      <c r="TYL1269" s="57"/>
      <c r="TYM1269" s="71"/>
      <c r="TYN1269" s="71"/>
      <c r="TYO1269" s="57"/>
      <c r="TYQ1269" s="79"/>
      <c r="TYR1269" s="57"/>
      <c r="TYS1269" s="80"/>
      <c r="TYT1269" s="80"/>
      <c r="TYU1269" s="80"/>
      <c r="TYV1269" s="80"/>
      <c r="TYW1269" s="57"/>
      <c r="TYX1269" s="81"/>
      <c r="TYY1269" s="57"/>
      <c r="TYZ1269" s="71"/>
      <c r="TZA1269" s="71"/>
      <c r="TZB1269" s="57"/>
      <c r="TZD1269" s="79"/>
      <c r="TZE1269" s="57"/>
      <c r="TZF1269" s="80"/>
      <c r="TZG1269" s="80"/>
      <c r="TZH1269" s="80"/>
      <c r="TZI1269" s="80"/>
      <c r="TZJ1269" s="57"/>
      <c r="TZK1269" s="81"/>
      <c r="TZL1269" s="57"/>
      <c r="TZM1269" s="71"/>
      <c r="TZN1269" s="71"/>
      <c r="TZO1269" s="57"/>
      <c r="TZQ1269" s="79"/>
      <c r="TZR1269" s="57"/>
      <c r="TZS1269" s="80"/>
      <c r="TZT1269" s="80"/>
      <c r="TZU1269" s="80"/>
      <c r="TZV1269" s="80"/>
      <c r="TZW1269" s="57"/>
      <c r="TZX1269" s="81"/>
      <c r="TZY1269" s="57"/>
      <c r="TZZ1269" s="71"/>
      <c r="UAA1269" s="71"/>
      <c r="UAB1269" s="57"/>
      <c r="UAD1269" s="79"/>
      <c r="UAE1269" s="57"/>
      <c r="UAF1269" s="80"/>
      <c r="UAG1269" s="80"/>
      <c r="UAH1269" s="80"/>
      <c r="UAI1269" s="80"/>
      <c r="UAJ1269" s="57"/>
      <c r="UAK1269" s="81"/>
      <c r="UAL1269" s="57"/>
      <c r="UAM1269" s="71"/>
      <c r="UAN1269" s="71"/>
      <c r="UAO1269" s="57"/>
      <c r="UAQ1269" s="79"/>
      <c r="UAR1269" s="57"/>
      <c r="UAS1269" s="80"/>
      <c r="UAT1269" s="80"/>
      <c r="UAU1269" s="80"/>
      <c r="UAV1269" s="80"/>
      <c r="UAW1269" s="57"/>
      <c r="UAX1269" s="81"/>
      <c r="UAY1269" s="57"/>
      <c r="UAZ1269" s="71"/>
      <c r="UBA1269" s="71"/>
      <c r="UBB1269" s="57"/>
      <c r="UBD1269" s="79"/>
      <c r="UBE1269" s="57"/>
      <c r="UBF1269" s="80"/>
      <c r="UBG1269" s="80"/>
      <c r="UBH1269" s="80"/>
      <c r="UBI1269" s="80"/>
      <c r="UBJ1269" s="57"/>
      <c r="UBK1269" s="81"/>
      <c r="UBL1269" s="57"/>
      <c r="UBM1269" s="71"/>
      <c r="UBN1269" s="71"/>
      <c r="UBO1269" s="57"/>
      <c r="UBQ1269" s="79"/>
      <c r="UBR1269" s="57"/>
      <c r="UBS1269" s="80"/>
      <c r="UBT1269" s="80"/>
      <c r="UBU1269" s="80"/>
      <c r="UBV1269" s="80"/>
      <c r="UBW1269" s="57"/>
      <c r="UBX1269" s="81"/>
      <c r="UBY1269" s="57"/>
      <c r="UBZ1269" s="71"/>
      <c r="UCA1269" s="71"/>
      <c r="UCB1269" s="57"/>
      <c r="UCD1269" s="79"/>
      <c r="UCE1269" s="57"/>
      <c r="UCF1269" s="80"/>
      <c r="UCG1269" s="80"/>
      <c r="UCH1269" s="80"/>
      <c r="UCI1269" s="80"/>
      <c r="UCJ1269" s="57"/>
      <c r="UCK1269" s="81"/>
      <c r="UCL1269" s="57"/>
      <c r="UCM1269" s="71"/>
      <c r="UCN1269" s="71"/>
      <c r="UCO1269" s="57"/>
      <c r="UCQ1269" s="79"/>
      <c r="UCR1269" s="57"/>
      <c r="UCS1269" s="80"/>
      <c r="UCT1269" s="80"/>
      <c r="UCU1269" s="80"/>
      <c r="UCV1269" s="80"/>
      <c r="UCW1269" s="57"/>
      <c r="UCX1269" s="81"/>
      <c r="UCY1269" s="57"/>
      <c r="UCZ1269" s="71"/>
      <c r="UDA1269" s="71"/>
      <c r="UDB1269" s="57"/>
      <c r="UDD1269" s="79"/>
      <c r="UDE1269" s="57"/>
      <c r="UDF1269" s="80"/>
      <c r="UDG1269" s="80"/>
      <c r="UDH1269" s="80"/>
      <c r="UDI1269" s="80"/>
      <c r="UDJ1269" s="57"/>
      <c r="UDK1269" s="81"/>
      <c r="UDL1269" s="57"/>
      <c r="UDM1269" s="71"/>
      <c r="UDN1269" s="71"/>
      <c r="UDO1269" s="57"/>
      <c r="UDQ1269" s="79"/>
      <c r="UDR1269" s="57"/>
      <c r="UDS1269" s="80"/>
      <c r="UDT1269" s="80"/>
      <c r="UDU1269" s="80"/>
      <c r="UDV1269" s="80"/>
      <c r="UDW1269" s="57"/>
      <c r="UDX1269" s="81"/>
      <c r="UDY1269" s="57"/>
      <c r="UDZ1269" s="71"/>
      <c r="UEA1269" s="71"/>
      <c r="UEB1269" s="57"/>
      <c r="UED1269" s="79"/>
      <c r="UEE1269" s="57"/>
      <c r="UEF1269" s="80"/>
      <c r="UEG1269" s="80"/>
      <c r="UEH1269" s="80"/>
      <c r="UEI1269" s="80"/>
      <c r="UEJ1269" s="57"/>
      <c r="UEK1269" s="81"/>
      <c r="UEL1269" s="57"/>
      <c r="UEM1269" s="71"/>
      <c r="UEN1269" s="71"/>
      <c r="UEO1269" s="57"/>
      <c r="UEQ1269" s="79"/>
      <c r="UER1269" s="57"/>
      <c r="UES1269" s="80"/>
      <c r="UET1269" s="80"/>
      <c r="UEU1269" s="80"/>
      <c r="UEV1269" s="80"/>
      <c r="UEW1269" s="57"/>
      <c r="UEX1269" s="81"/>
      <c r="UEY1269" s="57"/>
      <c r="UEZ1269" s="71"/>
      <c r="UFA1269" s="71"/>
      <c r="UFB1269" s="57"/>
      <c r="UFD1269" s="79"/>
      <c r="UFE1269" s="57"/>
      <c r="UFF1269" s="80"/>
      <c r="UFG1269" s="80"/>
      <c r="UFH1269" s="80"/>
      <c r="UFI1269" s="80"/>
      <c r="UFJ1269" s="57"/>
      <c r="UFK1269" s="81"/>
      <c r="UFL1269" s="57"/>
      <c r="UFM1269" s="71"/>
      <c r="UFN1269" s="71"/>
      <c r="UFO1269" s="57"/>
      <c r="UFQ1269" s="79"/>
      <c r="UFR1269" s="57"/>
      <c r="UFS1269" s="80"/>
      <c r="UFT1269" s="80"/>
      <c r="UFU1269" s="80"/>
      <c r="UFV1269" s="80"/>
      <c r="UFW1269" s="57"/>
      <c r="UFX1269" s="81"/>
      <c r="UFY1269" s="57"/>
      <c r="UFZ1269" s="71"/>
      <c r="UGA1269" s="71"/>
      <c r="UGB1269" s="57"/>
      <c r="UGD1269" s="79"/>
      <c r="UGE1269" s="57"/>
      <c r="UGF1269" s="80"/>
      <c r="UGG1269" s="80"/>
      <c r="UGH1269" s="80"/>
      <c r="UGI1269" s="80"/>
      <c r="UGJ1269" s="57"/>
      <c r="UGK1269" s="81"/>
      <c r="UGL1269" s="57"/>
      <c r="UGM1269" s="71"/>
      <c r="UGN1269" s="71"/>
      <c r="UGO1269" s="57"/>
      <c r="UGQ1269" s="79"/>
      <c r="UGR1269" s="57"/>
      <c r="UGS1269" s="80"/>
      <c r="UGT1269" s="80"/>
      <c r="UGU1269" s="80"/>
      <c r="UGV1269" s="80"/>
      <c r="UGW1269" s="57"/>
      <c r="UGX1269" s="81"/>
      <c r="UGY1269" s="57"/>
      <c r="UGZ1269" s="71"/>
      <c r="UHA1269" s="71"/>
      <c r="UHB1269" s="57"/>
      <c r="UHD1269" s="79"/>
      <c r="UHE1269" s="57"/>
      <c r="UHF1269" s="80"/>
      <c r="UHG1269" s="80"/>
      <c r="UHH1269" s="80"/>
      <c r="UHI1269" s="80"/>
      <c r="UHJ1269" s="57"/>
      <c r="UHK1269" s="81"/>
      <c r="UHL1269" s="57"/>
      <c r="UHM1269" s="71"/>
      <c r="UHN1269" s="71"/>
      <c r="UHO1269" s="57"/>
      <c r="UHQ1269" s="79"/>
      <c r="UHR1269" s="57"/>
      <c r="UHS1269" s="80"/>
      <c r="UHT1269" s="80"/>
      <c r="UHU1269" s="80"/>
      <c r="UHV1269" s="80"/>
      <c r="UHW1269" s="57"/>
      <c r="UHX1269" s="81"/>
      <c r="UHY1269" s="57"/>
      <c r="UHZ1269" s="71"/>
      <c r="UIA1269" s="71"/>
      <c r="UIB1269" s="57"/>
      <c r="UID1269" s="79"/>
      <c r="UIE1269" s="57"/>
      <c r="UIF1269" s="80"/>
      <c r="UIG1269" s="80"/>
      <c r="UIH1269" s="80"/>
      <c r="UII1269" s="80"/>
      <c r="UIJ1269" s="57"/>
      <c r="UIK1269" s="81"/>
      <c r="UIL1269" s="57"/>
      <c r="UIM1269" s="71"/>
      <c r="UIN1269" s="71"/>
      <c r="UIO1269" s="57"/>
      <c r="UIQ1269" s="79"/>
      <c r="UIR1269" s="57"/>
      <c r="UIS1269" s="80"/>
      <c r="UIT1269" s="80"/>
      <c r="UIU1269" s="80"/>
      <c r="UIV1269" s="80"/>
      <c r="UIW1269" s="57"/>
      <c r="UIX1269" s="81"/>
      <c r="UIY1269" s="57"/>
      <c r="UIZ1269" s="71"/>
      <c r="UJA1269" s="71"/>
      <c r="UJB1269" s="57"/>
      <c r="UJD1269" s="79"/>
      <c r="UJE1269" s="57"/>
      <c r="UJF1269" s="80"/>
      <c r="UJG1269" s="80"/>
      <c r="UJH1269" s="80"/>
      <c r="UJI1269" s="80"/>
      <c r="UJJ1269" s="57"/>
      <c r="UJK1269" s="81"/>
      <c r="UJL1269" s="57"/>
      <c r="UJM1269" s="71"/>
      <c r="UJN1269" s="71"/>
      <c r="UJO1269" s="57"/>
      <c r="UJQ1269" s="79"/>
      <c r="UJR1269" s="57"/>
      <c r="UJS1269" s="80"/>
      <c r="UJT1269" s="80"/>
      <c r="UJU1269" s="80"/>
      <c r="UJV1269" s="80"/>
      <c r="UJW1269" s="57"/>
      <c r="UJX1269" s="81"/>
      <c r="UJY1269" s="57"/>
      <c r="UJZ1269" s="71"/>
      <c r="UKA1269" s="71"/>
      <c r="UKB1269" s="57"/>
      <c r="UKD1269" s="79"/>
      <c r="UKE1269" s="57"/>
      <c r="UKF1269" s="80"/>
      <c r="UKG1269" s="80"/>
      <c r="UKH1269" s="80"/>
      <c r="UKI1269" s="80"/>
      <c r="UKJ1269" s="57"/>
      <c r="UKK1269" s="81"/>
      <c r="UKL1269" s="57"/>
      <c r="UKM1269" s="71"/>
      <c r="UKN1269" s="71"/>
      <c r="UKO1269" s="57"/>
      <c r="UKQ1269" s="79"/>
      <c r="UKR1269" s="57"/>
      <c r="UKS1269" s="80"/>
      <c r="UKT1269" s="80"/>
      <c r="UKU1269" s="80"/>
      <c r="UKV1269" s="80"/>
      <c r="UKW1269" s="57"/>
      <c r="UKX1269" s="81"/>
      <c r="UKY1269" s="57"/>
      <c r="UKZ1269" s="71"/>
      <c r="ULA1269" s="71"/>
      <c r="ULB1269" s="57"/>
      <c r="ULD1269" s="79"/>
      <c r="ULE1269" s="57"/>
      <c r="ULF1269" s="80"/>
      <c r="ULG1269" s="80"/>
      <c r="ULH1269" s="80"/>
      <c r="ULI1269" s="80"/>
      <c r="ULJ1269" s="57"/>
      <c r="ULK1269" s="81"/>
      <c r="ULL1269" s="57"/>
      <c r="ULM1269" s="71"/>
      <c r="ULN1269" s="71"/>
      <c r="ULO1269" s="57"/>
      <c r="ULQ1269" s="79"/>
      <c r="ULR1269" s="57"/>
      <c r="ULS1269" s="80"/>
      <c r="ULT1269" s="80"/>
      <c r="ULU1269" s="80"/>
      <c r="ULV1269" s="80"/>
      <c r="ULW1269" s="57"/>
      <c r="ULX1269" s="81"/>
      <c r="ULY1269" s="57"/>
      <c r="ULZ1269" s="71"/>
      <c r="UMA1269" s="71"/>
      <c r="UMB1269" s="57"/>
      <c r="UMD1269" s="79"/>
      <c r="UME1269" s="57"/>
      <c r="UMF1269" s="80"/>
      <c r="UMG1269" s="80"/>
      <c r="UMH1269" s="80"/>
      <c r="UMI1269" s="80"/>
      <c r="UMJ1269" s="57"/>
      <c r="UMK1269" s="81"/>
      <c r="UML1269" s="57"/>
      <c r="UMM1269" s="71"/>
      <c r="UMN1269" s="71"/>
      <c r="UMO1269" s="57"/>
      <c r="UMQ1269" s="79"/>
      <c r="UMR1269" s="57"/>
      <c r="UMS1269" s="80"/>
      <c r="UMT1269" s="80"/>
      <c r="UMU1269" s="80"/>
      <c r="UMV1269" s="80"/>
      <c r="UMW1269" s="57"/>
      <c r="UMX1269" s="81"/>
      <c r="UMY1269" s="57"/>
      <c r="UMZ1269" s="71"/>
      <c r="UNA1269" s="71"/>
      <c r="UNB1269" s="57"/>
      <c r="UND1269" s="79"/>
      <c r="UNE1269" s="57"/>
      <c r="UNF1269" s="80"/>
      <c r="UNG1269" s="80"/>
      <c r="UNH1269" s="80"/>
      <c r="UNI1269" s="80"/>
      <c r="UNJ1269" s="57"/>
      <c r="UNK1269" s="81"/>
      <c r="UNL1269" s="57"/>
      <c r="UNM1269" s="71"/>
      <c r="UNN1269" s="71"/>
      <c r="UNO1269" s="57"/>
      <c r="UNQ1269" s="79"/>
      <c r="UNR1269" s="57"/>
      <c r="UNS1269" s="80"/>
      <c r="UNT1269" s="80"/>
      <c r="UNU1269" s="80"/>
      <c r="UNV1269" s="80"/>
      <c r="UNW1269" s="57"/>
      <c r="UNX1269" s="81"/>
      <c r="UNY1269" s="57"/>
      <c r="UNZ1269" s="71"/>
      <c r="UOA1269" s="71"/>
      <c r="UOB1269" s="57"/>
      <c r="UOD1269" s="79"/>
      <c r="UOE1269" s="57"/>
      <c r="UOF1269" s="80"/>
      <c r="UOG1269" s="80"/>
      <c r="UOH1269" s="80"/>
      <c r="UOI1269" s="80"/>
      <c r="UOJ1269" s="57"/>
      <c r="UOK1269" s="81"/>
      <c r="UOL1269" s="57"/>
      <c r="UOM1269" s="71"/>
      <c r="UON1269" s="71"/>
      <c r="UOO1269" s="57"/>
      <c r="UOQ1269" s="79"/>
      <c r="UOR1269" s="57"/>
      <c r="UOS1269" s="80"/>
      <c r="UOT1269" s="80"/>
      <c r="UOU1269" s="80"/>
      <c r="UOV1269" s="80"/>
      <c r="UOW1269" s="57"/>
      <c r="UOX1269" s="81"/>
      <c r="UOY1269" s="57"/>
      <c r="UOZ1269" s="71"/>
      <c r="UPA1269" s="71"/>
      <c r="UPB1269" s="57"/>
      <c r="UPD1269" s="79"/>
      <c r="UPE1269" s="57"/>
      <c r="UPF1269" s="80"/>
      <c r="UPG1269" s="80"/>
      <c r="UPH1269" s="80"/>
      <c r="UPI1269" s="80"/>
      <c r="UPJ1269" s="57"/>
      <c r="UPK1269" s="81"/>
      <c r="UPL1269" s="57"/>
      <c r="UPM1269" s="71"/>
      <c r="UPN1269" s="71"/>
      <c r="UPO1269" s="57"/>
      <c r="UPQ1269" s="79"/>
      <c r="UPR1269" s="57"/>
      <c r="UPS1269" s="80"/>
      <c r="UPT1269" s="80"/>
      <c r="UPU1269" s="80"/>
      <c r="UPV1269" s="80"/>
      <c r="UPW1269" s="57"/>
      <c r="UPX1269" s="81"/>
      <c r="UPY1269" s="57"/>
      <c r="UPZ1269" s="71"/>
      <c r="UQA1269" s="71"/>
      <c r="UQB1269" s="57"/>
      <c r="UQD1269" s="79"/>
      <c r="UQE1269" s="57"/>
      <c r="UQF1269" s="80"/>
      <c r="UQG1269" s="80"/>
      <c r="UQH1269" s="80"/>
      <c r="UQI1269" s="80"/>
      <c r="UQJ1269" s="57"/>
      <c r="UQK1269" s="81"/>
      <c r="UQL1269" s="57"/>
      <c r="UQM1269" s="71"/>
      <c r="UQN1269" s="71"/>
      <c r="UQO1269" s="57"/>
      <c r="UQQ1269" s="79"/>
      <c r="UQR1269" s="57"/>
      <c r="UQS1269" s="80"/>
      <c r="UQT1269" s="80"/>
      <c r="UQU1269" s="80"/>
      <c r="UQV1269" s="80"/>
      <c r="UQW1269" s="57"/>
      <c r="UQX1269" s="81"/>
      <c r="UQY1269" s="57"/>
      <c r="UQZ1269" s="71"/>
      <c r="URA1269" s="71"/>
      <c r="URB1269" s="57"/>
      <c r="URD1269" s="79"/>
      <c r="URE1269" s="57"/>
      <c r="URF1269" s="80"/>
      <c r="URG1269" s="80"/>
      <c r="URH1269" s="80"/>
      <c r="URI1269" s="80"/>
      <c r="URJ1269" s="57"/>
      <c r="URK1269" s="81"/>
      <c r="URL1269" s="57"/>
      <c r="URM1269" s="71"/>
      <c r="URN1269" s="71"/>
      <c r="URO1269" s="57"/>
      <c r="URQ1269" s="79"/>
      <c r="URR1269" s="57"/>
      <c r="URS1269" s="80"/>
      <c r="URT1269" s="80"/>
      <c r="URU1269" s="80"/>
      <c r="URV1269" s="80"/>
      <c r="URW1269" s="57"/>
      <c r="URX1269" s="81"/>
      <c r="URY1269" s="57"/>
      <c r="URZ1269" s="71"/>
      <c r="USA1269" s="71"/>
      <c r="USB1269" s="57"/>
      <c r="USD1269" s="79"/>
      <c r="USE1269" s="57"/>
      <c r="USF1269" s="80"/>
      <c r="USG1269" s="80"/>
      <c r="USH1269" s="80"/>
      <c r="USI1269" s="80"/>
      <c r="USJ1269" s="57"/>
      <c r="USK1269" s="81"/>
      <c r="USL1269" s="57"/>
      <c r="USM1269" s="71"/>
      <c r="USN1269" s="71"/>
      <c r="USO1269" s="57"/>
      <c r="USQ1269" s="79"/>
      <c r="USR1269" s="57"/>
      <c r="USS1269" s="80"/>
      <c r="UST1269" s="80"/>
      <c r="USU1269" s="80"/>
      <c r="USV1269" s="80"/>
      <c r="USW1269" s="57"/>
      <c r="USX1269" s="81"/>
      <c r="USY1269" s="57"/>
      <c r="USZ1269" s="71"/>
      <c r="UTA1269" s="71"/>
      <c r="UTB1269" s="57"/>
      <c r="UTD1269" s="79"/>
      <c r="UTE1269" s="57"/>
      <c r="UTF1269" s="80"/>
      <c r="UTG1269" s="80"/>
      <c r="UTH1269" s="80"/>
      <c r="UTI1269" s="80"/>
      <c r="UTJ1269" s="57"/>
      <c r="UTK1269" s="81"/>
      <c r="UTL1269" s="57"/>
      <c r="UTM1269" s="71"/>
      <c r="UTN1269" s="71"/>
      <c r="UTO1269" s="57"/>
      <c r="UTQ1269" s="79"/>
      <c r="UTR1269" s="57"/>
      <c r="UTS1269" s="80"/>
      <c r="UTT1269" s="80"/>
      <c r="UTU1269" s="80"/>
      <c r="UTV1269" s="80"/>
      <c r="UTW1269" s="57"/>
      <c r="UTX1269" s="81"/>
      <c r="UTY1269" s="57"/>
      <c r="UTZ1269" s="71"/>
      <c r="UUA1269" s="71"/>
      <c r="UUB1269" s="57"/>
      <c r="UUD1269" s="79"/>
      <c r="UUE1269" s="57"/>
      <c r="UUF1269" s="80"/>
      <c r="UUG1269" s="80"/>
      <c r="UUH1269" s="80"/>
      <c r="UUI1269" s="80"/>
      <c r="UUJ1269" s="57"/>
      <c r="UUK1269" s="81"/>
      <c r="UUL1269" s="57"/>
      <c r="UUM1269" s="71"/>
      <c r="UUN1269" s="71"/>
      <c r="UUO1269" s="57"/>
      <c r="UUQ1269" s="79"/>
      <c r="UUR1269" s="57"/>
      <c r="UUS1269" s="80"/>
      <c r="UUT1269" s="80"/>
      <c r="UUU1269" s="80"/>
      <c r="UUV1269" s="80"/>
      <c r="UUW1269" s="57"/>
      <c r="UUX1269" s="81"/>
      <c r="UUY1269" s="57"/>
      <c r="UUZ1269" s="71"/>
      <c r="UVA1269" s="71"/>
      <c r="UVB1269" s="57"/>
      <c r="UVD1269" s="79"/>
      <c r="UVE1269" s="57"/>
      <c r="UVF1269" s="80"/>
      <c r="UVG1269" s="80"/>
      <c r="UVH1269" s="80"/>
      <c r="UVI1269" s="80"/>
      <c r="UVJ1269" s="57"/>
      <c r="UVK1269" s="81"/>
      <c r="UVL1269" s="57"/>
      <c r="UVM1269" s="71"/>
      <c r="UVN1269" s="71"/>
      <c r="UVO1269" s="57"/>
      <c r="UVQ1269" s="79"/>
      <c r="UVR1269" s="57"/>
      <c r="UVS1269" s="80"/>
      <c r="UVT1269" s="80"/>
      <c r="UVU1269" s="80"/>
      <c r="UVV1269" s="80"/>
      <c r="UVW1269" s="57"/>
      <c r="UVX1269" s="81"/>
      <c r="UVY1269" s="57"/>
      <c r="UVZ1269" s="71"/>
      <c r="UWA1269" s="71"/>
      <c r="UWB1269" s="57"/>
      <c r="UWD1269" s="79"/>
      <c r="UWE1269" s="57"/>
      <c r="UWF1269" s="80"/>
      <c r="UWG1269" s="80"/>
      <c r="UWH1269" s="80"/>
      <c r="UWI1269" s="80"/>
      <c r="UWJ1269" s="57"/>
      <c r="UWK1269" s="81"/>
      <c r="UWL1269" s="57"/>
      <c r="UWM1269" s="71"/>
      <c r="UWN1269" s="71"/>
      <c r="UWO1269" s="57"/>
      <c r="UWQ1269" s="79"/>
      <c r="UWR1269" s="57"/>
      <c r="UWS1269" s="80"/>
      <c r="UWT1269" s="80"/>
      <c r="UWU1269" s="80"/>
      <c r="UWV1269" s="80"/>
      <c r="UWW1269" s="57"/>
      <c r="UWX1269" s="81"/>
      <c r="UWY1269" s="57"/>
      <c r="UWZ1269" s="71"/>
      <c r="UXA1269" s="71"/>
      <c r="UXB1269" s="57"/>
      <c r="UXD1269" s="79"/>
      <c r="UXE1269" s="57"/>
      <c r="UXF1269" s="80"/>
      <c r="UXG1269" s="80"/>
      <c r="UXH1269" s="80"/>
      <c r="UXI1269" s="80"/>
      <c r="UXJ1269" s="57"/>
      <c r="UXK1269" s="81"/>
      <c r="UXL1269" s="57"/>
      <c r="UXM1269" s="71"/>
      <c r="UXN1269" s="71"/>
      <c r="UXO1269" s="57"/>
      <c r="UXQ1269" s="79"/>
      <c r="UXR1269" s="57"/>
      <c r="UXS1269" s="80"/>
      <c r="UXT1269" s="80"/>
      <c r="UXU1269" s="80"/>
      <c r="UXV1269" s="80"/>
      <c r="UXW1269" s="57"/>
      <c r="UXX1269" s="81"/>
      <c r="UXY1269" s="57"/>
      <c r="UXZ1269" s="71"/>
      <c r="UYA1269" s="71"/>
      <c r="UYB1269" s="57"/>
      <c r="UYD1269" s="79"/>
      <c r="UYE1269" s="57"/>
      <c r="UYF1269" s="80"/>
      <c r="UYG1269" s="80"/>
      <c r="UYH1269" s="80"/>
      <c r="UYI1269" s="80"/>
      <c r="UYJ1269" s="57"/>
      <c r="UYK1269" s="81"/>
      <c r="UYL1269" s="57"/>
      <c r="UYM1269" s="71"/>
      <c r="UYN1269" s="71"/>
      <c r="UYO1269" s="57"/>
      <c r="UYQ1269" s="79"/>
      <c r="UYR1269" s="57"/>
      <c r="UYS1269" s="80"/>
      <c r="UYT1269" s="80"/>
      <c r="UYU1269" s="80"/>
      <c r="UYV1269" s="80"/>
      <c r="UYW1269" s="57"/>
      <c r="UYX1269" s="81"/>
      <c r="UYY1269" s="57"/>
      <c r="UYZ1269" s="71"/>
      <c r="UZA1269" s="71"/>
      <c r="UZB1269" s="57"/>
      <c r="UZD1269" s="79"/>
      <c r="UZE1269" s="57"/>
      <c r="UZF1269" s="80"/>
      <c r="UZG1269" s="80"/>
      <c r="UZH1269" s="80"/>
      <c r="UZI1269" s="80"/>
      <c r="UZJ1269" s="57"/>
      <c r="UZK1269" s="81"/>
      <c r="UZL1269" s="57"/>
      <c r="UZM1269" s="71"/>
      <c r="UZN1269" s="71"/>
      <c r="UZO1269" s="57"/>
      <c r="UZQ1269" s="79"/>
      <c r="UZR1269" s="57"/>
      <c r="UZS1269" s="80"/>
      <c r="UZT1269" s="80"/>
      <c r="UZU1269" s="80"/>
      <c r="UZV1269" s="80"/>
      <c r="UZW1269" s="57"/>
      <c r="UZX1269" s="81"/>
      <c r="UZY1269" s="57"/>
      <c r="UZZ1269" s="71"/>
      <c r="VAA1269" s="71"/>
      <c r="VAB1269" s="57"/>
      <c r="VAD1269" s="79"/>
      <c r="VAE1269" s="57"/>
      <c r="VAF1269" s="80"/>
      <c r="VAG1269" s="80"/>
      <c r="VAH1269" s="80"/>
      <c r="VAI1269" s="80"/>
      <c r="VAJ1269" s="57"/>
      <c r="VAK1269" s="81"/>
      <c r="VAL1269" s="57"/>
      <c r="VAM1269" s="71"/>
      <c r="VAN1269" s="71"/>
      <c r="VAO1269" s="57"/>
      <c r="VAQ1269" s="79"/>
      <c r="VAR1269" s="57"/>
      <c r="VAS1269" s="80"/>
      <c r="VAT1269" s="80"/>
      <c r="VAU1269" s="80"/>
      <c r="VAV1269" s="80"/>
      <c r="VAW1269" s="57"/>
      <c r="VAX1269" s="81"/>
      <c r="VAY1269" s="57"/>
      <c r="VAZ1269" s="71"/>
      <c r="VBA1269" s="71"/>
      <c r="VBB1269" s="57"/>
      <c r="VBD1269" s="79"/>
      <c r="VBE1269" s="57"/>
      <c r="VBF1269" s="80"/>
      <c r="VBG1269" s="80"/>
      <c r="VBH1269" s="80"/>
      <c r="VBI1269" s="80"/>
      <c r="VBJ1269" s="57"/>
      <c r="VBK1269" s="81"/>
      <c r="VBL1269" s="57"/>
      <c r="VBM1269" s="71"/>
      <c r="VBN1269" s="71"/>
      <c r="VBO1269" s="57"/>
      <c r="VBQ1269" s="79"/>
      <c r="VBR1269" s="57"/>
      <c r="VBS1269" s="80"/>
      <c r="VBT1269" s="80"/>
      <c r="VBU1269" s="80"/>
      <c r="VBV1269" s="80"/>
      <c r="VBW1269" s="57"/>
      <c r="VBX1269" s="81"/>
      <c r="VBY1269" s="57"/>
      <c r="VBZ1269" s="71"/>
      <c r="VCA1269" s="71"/>
      <c r="VCB1269" s="57"/>
      <c r="VCD1269" s="79"/>
      <c r="VCE1269" s="57"/>
      <c r="VCF1269" s="80"/>
      <c r="VCG1269" s="80"/>
      <c r="VCH1269" s="80"/>
      <c r="VCI1269" s="80"/>
      <c r="VCJ1269" s="57"/>
      <c r="VCK1269" s="81"/>
      <c r="VCL1269" s="57"/>
      <c r="VCM1269" s="71"/>
      <c r="VCN1269" s="71"/>
      <c r="VCO1269" s="57"/>
      <c r="VCQ1269" s="79"/>
      <c r="VCR1269" s="57"/>
      <c r="VCS1269" s="80"/>
      <c r="VCT1269" s="80"/>
      <c r="VCU1269" s="80"/>
      <c r="VCV1269" s="80"/>
      <c r="VCW1269" s="57"/>
      <c r="VCX1269" s="81"/>
      <c r="VCY1269" s="57"/>
      <c r="VCZ1269" s="71"/>
      <c r="VDA1269" s="71"/>
      <c r="VDB1269" s="57"/>
      <c r="VDD1269" s="79"/>
      <c r="VDE1269" s="57"/>
      <c r="VDF1269" s="80"/>
      <c r="VDG1269" s="80"/>
      <c r="VDH1269" s="80"/>
      <c r="VDI1269" s="80"/>
      <c r="VDJ1269" s="57"/>
      <c r="VDK1269" s="81"/>
      <c r="VDL1269" s="57"/>
      <c r="VDM1269" s="71"/>
      <c r="VDN1269" s="71"/>
      <c r="VDO1269" s="57"/>
      <c r="VDQ1269" s="79"/>
      <c r="VDR1269" s="57"/>
      <c r="VDS1269" s="80"/>
      <c r="VDT1269" s="80"/>
      <c r="VDU1269" s="80"/>
      <c r="VDV1269" s="80"/>
      <c r="VDW1269" s="57"/>
      <c r="VDX1269" s="81"/>
      <c r="VDY1269" s="57"/>
      <c r="VDZ1269" s="71"/>
      <c r="VEA1269" s="71"/>
      <c r="VEB1269" s="57"/>
      <c r="VED1269" s="79"/>
      <c r="VEE1269" s="57"/>
      <c r="VEF1269" s="80"/>
      <c r="VEG1269" s="80"/>
      <c r="VEH1269" s="80"/>
      <c r="VEI1269" s="80"/>
      <c r="VEJ1269" s="57"/>
      <c r="VEK1269" s="81"/>
      <c r="VEL1269" s="57"/>
      <c r="VEM1269" s="71"/>
      <c r="VEN1269" s="71"/>
      <c r="VEO1269" s="57"/>
      <c r="VEQ1269" s="79"/>
      <c r="VER1269" s="57"/>
      <c r="VES1269" s="80"/>
      <c r="VET1269" s="80"/>
      <c r="VEU1269" s="80"/>
      <c r="VEV1269" s="80"/>
      <c r="VEW1269" s="57"/>
      <c r="VEX1269" s="81"/>
      <c r="VEY1269" s="57"/>
      <c r="VEZ1269" s="71"/>
      <c r="VFA1269" s="71"/>
      <c r="VFB1269" s="57"/>
      <c r="VFD1269" s="79"/>
      <c r="VFE1269" s="57"/>
      <c r="VFF1269" s="80"/>
      <c r="VFG1269" s="80"/>
      <c r="VFH1269" s="80"/>
      <c r="VFI1269" s="80"/>
      <c r="VFJ1269" s="57"/>
      <c r="VFK1269" s="81"/>
      <c r="VFL1269" s="57"/>
      <c r="VFM1269" s="71"/>
      <c r="VFN1269" s="71"/>
      <c r="VFO1269" s="57"/>
      <c r="VFQ1269" s="79"/>
      <c r="VFR1269" s="57"/>
      <c r="VFS1269" s="80"/>
      <c r="VFT1269" s="80"/>
      <c r="VFU1269" s="80"/>
      <c r="VFV1269" s="80"/>
      <c r="VFW1269" s="57"/>
      <c r="VFX1269" s="81"/>
      <c r="VFY1269" s="57"/>
      <c r="VFZ1269" s="71"/>
      <c r="VGA1269" s="71"/>
      <c r="VGB1269" s="57"/>
      <c r="VGD1269" s="79"/>
      <c r="VGE1269" s="57"/>
      <c r="VGF1269" s="80"/>
      <c r="VGG1269" s="80"/>
      <c r="VGH1269" s="80"/>
      <c r="VGI1269" s="80"/>
      <c r="VGJ1269" s="57"/>
      <c r="VGK1269" s="81"/>
      <c r="VGL1269" s="57"/>
      <c r="VGM1269" s="71"/>
      <c r="VGN1269" s="71"/>
      <c r="VGO1269" s="57"/>
      <c r="VGQ1269" s="79"/>
      <c r="VGR1269" s="57"/>
      <c r="VGS1269" s="80"/>
      <c r="VGT1269" s="80"/>
      <c r="VGU1269" s="80"/>
      <c r="VGV1269" s="80"/>
      <c r="VGW1269" s="57"/>
      <c r="VGX1269" s="81"/>
      <c r="VGY1269" s="57"/>
      <c r="VGZ1269" s="71"/>
      <c r="VHA1269" s="71"/>
      <c r="VHB1269" s="57"/>
      <c r="VHD1269" s="79"/>
      <c r="VHE1269" s="57"/>
      <c r="VHF1269" s="80"/>
      <c r="VHG1269" s="80"/>
      <c r="VHH1269" s="80"/>
      <c r="VHI1269" s="80"/>
      <c r="VHJ1269" s="57"/>
      <c r="VHK1269" s="81"/>
      <c r="VHL1269" s="57"/>
      <c r="VHM1269" s="71"/>
      <c r="VHN1269" s="71"/>
      <c r="VHO1269" s="57"/>
      <c r="VHQ1269" s="79"/>
      <c r="VHR1269" s="57"/>
      <c r="VHS1269" s="80"/>
      <c r="VHT1269" s="80"/>
      <c r="VHU1269" s="80"/>
      <c r="VHV1269" s="80"/>
      <c r="VHW1269" s="57"/>
      <c r="VHX1269" s="81"/>
      <c r="VHY1269" s="57"/>
      <c r="VHZ1269" s="71"/>
      <c r="VIA1269" s="71"/>
      <c r="VIB1269" s="57"/>
      <c r="VID1269" s="79"/>
      <c r="VIE1269" s="57"/>
      <c r="VIF1269" s="80"/>
      <c r="VIG1269" s="80"/>
      <c r="VIH1269" s="80"/>
      <c r="VII1269" s="80"/>
      <c r="VIJ1269" s="57"/>
      <c r="VIK1269" s="81"/>
      <c r="VIL1269" s="57"/>
      <c r="VIM1269" s="71"/>
      <c r="VIN1269" s="71"/>
      <c r="VIO1269" s="57"/>
      <c r="VIQ1269" s="79"/>
      <c r="VIR1269" s="57"/>
      <c r="VIS1269" s="80"/>
      <c r="VIT1269" s="80"/>
      <c r="VIU1269" s="80"/>
      <c r="VIV1269" s="80"/>
      <c r="VIW1269" s="57"/>
      <c r="VIX1269" s="81"/>
      <c r="VIY1269" s="57"/>
      <c r="VIZ1269" s="71"/>
      <c r="VJA1269" s="71"/>
      <c r="VJB1269" s="57"/>
      <c r="VJD1269" s="79"/>
      <c r="VJE1269" s="57"/>
      <c r="VJF1269" s="80"/>
      <c r="VJG1269" s="80"/>
      <c r="VJH1269" s="80"/>
      <c r="VJI1269" s="80"/>
      <c r="VJJ1269" s="57"/>
      <c r="VJK1269" s="81"/>
      <c r="VJL1269" s="57"/>
      <c r="VJM1269" s="71"/>
      <c r="VJN1269" s="71"/>
      <c r="VJO1269" s="57"/>
      <c r="VJQ1269" s="79"/>
      <c r="VJR1269" s="57"/>
      <c r="VJS1269" s="80"/>
      <c r="VJT1269" s="80"/>
      <c r="VJU1269" s="80"/>
      <c r="VJV1269" s="80"/>
      <c r="VJW1269" s="57"/>
      <c r="VJX1269" s="81"/>
      <c r="VJY1269" s="57"/>
      <c r="VJZ1269" s="71"/>
      <c r="VKA1269" s="71"/>
      <c r="VKB1269" s="57"/>
      <c r="VKD1269" s="79"/>
      <c r="VKE1269" s="57"/>
      <c r="VKF1269" s="80"/>
      <c r="VKG1269" s="80"/>
      <c r="VKH1269" s="80"/>
      <c r="VKI1269" s="80"/>
      <c r="VKJ1269" s="57"/>
      <c r="VKK1269" s="81"/>
      <c r="VKL1269" s="57"/>
      <c r="VKM1269" s="71"/>
      <c r="VKN1269" s="71"/>
      <c r="VKO1269" s="57"/>
      <c r="VKQ1269" s="79"/>
      <c r="VKR1269" s="57"/>
      <c r="VKS1269" s="80"/>
      <c r="VKT1269" s="80"/>
      <c r="VKU1269" s="80"/>
      <c r="VKV1269" s="80"/>
      <c r="VKW1269" s="57"/>
      <c r="VKX1269" s="81"/>
      <c r="VKY1269" s="57"/>
      <c r="VKZ1269" s="71"/>
      <c r="VLA1269" s="71"/>
      <c r="VLB1269" s="57"/>
      <c r="VLD1269" s="79"/>
      <c r="VLE1269" s="57"/>
      <c r="VLF1269" s="80"/>
      <c r="VLG1269" s="80"/>
      <c r="VLH1269" s="80"/>
      <c r="VLI1269" s="80"/>
      <c r="VLJ1269" s="57"/>
      <c r="VLK1269" s="81"/>
      <c r="VLL1269" s="57"/>
      <c r="VLM1269" s="71"/>
      <c r="VLN1269" s="71"/>
      <c r="VLO1269" s="57"/>
      <c r="VLQ1269" s="79"/>
      <c r="VLR1269" s="57"/>
      <c r="VLS1269" s="80"/>
      <c r="VLT1269" s="80"/>
      <c r="VLU1269" s="80"/>
      <c r="VLV1269" s="80"/>
      <c r="VLW1269" s="57"/>
      <c r="VLX1269" s="81"/>
      <c r="VLY1269" s="57"/>
      <c r="VLZ1269" s="71"/>
      <c r="VMA1269" s="71"/>
      <c r="VMB1269" s="57"/>
      <c r="VMD1269" s="79"/>
      <c r="VME1269" s="57"/>
      <c r="VMF1269" s="80"/>
      <c r="VMG1269" s="80"/>
      <c r="VMH1269" s="80"/>
      <c r="VMI1269" s="80"/>
      <c r="VMJ1269" s="57"/>
      <c r="VMK1269" s="81"/>
      <c r="VML1269" s="57"/>
      <c r="VMM1269" s="71"/>
      <c r="VMN1269" s="71"/>
      <c r="VMO1269" s="57"/>
      <c r="VMQ1269" s="79"/>
      <c r="VMR1269" s="57"/>
      <c r="VMS1269" s="80"/>
      <c r="VMT1269" s="80"/>
      <c r="VMU1269" s="80"/>
      <c r="VMV1269" s="80"/>
      <c r="VMW1269" s="57"/>
      <c r="VMX1269" s="81"/>
      <c r="VMY1269" s="57"/>
      <c r="VMZ1269" s="71"/>
      <c r="VNA1269" s="71"/>
      <c r="VNB1269" s="57"/>
      <c r="VND1269" s="79"/>
      <c r="VNE1269" s="57"/>
      <c r="VNF1269" s="80"/>
      <c r="VNG1269" s="80"/>
      <c r="VNH1269" s="80"/>
      <c r="VNI1269" s="80"/>
      <c r="VNJ1269" s="57"/>
      <c r="VNK1269" s="81"/>
      <c r="VNL1269" s="57"/>
      <c r="VNM1269" s="71"/>
      <c r="VNN1269" s="71"/>
      <c r="VNO1269" s="57"/>
      <c r="VNQ1269" s="79"/>
      <c r="VNR1269" s="57"/>
      <c r="VNS1269" s="80"/>
      <c r="VNT1269" s="80"/>
      <c r="VNU1269" s="80"/>
      <c r="VNV1269" s="80"/>
      <c r="VNW1269" s="57"/>
      <c r="VNX1269" s="81"/>
      <c r="VNY1269" s="57"/>
      <c r="VNZ1269" s="71"/>
      <c r="VOA1269" s="71"/>
      <c r="VOB1269" s="57"/>
      <c r="VOD1269" s="79"/>
      <c r="VOE1269" s="57"/>
      <c r="VOF1269" s="80"/>
      <c r="VOG1269" s="80"/>
      <c r="VOH1269" s="80"/>
      <c r="VOI1269" s="80"/>
      <c r="VOJ1269" s="57"/>
      <c r="VOK1269" s="81"/>
      <c r="VOL1269" s="57"/>
      <c r="VOM1269" s="71"/>
      <c r="VON1269" s="71"/>
      <c r="VOO1269" s="57"/>
      <c r="VOQ1269" s="79"/>
      <c r="VOR1269" s="57"/>
      <c r="VOS1269" s="80"/>
      <c r="VOT1269" s="80"/>
      <c r="VOU1269" s="80"/>
      <c r="VOV1269" s="80"/>
      <c r="VOW1269" s="57"/>
      <c r="VOX1269" s="81"/>
      <c r="VOY1269" s="57"/>
      <c r="VOZ1269" s="71"/>
      <c r="VPA1269" s="71"/>
      <c r="VPB1269" s="57"/>
      <c r="VPD1269" s="79"/>
      <c r="VPE1269" s="57"/>
      <c r="VPF1269" s="80"/>
      <c r="VPG1269" s="80"/>
      <c r="VPH1269" s="80"/>
      <c r="VPI1269" s="80"/>
      <c r="VPJ1269" s="57"/>
      <c r="VPK1269" s="81"/>
      <c r="VPL1269" s="57"/>
      <c r="VPM1269" s="71"/>
      <c r="VPN1269" s="71"/>
      <c r="VPO1269" s="57"/>
      <c r="VPQ1269" s="79"/>
      <c r="VPR1269" s="57"/>
      <c r="VPS1269" s="80"/>
      <c r="VPT1269" s="80"/>
      <c r="VPU1269" s="80"/>
      <c r="VPV1269" s="80"/>
      <c r="VPW1269" s="57"/>
      <c r="VPX1269" s="81"/>
      <c r="VPY1269" s="57"/>
      <c r="VPZ1269" s="71"/>
      <c r="VQA1269" s="71"/>
      <c r="VQB1269" s="57"/>
      <c r="VQD1269" s="79"/>
      <c r="VQE1269" s="57"/>
      <c r="VQF1269" s="80"/>
      <c r="VQG1269" s="80"/>
      <c r="VQH1269" s="80"/>
      <c r="VQI1269" s="80"/>
      <c r="VQJ1269" s="57"/>
      <c r="VQK1269" s="81"/>
      <c r="VQL1269" s="57"/>
      <c r="VQM1269" s="71"/>
      <c r="VQN1269" s="71"/>
      <c r="VQO1269" s="57"/>
      <c r="VQQ1269" s="79"/>
      <c r="VQR1269" s="57"/>
      <c r="VQS1269" s="80"/>
      <c r="VQT1269" s="80"/>
      <c r="VQU1269" s="80"/>
      <c r="VQV1269" s="80"/>
      <c r="VQW1269" s="57"/>
      <c r="VQX1269" s="81"/>
      <c r="VQY1269" s="57"/>
      <c r="VQZ1269" s="71"/>
      <c r="VRA1269" s="71"/>
      <c r="VRB1269" s="57"/>
      <c r="VRD1269" s="79"/>
      <c r="VRE1269" s="57"/>
      <c r="VRF1269" s="80"/>
      <c r="VRG1269" s="80"/>
      <c r="VRH1269" s="80"/>
      <c r="VRI1269" s="80"/>
      <c r="VRJ1269" s="57"/>
      <c r="VRK1269" s="81"/>
      <c r="VRL1269" s="57"/>
      <c r="VRM1269" s="71"/>
      <c r="VRN1269" s="71"/>
      <c r="VRO1269" s="57"/>
      <c r="VRQ1269" s="79"/>
      <c r="VRR1269" s="57"/>
      <c r="VRS1269" s="80"/>
      <c r="VRT1269" s="80"/>
      <c r="VRU1269" s="80"/>
      <c r="VRV1269" s="80"/>
      <c r="VRW1269" s="57"/>
      <c r="VRX1269" s="81"/>
      <c r="VRY1269" s="57"/>
      <c r="VRZ1269" s="71"/>
      <c r="VSA1269" s="71"/>
      <c r="VSB1269" s="57"/>
      <c r="VSD1269" s="79"/>
      <c r="VSE1269" s="57"/>
      <c r="VSF1269" s="80"/>
      <c r="VSG1269" s="80"/>
      <c r="VSH1269" s="80"/>
      <c r="VSI1269" s="80"/>
      <c r="VSJ1269" s="57"/>
      <c r="VSK1269" s="81"/>
      <c r="VSL1269" s="57"/>
      <c r="VSM1269" s="71"/>
      <c r="VSN1269" s="71"/>
      <c r="VSO1269" s="57"/>
      <c r="VSQ1269" s="79"/>
      <c r="VSR1269" s="57"/>
      <c r="VSS1269" s="80"/>
      <c r="VST1269" s="80"/>
      <c r="VSU1269" s="80"/>
      <c r="VSV1269" s="80"/>
      <c r="VSW1269" s="57"/>
      <c r="VSX1269" s="81"/>
      <c r="VSY1269" s="57"/>
      <c r="VSZ1269" s="71"/>
      <c r="VTA1269" s="71"/>
      <c r="VTB1269" s="57"/>
      <c r="VTD1269" s="79"/>
      <c r="VTE1269" s="57"/>
      <c r="VTF1269" s="80"/>
      <c r="VTG1269" s="80"/>
      <c r="VTH1269" s="80"/>
      <c r="VTI1269" s="80"/>
      <c r="VTJ1269" s="57"/>
      <c r="VTK1269" s="81"/>
      <c r="VTL1269" s="57"/>
      <c r="VTM1269" s="71"/>
      <c r="VTN1269" s="71"/>
      <c r="VTO1269" s="57"/>
      <c r="VTQ1269" s="79"/>
      <c r="VTR1269" s="57"/>
      <c r="VTS1269" s="80"/>
      <c r="VTT1269" s="80"/>
      <c r="VTU1269" s="80"/>
      <c r="VTV1269" s="80"/>
      <c r="VTW1269" s="57"/>
      <c r="VTX1269" s="81"/>
      <c r="VTY1269" s="57"/>
      <c r="VTZ1269" s="71"/>
      <c r="VUA1269" s="71"/>
      <c r="VUB1269" s="57"/>
      <c r="VUD1269" s="79"/>
      <c r="VUE1269" s="57"/>
      <c r="VUF1269" s="80"/>
      <c r="VUG1269" s="80"/>
      <c r="VUH1269" s="80"/>
      <c r="VUI1269" s="80"/>
      <c r="VUJ1269" s="57"/>
      <c r="VUK1269" s="81"/>
      <c r="VUL1269" s="57"/>
      <c r="VUM1269" s="71"/>
      <c r="VUN1269" s="71"/>
      <c r="VUO1269" s="57"/>
      <c r="VUQ1269" s="79"/>
      <c r="VUR1269" s="57"/>
      <c r="VUS1269" s="80"/>
      <c r="VUT1269" s="80"/>
      <c r="VUU1269" s="80"/>
      <c r="VUV1269" s="80"/>
      <c r="VUW1269" s="57"/>
      <c r="VUX1269" s="81"/>
      <c r="VUY1269" s="57"/>
      <c r="VUZ1269" s="71"/>
      <c r="VVA1269" s="71"/>
      <c r="VVB1269" s="57"/>
      <c r="VVD1269" s="79"/>
      <c r="VVE1269" s="57"/>
      <c r="VVF1269" s="80"/>
      <c r="VVG1269" s="80"/>
      <c r="VVH1269" s="80"/>
      <c r="VVI1269" s="80"/>
      <c r="VVJ1269" s="57"/>
      <c r="VVK1269" s="81"/>
      <c r="VVL1269" s="57"/>
      <c r="VVM1269" s="71"/>
      <c r="VVN1269" s="71"/>
      <c r="VVO1269" s="57"/>
      <c r="VVQ1269" s="79"/>
      <c r="VVR1269" s="57"/>
      <c r="VVS1269" s="80"/>
      <c r="VVT1269" s="80"/>
      <c r="VVU1269" s="80"/>
      <c r="VVV1269" s="80"/>
      <c r="VVW1269" s="57"/>
      <c r="VVX1269" s="81"/>
      <c r="VVY1269" s="57"/>
      <c r="VVZ1269" s="71"/>
      <c r="VWA1269" s="71"/>
      <c r="VWB1269" s="57"/>
      <c r="VWD1269" s="79"/>
      <c r="VWE1269" s="57"/>
      <c r="VWF1269" s="80"/>
      <c r="VWG1269" s="80"/>
      <c r="VWH1269" s="80"/>
      <c r="VWI1269" s="80"/>
      <c r="VWJ1269" s="57"/>
      <c r="VWK1269" s="81"/>
      <c r="VWL1269" s="57"/>
      <c r="VWM1269" s="71"/>
      <c r="VWN1269" s="71"/>
      <c r="VWO1269" s="57"/>
      <c r="VWQ1269" s="79"/>
      <c r="VWR1269" s="57"/>
      <c r="VWS1269" s="80"/>
      <c r="VWT1269" s="80"/>
      <c r="VWU1269" s="80"/>
      <c r="VWV1269" s="80"/>
      <c r="VWW1269" s="57"/>
      <c r="VWX1269" s="81"/>
      <c r="VWY1269" s="57"/>
      <c r="VWZ1269" s="71"/>
      <c r="VXA1269" s="71"/>
      <c r="VXB1269" s="57"/>
      <c r="VXD1269" s="79"/>
      <c r="VXE1269" s="57"/>
      <c r="VXF1269" s="80"/>
      <c r="VXG1269" s="80"/>
      <c r="VXH1269" s="80"/>
      <c r="VXI1269" s="80"/>
      <c r="VXJ1269" s="57"/>
      <c r="VXK1269" s="81"/>
      <c r="VXL1269" s="57"/>
      <c r="VXM1269" s="71"/>
      <c r="VXN1269" s="71"/>
      <c r="VXO1269" s="57"/>
      <c r="VXQ1269" s="79"/>
      <c r="VXR1269" s="57"/>
      <c r="VXS1269" s="80"/>
      <c r="VXT1269" s="80"/>
      <c r="VXU1269" s="80"/>
      <c r="VXV1269" s="80"/>
      <c r="VXW1269" s="57"/>
      <c r="VXX1269" s="81"/>
      <c r="VXY1269" s="57"/>
      <c r="VXZ1269" s="71"/>
      <c r="VYA1269" s="71"/>
      <c r="VYB1269" s="57"/>
      <c r="VYD1269" s="79"/>
      <c r="VYE1269" s="57"/>
      <c r="VYF1269" s="80"/>
      <c r="VYG1269" s="80"/>
      <c r="VYH1269" s="80"/>
      <c r="VYI1269" s="80"/>
      <c r="VYJ1269" s="57"/>
      <c r="VYK1269" s="81"/>
      <c r="VYL1269" s="57"/>
      <c r="VYM1269" s="71"/>
      <c r="VYN1269" s="71"/>
      <c r="VYO1269" s="57"/>
      <c r="VYQ1269" s="79"/>
      <c r="VYR1269" s="57"/>
      <c r="VYS1269" s="80"/>
      <c r="VYT1269" s="80"/>
      <c r="VYU1269" s="80"/>
      <c r="VYV1269" s="80"/>
      <c r="VYW1269" s="57"/>
      <c r="VYX1269" s="81"/>
      <c r="VYY1269" s="57"/>
      <c r="VYZ1269" s="71"/>
      <c r="VZA1269" s="71"/>
      <c r="VZB1269" s="57"/>
      <c r="VZD1269" s="79"/>
      <c r="VZE1269" s="57"/>
      <c r="VZF1269" s="80"/>
      <c r="VZG1269" s="80"/>
      <c r="VZH1269" s="80"/>
      <c r="VZI1269" s="80"/>
      <c r="VZJ1269" s="57"/>
      <c r="VZK1269" s="81"/>
      <c r="VZL1269" s="57"/>
      <c r="VZM1269" s="71"/>
      <c r="VZN1269" s="71"/>
      <c r="VZO1269" s="57"/>
      <c r="VZQ1269" s="79"/>
      <c r="VZR1269" s="57"/>
      <c r="VZS1269" s="80"/>
      <c r="VZT1269" s="80"/>
      <c r="VZU1269" s="80"/>
      <c r="VZV1269" s="80"/>
      <c r="VZW1269" s="57"/>
      <c r="VZX1269" s="81"/>
      <c r="VZY1269" s="57"/>
      <c r="VZZ1269" s="71"/>
      <c r="WAA1269" s="71"/>
      <c r="WAB1269" s="57"/>
      <c r="WAD1269" s="79"/>
      <c r="WAE1269" s="57"/>
      <c r="WAF1269" s="80"/>
      <c r="WAG1269" s="80"/>
      <c r="WAH1269" s="80"/>
      <c r="WAI1269" s="80"/>
      <c r="WAJ1269" s="57"/>
      <c r="WAK1269" s="81"/>
      <c r="WAL1269" s="57"/>
      <c r="WAM1269" s="71"/>
      <c r="WAN1269" s="71"/>
      <c r="WAO1269" s="57"/>
      <c r="WAQ1269" s="79"/>
      <c r="WAR1269" s="57"/>
      <c r="WAS1269" s="80"/>
      <c r="WAT1269" s="80"/>
      <c r="WAU1269" s="80"/>
      <c r="WAV1269" s="80"/>
      <c r="WAW1269" s="57"/>
      <c r="WAX1269" s="81"/>
      <c r="WAY1269" s="57"/>
      <c r="WAZ1269" s="71"/>
      <c r="WBA1269" s="71"/>
      <c r="WBB1269" s="57"/>
      <c r="WBD1269" s="79"/>
      <c r="WBE1269" s="57"/>
      <c r="WBF1269" s="80"/>
      <c r="WBG1269" s="80"/>
      <c r="WBH1269" s="80"/>
      <c r="WBI1269" s="80"/>
      <c r="WBJ1269" s="57"/>
      <c r="WBK1269" s="81"/>
      <c r="WBL1269" s="57"/>
      <c r="WBM1269" s="71"/>
      <c r="WBN1269" s="71"/>
      <c r="WBO1269" s="57"/>
      <c r="WBQ1269" s="79"/>
      <c r="WBR1269" s="57"/>
      <c r="WBS1269" s="80"/>
      <c r="WBT1269" s="80"/>
      <c r="WBU1269" s="80"/>
      <c r="WBV1269" s="80"/>
      <c r="WBW1269" s="57"/>
      <c r="WBX1269" s="81"/>
      <c r="WBY1269" s="57"/>
      <c r="WBZ1269" s="71"/>
      <c r="WCA1269" s="71"/>
      <c r="WCB1269" s="57"/>
      <c r="WCD1269" s="79"/>
      <c r="WCE1269" s="57"/>
      <c r="WCF1269" s="80"/>
      <c r="WCG1269" s="80"/>
      <c r="WCH1269" s="80"/>
      <c r="WCI1269" s="80"/>
      <c r="WCJ1269" s="57"/>
      <c r="WCK1269" s="81"/>
      <c r="WCL1269" s="57"/>
      <c r="WCM1269" s="71"/>
      <c r="WCN1269" s="71"/>
      <c r="WCO1269" s="57"/>
      <c r="WCQ1269" s="79"/>
      <c r="WCR1269" s="57"/>
      <c r="WCS1269" s="80"/>
      <c r="WCT1269" s="80"/>
      <c r="WCU1269" s="80"/>
      <c r="WCV1269" s="80"/>
      <c r="WCW1269" s="57"/>
      <c r="WCX1269" s="81"/>
      <c r="WCY1269" s="57"/>
      <c r="WCZ1269" s="71"/>
      <c r="WDA1269" s="71"/>
      <c r="WDB1269" s="57"/>
      <c r="WDD1269" s="79"/>
      <c r="WDE1269" s="57"/>
      <c r="WDF1269" s="80"/>
      <c r="WDG1269" s="80"/>
      <c r="WDH1269" s="80"/>
      <c r="WDI1269" s="80"/>
      <c r="WDJ1269" s="57"/>
      <c r="WDK1269" s="81"/>
      <c r="WDL1269" s="57"/>
      <c r="WDM1269" s="71"/>
      <c r="WDN1269" s="71"/>
      <c r="WDO1269" s="57"/>
      <c r="WDQ1269" s="79"/>
      <c r="WDR1269" s="57"/>
      <c r="WDS1269" s="80"/>
      <c r="WDT1269" s="80"/>
      <c r="WDU1269" s="80"/>
      <c r="WDV1269" s="80"/>
      <c r="WDW1269" s="57"/>
      <c r="WDX1269" s="81"/>
      <c r="WDY1269" s="57"/>
      <c r="WDZ1269" s="71"/>
      <c r="WEA1269" s="71"/>
      <c r="WEB1269" s="57"/>
      <c r="WED1269" s="79"/>
      <c r="WEE1269" s="57"/>
      <c r="WEF1269" s="80"/>
      <c r="WEG1269" s="80"/>
      <c r="WEH1269" s="80"/>
      <c r="WEI1269" s="80"/>
      <c r="WEJ1269" s="57"/>
      <c r="WEK1269" s="81"/>
      <c r="WEL1269" s="57"/>
      <c r="WEM1269" s="71"/>
      <c r="WEN1269" s="71"/>
      <c r="WEO1269" s="57"/>
      <c r="WEQ1269" s="79"/>
      <c r="WER1269" s="57"/>
      <c r="WES1269" s="80"/>
      <c r="WET1269" s="80"/>
      <c r="WEU1269" s="80"/>
      <c r="WEV1269" s="80"/>
      <c r="WEW1269" s="57"/>
      <c r="WEX1269" s="81"/>
      <c r="WEY1269" s="57"/>
      <c r="WEZ1269" s="71"/>
      <c r="WFA1269" s="71"/>
      <c r="WFB1269" s="57"/>
      <c r="WFD1269" s="79"/>
      <c r="WFE1269" s="57"/>
      <c r="WFF1269" s="80"/>
      <c r="WFG1269" s="80"/>
      <c r="WFH1269" s="80"/>
      <c r="WFI1269" s="80"/>
      <c r="WFJ1269" s="57"/>
      <c r="WFK1269" s="81"/>
      <c r="WFL1269" s="57"/>
      <c r="WFM1269" s="71"/>
      <c r="WFN1269" s="71"/>
      <c r="WFO1269" s="57"/>
      <c r="WFQ1269" s="79"/>
      <c r="WFR1269" s="57"/>
      <c r="WFS1269" s="80"/>
      <c r="WFT1269" s="80"/>
      <c r="WFU1269" s="80"/>
      <c r="WFV1269" s="80"/>
      <c r="WFW1269" s="57"/>
      <c r="WFX1269" s="81"/>
      <c r="WFY1269" s="57"/>
      <c r="WFZ1269" s="71"/>
      <c r="WGA1269" s="71"/>
      <c r="WGB1269" s="57"/>
      <c r="WGD1269" s="79"/>
      <c r="WGE1269" s="57"/>
      <c r="WGF1269" s="80"/>
      <c r="WGG1269" s="80"/>
      <c r="WGH1269" s="80"/>
      <c r="WGI1269" s="80"/>
      <c r="WGJ1269" s="57"/>
      <c r="WGK1269" s="81"/>
      <c r="WGL1269" s="57"/>
      <c r="WGM1269" s="71"/>
      <c r="WGN1269" s="71"/>
      <c r="WGO1269" s="57"/>
      <c r="WGQ1269" s="79"/>
      <c r="WGR1269" s="57"/>
      <c r="WGS1269" s="80"/>
      <c r="WGT1269" s="80"/>
      <c r="WGU1269" s="80"/>
      <c r="WGV1269" s="80"/>
      <c r="WGW1269" s="57"/>
      <c r="WGX1269" s="81"/>
      <c r="WGY1269" s="57"/>
      <c r="WGZ1269" s="71"/>
      <c r="WHA1269" s="71"/>
      <c r="WHB1269" s="57"/>
      <c r="WHD1269" s="79"/>
      <c r="WHE1269" s="57"/>
      <c r="WHF1269" s="80"/>
      <c r="WHG1269" s="80"/>
      <c r="WHH1269" s="80"/>
      <c r="WHI1269" s="80"/>
      <c r="WHJ1269" s="57"/>
      <c r="WHK1269" s="81"/>
      <c r="WHL1269" s="57"/>
      <c r="WHM1269" s="71"/>
      <c r="WHN1269" s="71"/>
      <c r="WHO1269" s="57"/>
      <c r="WHQ1269" s="79"/>
      <c r="WHR1269" s="57"/>
      <c r="WHS1269" s="80"/>
      <c r="WHT1269" s="80"/>
      <c r="WHU1269" s="80"/>
      <c r="WHV1269" s="80"/>
      <c r="WHW1269" s="57"/>
      <c r="WHX1269" s="81"/>
      <c r="WHY1269" s="57"/>
      <c r="WHZ1269" s="71"/>
      <c r="WIA1269" s="71"/>
      <c r="WIB1269" s="57"/>
      <c r="WID1269" s="79"/>
      <c r="WIE1269" s="57"/>
      <c r="WIF1269" s="80"/>
      <c r="WIG1269" s="80"/>
      <c r="WIH1269" s="80"/>
      <c r="WII1269" s="80"/>
      <c r="WIJ1269" s="57"/>
      <c r="WIK1269" s="81"/>
      <c r="WIL1269" s="57"/>
      <c r="WIM1269" s="71"/>
      <c r="WIN1269" s="71"/>
      <c r="WIO1269" s="57"/>
      <c r="WIQ1269" s="79"/>
      <c r="WIR1269" s="57"/>
      <c r="WIS1269" s="80"/>
      <c r="WIT1269" s="80"/>
      <c r="WIU1269" s="80"/>
      <c r="WIV1269" s="80"/>
      <c r="WIW1269" s="57"/>
      <c r="WIX1269" s="81"/>
      <c r="WIY1269" s="57"/>
      <c r="WIZ1269" s="71"/>
      <c r="WJA1269" s="71"/>
      <c r="WJB1269" s="57"/>
      <c r="WJD1269" s="79"/>
      <c r="WJE1269" s="57"/>
      <c r="WJF1269" s="80"/>
      <c r="WJG1269" s="80"/>
      <c r="WJH1269" s="80"/>
      <c r="WJI1269" s="80"/>
      <c r="WJJ1269" s="57"/>
      <c r="WJK1269" s="81"/>
      <c r="WJL1269" s="57"/>
      <c r="WJM1269" s="71"/>
      <c r="WJN1269" s="71"/>
      <c r="WJO1269" s="57"/>
      <c r="WJQ1269" s="79"/>
      <c r="WJR1269" s="57"/>
      <c r="WJS1269" s="80"/>
      <c r="WJT1269" s="80"/>
      <c r="WJU1269" s="80"/>
      <c r="WJV1269" s="80"/>
      <c r="WJW1269" s="57"/>
      <c r="WJX1269" s="81"/>
      <c r="WJY1269" s="57"/>
      <c r="WJZ1269" s="71"/>
      <c r="WKA1269" s="71"/>
      <c r="WKB1269" s="57"/>
      <c r="WKD1269" s="79"/>
      <c r="WKE1269" s="57"/>
      <c r="WKF1269" s="80"/>
      <c r="WKG1269" s="80"/>
      <c r="WKH1269" s="80"/>
      <c r="WKI1269" s="80"/>
      <c r="WKJ1269" s="57"/>
      <c r="WKK1269" s="81"/>
      <c r="WKL1269" s="57"/>
      <c r="WKM1269" s="71"/>
      <c r="WKN1269" s="71"/>
      <c r="WKO1269" s="57"/>
      <c r="WKQ1269" s="79"/>
      <c r="WKR1269" s="57"/>
      <c r="WKS1269" s="80"/>
      <c r="WKT1269" s="80"/>
      <c r="WKU1269" s="80"/>
      <c r="WKV1269" s="80"/>
      <c r="WKW1269" s="57"/>
      <c r="WKX1269" s="81"/>
      <c r="WKY1269" s="57"/>
      <c r="WKZ1269" s="71"/>
      <c r="WLA1269" s="71"/>
      <c r="WLB1269" s="57"/>
      <c r="WLD1269" s="79"/>
      <c r="WLE1269" s="57"/>
      <c r="WLF1269" s="80"/>
      <c r="WLG1269" s="80"/>
      <c r="WLH1269" s="80"/>
      <c r="WLI1269" s="80"/>
      <c r="WLJ1269" s="57"/>
      <c r="WLK1269" s="81"/>
      <c r="WLL1269" s="57"/>
      <c r="WLM1269" s="71"/>
      <c r="WLN1269" s="71"/>
      <c r="WLO1269" s="57"/>
      <c r="WLQ1269" s="79"/>
      <c r="WLR1269" s="57"/>
      <c r="WLS1269" s="80"/>
      <c r="WLT1269" s="80"/>
      <c r="WLU1269" s="80"/>
      <c r="WLV1269" s="80"/>
      <c r="WLW1269" s="57"/>
      <c r="WLX1269" s="81"/>
      <c r="WLY1269" s="57"/>
      <c r="WLZ1269" s="71"/>
      <c r="WMA1269" s="71"/>
      <c r="WMB1269" s="57"/>
      <c r="WMD1269" s="79"/>
      <c r="WME1269" s="57"/>
      <c r="WMF1269" s="80"/>
      <c r="WMG1269" s="80"/>
      <c r="WMH1269" s="80"/>
      <c r="WMI1269" s="80"/>
      <c r="WMJ1269" s="57"/>
      <c r="WMK1269" s="81"/>
      <c r="WML1269" s="57"/>
      <c r="WMM1269" s="71"/>
      <c r="WMN1269" s="71"/>
      <c r="WMO1269" s="57"/>
      <c r="WMQ1269" s="79"/>
      <c r="WMR1269" s="57"/>
      <c r="WMS1269" s="80"/>
      <c r="WMT1269" s="80"/>
      <c r="WMU1269" s="80"/>
      <c r="WMV1269" s="80"/>
      <c r="WMW1269" s="57"/>
      <c r="WMX1269" s="81"/>
      <c r="WMY1269" s="57"/>
      <c r="WMZ1269" s="71"/>
      <c r="WNA1269" s="71"/>
      <c r="WNB1269" s="57"/>
      <c r="WND1269" s="79"/>
      <c r="WNE1269" s="57"/>
      <c r="WNF1269" s="80"/>
      <c r="WNG1269" s="80"/>
      <c r="WNH1269" s="80"/>
      <c r="WNI1269" s="80"/>
      <c r="WNJ1269" s="57"/>
      <c r="WNK1269" s="81"/>
      <c r="WNL1269" s="57"/>
      <c r="WNM1269" s="71"/>
      <c r="WNN1269" s="71"/>
      <c r="WNO1269" s="57"/>
      <c r="WNQ1269" s="79"/>
      <c r="WNR1269" s="57"/>
      <c r="WNS1269" s="80"/>
      <c r="WNT1269" s="80"/>
      <c r="WNU1269" s="80"/>
      <c r="WNV1269" s="80"/>
      <c r="WNW1269" s="57"/>
      <c r="WNX1269" s="81"/>
      <c r="WNY1269" s="57"/>
      <c r="WNZ1269" s="71"/>
      <c r="WOA1269" s="71"/>
      <c r="WOB1269" s="57"/>
      <c r="WOD1269" s="79"/>
      <c r="WOE1269" s="57"/>
      <c r="WOF1269" s="80"/>
      <c r="WOG1269" s="80"/>
      <c r="WOH1269" s="80"/>
      <c r="WOI1269" s="80"/>
      <c r="WOJ1269" s="57"/>
      <c r="WOK1269" s="81"/>
      <c r="WOL1269" s="57"/>
      <c r="WOM1269" s="71"/>
      <c r="WON1269" s="71"/>
      <c r="WOO1269" s="57"/>
      <c r="WOQ1269" s="79"/>
      <c r="WOR1269" s="57"/>
      <c r="WOS1269" s="80"/>
      <c r="WOT1269" s="80"/>
      <c r="WOU1269" s="80"/>
      <c r="WOV1269" s="80"/>
      <c r="WOW1269" s="57"/>
      <c r="WOX1269" s="81"/>
      <c r="WOY1269" s="57"/>
      <c r="WOZ1269" s="71"/>
      <c r="WPA1269" s="71"/>
      <c r="WPB1269" s="57"/>
      <c r="WPD1269" s="79"/>
      <c r="WPE1269" s="57"/>
      <c r="WPF1269" s="80"/>
      <c r="WPG1269" s="80"/>
      <c r="WPH1269" s="80"/>
      <c r="WPI1269" s="80"/>
      <c r="WPJ1269" s="57"/>
      <c r="WPK1269" s="81"/>
      <c r="WPL1269" s="57"/>
      <c r="WPM1269" s="71"/>
      <c r="WPN1269" s="71"/>
      <c r="WPO1269" s="57"/>
      <c r="WPQ1269" s="79"/>
      <c r="WPR1269" s="57"/>
      <c r="WPS1269" s="80"/>
      <c r="WPT1269" s="80"/>
      <c r="WPU1269" s="80"/>
      <c r="WPV1269" s="80"/>
      <c r="WPW1269" s="57"/>
      <c r="WPX1269" s="81"/>
      <c r="WPY1269" s="57"/>
      <c r="WPZ1269" s="71"/>
      <c r="WQA1269" s="71"/>
      <c r="WQB1269" s="57"/>
      <c r="WQD1269" s="79"/>
      <c r="WQE1269" s="57"/>
      <c r="WQF1269" s="80"/>
      <c r="WQG1269" s="80"/>
      <c r="WQH1269" s="80"/>
      <c r="WQI1269" s="80"/>
      <c r="WQJ1269" s="57"/>
      <c r="WQK1269" s="81"/>
      <c r="WQL1269" s="57"/>
      <c r="WQM1269" s="71"/>
      <c r="WQN1269" s="71"/>
      <c r="WQO1269" s="57"/>
      <c r="WQQ1269" s="79"/>
      <c r="WQR1269" s="57"/>
      <c r="WQS1269" s="80"/>
      <c r="WQT1269" s="80"/>
      <c r="WQU1269" s="80"/>
      <c r="WQV1269" s="80"/>
      <c r="WQW1269" s="57"/>
      <c r="WQX1269" s="81"/>
      <c r="WQY1269" s="57"/>
      <c r="WQZ1269" s="71"/>
      <c r="WRA1269" s="71"/>
      <c r="WRB1269" s="57"/>
      <c r="WRD1269" s="79"/>
      <c r="WRE1269" s="57"/>
      <c r="WRF1269" s="80"/>
      <c r="WRG1269" s="80"/>
      <c r="WRH1269" s="80"/>
      <c r="WRI1269" s="80"/>
      <c r="WRJ1269" s="57"/>
      <c r="WRK1269" s="81"/>
      <c r="WRL1269" s="57"/>
      <c r="WRM1269" s="71"/>
      <c r="WRN1269" s="71"/>
      <c r="WRO1269" s="57"/>
      <c r="WRQ1269" s="79"/>
      <c r="WRR1269" s="57"/>
      <c r="WRS1269" s="80"/>
      <c r="WRT1269" s="80"/>
      <c r="WRU1269" s="80"/>
      <c r="WRV1269" s="80"/>
      <c r="WRW1269" s="57"/>
      <c r="WRX1269" s="81"/>
      <c r="WRY1269" s="57"/>
      <c r="WRZ1269" s="71"/>
      <c r="WSA1269" s="71"/>
      <c r="WSB1269" s="57"/>
      <c r="WSD1269" s="79"/>
      <c r="WSE1269" s="57"/>
      <c r="WSF1269" s="80"/>
      <c r="WSG1269" s="80"/>
      <c r="WSH1269" s="80"/>
      <c r="WSI1269" s="80"/>
      <c r="WSJ1269" s="57"/>
      <c r="WSK1269" s="81"/>
      <c r="WSL1269" s="57"/>
      <c r="WSM1269" s="71"/>
      <c r="WSN1269" s="71"/>
      <c r="WSO1269" s="57"/>
      <c r="WSQ1269" s="79"/>
      <c r="WSR1269" s="57"/>
      <c r="WSS1269" s="80"/>
      <c r="WST1269" s="80"/>
      <c r="WSU1269" s="80"/>
      <c r="WSV1269" s="80"/>
      <c r="WSW1269" s="57"/>
      <c r="WSX1269" s="81"/>
      <c r="WSY1269" s="57"/>
      <c r="WSZ1269" s="71"/>
      <c r="WTA1269" s="71"/>
      <c r="WTB1269" s="57"/>
      <c r="WTD1269" s="79"/>
      <c r="WTE1269" s="57"/>
      <c r="WTF1269" s="80"/>
      <c r="WTG1269" s="80"/>
      <c r="WTH1269" s="80"/>
      <c r="WTI1269" s="80"/>
      <c r="WTJ1269" s="57"/>
      <c r="WTK1269" s="81"/>
      <c r="WTL1269" s="57"/>
      <c r="WTM1269" s="71"/>
      <c r="WTN1269" s="71"/>
      <c r="WTO1269" s="57"/>
      <c r="WTQ1269" s="79"/>
      <c r="WTR1269" s="57"/>
      <c r="WTS1269" s="80"/>
      <c r="WTT1269" s="80"/>
      <c r="WTU1269" s="80"/>
      <c r="WTV1269" s="80"/>
      <c r="WTW1269" s="57"/>
      <c r="WTX1269" s="81"/>
      <c r="WTY1269" s="57"/>
      <c r="WTZ1269" s="71"/>
      <c r="WUA1269" s="71"/>
      <c r="WUB1269" s="57"/>
      <c r="WUD1269" s="79"/>
      <c r="WUE1269" s="57"/>
      <c r="WUF1269" s="80"/>
      <c r="WUG1269" s="80"/>
      <c r="WUH1269" s="80"/>
      <c r="WUI1269" s="80"/>
      <c r="WUJ1269" s="57"/>
      <c r="WUK1269" s="81"/>
      <c r="WUL1269" s="57"/>
      <c r="WUM1269" s="71"/>
      <c r="WUN1269" s="71"/>
      <c r="WUO1269" s="57"/>
      <c r="WUQ1269" s="79"/>
      <c r="WUR1269" s="57"/>
      <c r="WUS1269" s="80"/>
      <c r="WUT1269" s="80"/>
      <c r="WUU1269" s="80"/>
      <c r="WUV1269" s="80"/>
      <c r="WUW1269" s="57"/>
      <c r="WUX1269" s="81"/>
      <c r="WUY1269" s="57"/>
      <c r="WUZ1269" s="71"/>
      <c r="WVA1269" s="71"/>
      <c r="WVB1269" s="57"/>
      <c r="WVD1269" s="79"/>
      <c r="WVE1269" s="57"/>
      <c r="WVF1269" s="80"/>
      <c r="WVG1269" s="80"/>
      <c r="WVH1269" s="80"/>
      <c r="WVI1269" s="80"/>
      <c r="WVJ1269" s="57"/>
      <c r="WVK1269" s="81"/>
      <c r="WVL1269" s="57"/>
      <c r="WVM1269" s="71"/>
      <c r="WVN1269" s="71"/>
      <c r="WVO1269" s="57"/>
      <c r="WVQ1269" s="79"/>
      <c r="WVR1269" s="57"/>
      <c r="WVS1269" s="80"/>
      <c r="WVT1269" s="80"/>
      <c r="WVU1269" s="80"/>
      <c r="WVV1269" s="80"/>
      <c r="WVW1269" s="57"/>
      <c r="WVX1269" s="81"/>
      <c r="WVY1269" s="57"/>
      <c r="WVZ1269" s="71"/>
      <c r="WWA1269" s="71"/>
      <c r="WWB1269" s="57"/>
      <c r="WWD1269" s="79"/>
      <c r="WWE1269" s="57"/>
      <c r="WWF1269" s="80"/>
      <c r="WWG1269" s="80"/>
      <c r="WWH1269" s="80"/>
      <c r="WWI1269" s="80"/>
      <c r="WWJ1269" s="57"/>
      <c r="WWK1269" s="81"/>
      <c r="WWL1269" s="57"/>
      <c r="WWM1269" s="71"/>
      <c r="WWN1269" s="71"/>
      <c r="WWO1269" s="57"/>
      <c r="WWQ1269" s="79"/>
      <c r="WWR1269" s="57"/>
      <c r="WWS1269" s="80"/>
      <c r="WWT1269" s="80"/>
      <c r="WWU1269" s="80"/>
      <c r="WWV1269" s="80"/>
      <c r="WWW1269" s="57"/>
      <c r="WWX1269" s="81"/>
      <c r="WWY1269" s="57"/>
      <c r="WWZ1269" s="71"/>
      <c r="WXA1269" s="71"/>
      <c r="WXB1269" s="57"/>
      <c r="WXD1269" s="79"/>
      <c r="WXE1269" s="57"/>
      <c r="WXF1269" s="80"/>
      <c r="WXG1269" s="80"/>
      <c r="WXH1269" s="80"/>
      <c r="WXI1269" s="80"/>
      <c r="WXJ1269" s="57"/>
      <c r="WXK1269" s="81"/>
      <c r="WXL1269" s="57"/>
      <c r="WXM1269" s="71"/>
      <c r="WXN1269" s="71"/>
      <c r="WXO1269" s="57"/>
      <c r="WXQ1269" s="79"/>
      <c r="WXR1269" s="57"/>
      <c r="WXS1269" s="80"/>
      <c r="WXT1269" s="80"/>
      <c r="WXU1269" s="80"/>
      <c r="WXV1269" s="80"/>
      <c r="WXW1269" s="57"/>
      <c r="WXX1269" s="81"/>
      <c r="WXY1269" s="57"/>
      <c r="WXZ1269" s="71"/>
      <c r="WYA1269" s="71"/>
      <c r="WYB1269" s="57"/>
      <c r="WYD1269" s="79"/>
      <c r="WYE1269" s="57"/>
      <c r="WYF1269" s="80"/>
      <c r="WYG1269" s="80"/>
      <c r="WYH1269" s="80"/>
      <c r="WYI1269" s="80"/>
      <c r="WYJ1269" s="57"/>
      <c r="WYK1269" s="81"/>
      <c r="WYL1269" s="57"/>
      <c r="WYM1269" s="71"/>
      <c r="WYN1269" s="71"/>
      <c r="WYO1269" s="57"/>
      <c r="WYQ1269" s="79"/>
      <c r="WYR1269" s="57"/>
      <c r="WYS1269" s="80"/>
      <c r="WYT1269" s="80"/>
      <c r="WYU1269" s="80"/>
      <c r="WYV1269" s="80"/>
      <c r="WYW1269" s="57"/>
      <c r="WYX1269" s="81"/>
      <c r="WYY1269" s="57"/>
      <c r="WYZ1269" s="71"/>
      <c r="WZA1269" s="71"/>
      <c r="WZB1269" s="57"/>
      <c r="WZD1269" s="79"/>
      <c r="WZE1269" s="57"/>
      <c r="WZF1269" s="80"/>
      <c r="WZG1269" s="80"/>
      <c r="WZH1269" s="80"/>
      <c r="WZI1269" s="80"/>
      <c r="WZJ1269" s="57"/>
      <c r="WZK1269" s="81"/>
      <c r="WZL1269" s="57"/>
      <c r="WZM1269" s="71"/>
      <c r="WZN1269" s="71"/>
      <c r="WZO1269" s="57"/>
      <c r="WZQ1269" s="79"/>
      <c r="WZR1269" s="57"/>
      <c r="WZS1269" s="80"/>
      <c r="WZT1269" s="80"/>
      <c r="WZU1269" s="80"/>
      <c r="WZV1269" s="80"/>
      <c r="WZW1269" s="57"/>
      <c r="WZX1269" s="81"/>
      <c r="WZY1269" s="57"/>
      <c r="WZZ1269" s="71"/>
      <c r="XAA1269" s="71"/>
      <c r="XAB1269" s="57"/>
      <c r="XAD1269" s="79"/>
      <c r="XAE1269" s="57"/>
      <c r="XAF1269" s="80"/>
      <c r="XAG1269" s="80"/>
      <c r="XAH1269" s="80"/>
      <c r="XAI1269" s="80"/>
      <c r="XAJ1269" s="57"/>
      <c r="XAK1269" s="81"/>
      <c r="XAL1269" s="57"/>
      <c r="XAM1269" s="71"/>
      <c r="XAN1269" s="71"/>
      <c r="XAO1269" s="57"/>
      <c r="XAQ1269" s="79"/>
      <c r="XAR1269" s="57"/>
      <c r="XAS1269" s="80"/>
      <c r="XAT1269" s="80"/>
      <c r="XAU1269" s="80"/>
      <c r="XAV1269" s="80"/>
      <c r="XAW1269" s="57"/>
      <c r="XAX1269" s="81"/>
      <c r="XAY1269" s="57"/>
      <c r="XAZ1269" s="71"/>
      <c r="XBA1269" s="71"/>
      <c r="XBB1269" s="57"/>
      <c r="XBD1269" s="79"/>
      <c r="XBE1269" s="57"/>
      <c r="XBF1269" s="80"/>
      <c r="XBG1269" s="80"/>
      <c r="XBH1269" s="80"/>
      <c r="XBI1269" s="80"/>
      <c r="XBJ1269" s="57"/>
      <c r="XBK1269" s="81"/>
      <c r="XBL1269" s="57"/>
      <c r="XBM1269" s="71"/>
      <c r="XBN1269" s="71"/>
      <c r="XBO1269" s="57"/>
      <c r="XBQ1269" s="79"/>
      <c r="XBR1269" s="57"/>
      <c r="XBS1269" s="80"/>
      <c r="XBT1269" s="80"/>
      <c r="XBU1269" s="80"/>
      <c r="XBV1269" s="80"/>
      <c r="XBW1269" s="57"/>
      <c r="XBX1269" s="81"/>
      <c r="XBY1269" s="57"/>
      <c r="XBZ1269" s="71"/>
      <c r="XCA1269" s="71"/>
      <c r="XCB1269" s="57"/>
      <c r="XCD1269" s="79"/>
      <c r="XCE1269" s="57"/>
      <c r="XCF1269" s="80"/>
      <c r="XCG1269" s="80"/>
      <c r="XCH1269" s="80"/>
      <c r="XCI1269" s="80"/>
      <c r="XCJ1269" s="57"/>
      <c r="XCK1269" s="81"/>
      <c r="XCL1269" s="57"/>
      <c r="XCM1269" s="71"/>
      <c r="XCN1269" s="71"/>
      <c r="XCO1269" s="57"/>
      <c r="XCQ1269" s="79"/>
      <c r="XCR1269" s="57"/>
      <c r="XCS1269" s="80"/>
      <c r="XCT1269" s="80"/>
      <c r="XCU1269" s="80"/>
      <c r="XCV1269" s="80"/>
      <c r="XCW1269" s="57"/>
      <c r="XCX1269" s="81"/>
      <c r="XCY1269" s="57"/>
      <c r="XCZ1269" s="71"/>
      <c r="XDA1269" s="71"/>
      <c r="XDB1269" s="57"/>
      <c r="XDD1269" s="79"/>
      <c r="XDE1269" s="57"/>
      <c r="XDF1269" s="80"/>
      <c r="XDG1269" s="80"/>
      <c r="XDH1269" s="80"/>
      <c r="XDI1269" s="80"/>
      <c r="XDJ1269" s="57"/>
      <c r="XDK1269" s="81"/>
      <c r="XDL1269" s="57"/>
      <c r="XDM1269" s="71"/>
      <c r="XDN1269" s="71"/>
      <c r="XDO1269" s="57"/>
      <c r="XDQ1269" s="79"/>
      <c r="XDR1269" s="57"/>
      <c r="XDS1269" s="80"/>
      <c r="XDT1269" s="80"/>
      <c r="XDU1269" s="80"/>
      <c r="XDV1269" s="80"/>
      <c r="XDW1269" s="57"/>
      <c r="XDX1269" s="81"/>
      <c r="XDY1269" s="57"/>
      <c r="XDZ1269" s="71"/>
      <c r="XEA1269" s="71"/>
      <c r="XEB1269" s="57"/>
      <c r="XED1269" s="79"/>
      <c r="XEE1269" s="57"/>
      <c r="XEF1269" s="80"/>
      <c r="XEG1269" s="80"/>
      <c r="XEH1269" s="80"/>
      <c r="XEI1269" s="80"/>
      <c r="XEJ1269" s="57"/>
      <c r="XEK1269" s="81"/>
      <c r="XEL1269" s="57"/>
      <c r="XEM1269" s="71"/>
      <c r="XEN1269" s="71"/>
      <c r="XEO1269" s="57"/>
      <c r="XEQ1269" s="79"/>
      <c r="XER1269" s="57"/>
      <c r="XES1269" s="80"/>
      <c r="XET1269" s="80"/>
      <c r="XEU1269" s="80"/>
      <c r="XEV1269" s="80"/>
      <c r="XEW1269" s="57"/>
      <c r="XEX1269" s="81"/>
      <c r="XEY1269" s="57"/>
      <c r="XEZ1269" s="71"/>
      <c r="XFA1269" s="71"/>
      <c r="XFB1269" s="57"/>
    </row>
    <row r="1270" spans="1:8192 8194:12287 12289:16382" ht="12" customHeight="1" x14ac:dyDescent="0.3">
      <c r="A1270" s="5">
        <f t="shared" si="54"/>
        <v>1269</v>
      </c>
      <c r="B1270" s="11" t="s">
        <v>1709</v>
      </c>
      <c r="C1270" s="11" t="s">
        <v>1736</v>
      </c>
      <c r="D1270" s="12" t="s">
        <v>99</v>
      </c>
      <c r="E1270" s="13" t="s">
        <v>1766</v>
      </c>
      <c r="F1270" s="14" t="s">
        <v>1209</v>
      </c>
      <c r="G1270" s="9">
        <v>70000000</v>
      </c>
      <c r="H1270" s="9">
        <v>60000000</v>
      </c>
      <c r="I1270" s="9">
        <v>5000000</v>
      </c>
      <c r="J1270" s="9">
        <v>135000000</v>
      </c>
      <c r="K1270" s="5" t="s">
        <v>1212</v>
      </c>
      <c r="L1270" s="12" t="s">
        <v>28</v>
      </c>
      <c r="M1270" s="74"/>
    </row>
    <row r="1271" spans="1:8192 8194:12287 12289:16382" ht="12" customHeight="1" x14ac:dyDescent="0.3">
      <c r="A1271" s="5">
        <f t="shared" si="54"/>
        <v>1270</v>
      </c>
      <c r="B1271" s="11" t="s">
        <v>1709</v>
      </c>
      <c r="C1271" s="11" t="s">
        <v>1736</v>
      </c>
      <c r="D1271" s="12" t="s">
        <v>99</v>
      </c>
      <c r="E1271" s="13" t="s">
        <v>1767</v>
      </c>
      <c r="F1271" s="14" t="s">
        <v>1209</v>
      </c>
      <c r="G1271" s="9">
        <v>30000000</v>
      </c>
      <c r="H1271" s="9">
        <v>22000000</v>
      </c>
      <c r="I1271" s="23">
        <v>0</v>
      </c>
      <c r="J1271" s="9">
        <v>52000000</v>
      </c>
      <c r="K1271" s="5" t="s">
        <v>1212</v>
      </c>
      <c r="L1271" s="12" t="s">
        <v>28</v>
      </c>
      <c r="M1271" s="74"/>
    </row>
    <row r="1272" spans="1:8192 8194:12287 12289:16382" ht="12" customHeight="1" x14ac:dyDescent="0.3">
      <c r="A1272" s="5">
        <f t="shared" si="54"/>
        <v>1271</v>
      </c>
      <c r="B1272" s="6" t="s">
        <v>1709</v>
      </c>
      <c r="C1272" s="6" t="s">
        <v>1739</v>
      </c>
      <c r="D1272" s="5" t="s">
        <v>1323</v>
      </c>
      <c r="E1272" s="7" t="s">
        <v>1768</v>
      </c>
      <c r="F1272" s="8" t="s">
        <v>1212</v>
      </c>
      <c r="G1272" s="23">
        <v>30106000</v>
      </c>
      <c r="H1272" s="23">
        <v>160875000</v>
      </c>
      <c r="I1272" s="23">
        <v>20000000</v>
      </c>
      <c r="J1272" s="23">
        <v>210981000</v>
      </c>
      <c r="K1272" s="5" t="s">
        <v>1212</v>
      </c>
      <c r="L1272" s="5" t="s">
        <v>341</v>
      </c>
    </row>
    <row r="1273" spans="1:8192 8194:12287 12289:16382" ht="12" customHeight="1" x14ac:dyDescent="0.3">
      <c r="A1273" s="5">
        <f t="shared" si="54"/>
        <v>1272</v>
      </c>
      <c r="B1273" s="6" t="s">
        <v>1709</v>
      </c>
      <c r="C1273" s="6" t="s">
        <v>1739</v>
      </c>
      <c r="D1273" s="5" t="s">
        <v>1323</v>
      </c>
      <c r="E1273" s="7" t="s">
        <v>1769</v>
      </c>
      <c r="F1273" s="8" t="s">
        <v>1212</v>
      </c>
      <c r="G1273" s="23">
        <v>145905000</v>
      </c>
      <c r="H1273" s="23">
        <v>779666000</v>
      </c>
      <c r="I1273" s="23">
        <v>20000000</v>
      </c>
      <c r="J1273" s="23">
        <v>945571000</v>
      </c>
      <c r="K1273" s="5" t="s">
        <v>1212</v>
      </c>
      <c r="L1273" s="5" t="s">
        <v>341</v>
      </c>
    </row>
    <row r="1274" spans="1:8192 8194:12287 12289:16382" ht="12" customHeight="1" x14ac:dyDescent="0.3">
      <c r="A1274" s="5">
        <f t="shared" si="54"/>
        <v>1273</v>
      </c>
      <c r="B1274" s="6" t="s">
        <v>1709</v>
      </c>
      <c r="C1274" s="6" t="s">
        <v>1739</v>
      </c>
      <c r="D1274" s="5" t="s">
        <v>1323</v>
      </c>
      <c r="E1274" s="7" t="s">
        <v>1770</v>
      </c>
      <c r="F1274" s="8" t="s">
        <v>1212</v>
      </c>
      <c r="G1274" s="23">
        <v>108918000</v>
      </c>
      <c r="H1274" s="23">
        <v>582020000</v>
      </c>
      <c r="I1274" s="23">
        <v>20000000</v>
      </c>
      <c r="J1274" s="23">
        <v>710938000</v>
      </c>
      <c r="K1274" s="5" t="s">
        <v>1212</v>
      </c>
      <c r="L1274" s="5" t="s">
        <v>341</v>
      </c>
    </row>
    <row r="1275" spans="1:8192 8194:12287 12289:16382" ht="12" customHeight="1" x14ac:dyDescent="0.3">
      <c r="A1275" s="5">
        <f t="shared" si="54"/>
        <v>1274</v>
      </c>
      <c r="B1275" s="6" t="s">
        <v>1709</v>
      </c>
      <c r="C1275" s="6" t="s">
        <v>1739</v>
      </c>
      <c r="D1275" s="5" t="s">
        <v>1323</v>
      </c>
      <c r="E1275" s="7" t="s">
        <v>1771</v>
      </c>
      <c r="F1275" s="8" t="s">
        <v>1212</v>
      </c>
      <c r="G1275" s="23">
        <v>3743000</v>
      </c>
      <c r="H1275" s="23">
        <v>20000000</v>
      </c>
      <c r="I1275" s="23">
        <v>20000000</v>
      </c>
      <c r="J1275" s="23">
        <v>43743000</v>
      </c>
      <c r="K1275" s="5" t="s">
        <v>1212</v>
      </c>
      <c r="L1275" s="5" t="s">
        <v>341</v>
      </c>
    </row>
    <row r="1276" spans="1:8192 8194:12287 12289:16382" ht="12" customHeight="1" x14ac:dyDescent="0.3">
      <c r="A1276" s="5">
        <f t="shared" si="54"/>
        <v>1275</v>
      </c>
      <c r="B1276" s="11" t="s">
        <v>1709</v>
      </c>
      <c r="C1276" s="11" t="s">
        <v>1710</v>
      </c>
      <c r="D1276" s="12" t="s">
        <v>1323</v>
      </c>
      <c r="E1276" s="13" t="s">
        <v>1772</v>
      </c>
      <c r="F1276" s="14" t="s">
        <v>1212</v>
      </c>
      <c r="G1276" s="9">
        <v>242000000</v>
      </c>
      <c r="H1276" s="9">
        <v>53520000</v>
      </c>
      <c r="I1276" s="9">
        <v>15000000</v>
      </c>
      <c r="J1276" s="9">
        <v>310520000</v>
      </c>
      <c r="K1276" s="5" t="s">
        <v>1212</v>
      </c>
      <c r="L1276" s="12" t="s">
        <v>341</v>
      </c>
      <c r="M1276" s="74"/>
    </row>
    <row r="1277" spans="1:8192 8194:12287 12289:16382" ht="12" customHeight="1" x14ac:dyDescent="0.3">
      <c r="A1277" s="5">
        <f t="shared" si="54"/>
        <v>1276</v>
      </c>
      <c r="B1277" s="11" t="s">
        <v>1709</v>
      </c>
      <c r="C1277" s="11" t="s">
        <v>1710</v>
      </c>
      <c r="D1277" s="12" t="s">
        <v>1323</v>
      </c>
      <c r="E1277" s="13" t="s">
        <v>1773</v>
      </c>
      <c r="F1277" s="14" t="s">
        <v>1212</v>
      </c>
      <c r="G1277" s="9">
        <v>98000000</v>
      </c>
      <c r="H1277" s="9">
        <v>800000000</v>
      </c>
      <c r="I1277" s="9">
        <v>5000000</v>
      </c>
      <c r="J1277" s="9">
        <v>903000000</v>
      </c>
      <c r="K1277" s="5" t="s">
        <v>1212</v>
      </c>
      <c r="L1277" s="12" t="s">
        <v>341</v>
      </c>
      <c r="M1277" s="74"/>
    </row>
    <row r="1278" spans="1:8192 8194:12287 12289:16382" ht="12" customHeight="1" x14ac:dyDescent="0.3">
      <c r="A1278" s="5">
        <f t="shared" si="54"/>
        <v>1277</v>
      </c>
      <c r="B1278" s="11" t="s">
        <v>1709</v>
      </c>
      <c r="C1278" s="11" t="s">
        <v>1710</v>
      </c>
      <c r="D1278" s="12" t="s">
        <v>1323</v>
      </c>
      <c r="E1278" s="13" t="s">
        <v>1774</v>
      </c>
      <c r="F1278" s="14" t="s">
        <v>1212</v>
      </c>
      <c r="G1278" s="9">
        <v>130000000</v>
      </c>
      <c r="H1278" s="9">
        <v>1200000000</v>
      </c>
      <c r="I1278" s="9">
        <v>30000000</v>
      </c>
      <c r="J1278" s="9">
        <v>1360000000</v>
      </c>
      <c r="K1278" s="5" t="s">
        <v>1212</v>
      </c>
      <c r="L1278" s="12" t="s">
        <v>341</v>
      </c>
      <c r="M1278" s="74"/>
    </row>
    <row r="1279" spans="1:8192 8194:12287 12289:16382" ht="12" customHeight="1" x14ac:dyDescent="0.3">
      <c r="A1279" s="5">
        <f t="shared" si="54"/>
        <v>1278</v>
      </c>
      <c r="B1279" s="11" t="s">
        <v>1709</v>
      </c>
      <c r="C1279" s="11" t="s">
        <v>1710</v>
      </c>
      <c r="D1279" s="12" t="s">
        <v>1323</v>
      </c>
      <c r="E1279" s="13" t="s">
        <v>1775</v>
      </c>
      <c r="F1279" s="14" t="s">
        <v>1212</v>
      </c>
      <c r="G1279" s="9">
        <v>15000000</v>
      </c>
      <c r="H1279" s="9">
        <v>6000000</v>
      </c>
      <c r="I1279" s="9">
        <v>1000000</v>
      </c>
      <c r="J1279" s="9">
        <v>22000000</v>
      </c>
      <c r="K1279" s="5" t="s">
        <v>1212</v>
      </c>
      <c r="L1279" s="12" t="s">
        <v>341</v>
      </c>
      <c r="M1279" s="74"/>
    </row>
    <row r="1280" spans="1:8192 8194:12287 12289:16382" ht="12" customHeight="1" x14ac:dyDescent="0.3">
      <c r="A1280" s="5">
        <f t="shared" si="54"/>
        <v>1279</v>
      </c>
      <c r="B1280" s="11" t="s">
        <v>1709</v>
      </c>
      <c r="C1280" s="11" t="s">
        <v>1736</v>
      </c>
      <c r="D1280" s="12" t="s">
        <v>1203</v>
      </c>
      <c r="E1280" s="13" t="s">
        <v>1776</v>
      </c>
      <c r="F1280" s="14" t="s">
        <v>1212</v>
      </c>
      <c r="G1280" s="9">
        <v>60000000</v>
      </c>
      <c r="H1280" s="9">
        <v>57000000</v>
      </c>
      <c r="I1280" s="23">
        <v>0</v>
      </c>
      <c r="J1280" s="9">
        <v>117000000</v>
      </c>
      <c r="K1280" s="5" t="s">
        <v>1212</v>
      </c>
      <c r="L1280" s="12" t="s">
        <v>341</v>
      </c>
      <c r="M1280" s="74"/>
    </row>
    <row r="1281" spans="1:15" ht="12" customHeight="1" x14ac:dyDescent="0.3">
      <c r="A1281" s="5">
        <f t="shared" si="54"/>
        <v>1280</v>
      </c>
      <c r="B1281" s="11" t="s">
        <v>1709</v>
      </c>
      <c r="C1281" s="11" t="s">
        <v>1736</v>
      </c>
      <c r="D1281" s="12" t="s">
        <v>1203</v>
      </c>
      <c r="E1281" s="13" t="s">
        <v>1777</v>
      </c>
      <c r="F1281" s="14" t="s">
        <v>1212</v>
      </c>
      <c r="G1281" s="9">
        <v>60000000</v>
      </c>
      <c r="H1281" s="9">
        <v>765000000</v>
      </c>
      <c r="I1281" s="82">
        <v>10000000</v>
      </c>
      <c r="J1281" s="9">
        <v>835000000</v>
      </c>
      <c r="K1281" s="5" t="s">
        <v>1212</v>
      </c>
      <c r="L1281" s="12" t="s">
        <v>341</v>
      </c>
      <c r="M1281" s="74"/>
    </row>
    <row r="1282" spans="1:15" ht="12" customHeight="1" x14ac:dyDescent="0.3">
      <c r="A1282" s="5">
        <f t="shared" ref="A1282:A1345" si="55">ROW()-1</f>
        <v>1281</v>
      </c>
      <c r="B1282" s="11" t="s">
        <v>1778</v>
      </c>
      <c r="C1282" s="11" t="s">
        <v>1779</v>
      </c>
      <c r="D1282" s="12" t="s">
        <v>1331</v>
      </c>
      <c r="E1282" s="13" t="s">
        <v>1780</v>
      </c>
      <c r="F1282" s="14" t="s">
        <v>1216</v>
      </c>
      <c r="G1282" s="9">
        <v>80000000</v>
      </c>
      <c r="H1282" s="9">
        <v>820000000</v>
      </c>
      <c r="I1282" s="82">
        <v>20000000</v>
      </c>
      <c r="J1282" s="9">
        <v>920000000</v>
      </c>
      <c r="K1282" s="5" t="s">
        <v>1216</v>
      </c>
      <c r="L1282" s="12" t="s">
        <v>425</v>
      </c>
      <c r="M1282" s="74"/>
      <c r="N1282" s="63"/>
      <c r="O1282" s="63"/>
    </row>
    <row r="1283" spans="1:15" s="61" customFormat="1" ht="12" customHeight="1" x14ac:dyDescent="0.3">
      <c r="A1283" s="5">
        <f t="shared" si="55"/>
        <v>1282</v>
      </c>
      <c r="B1283" s="11" t="s">
        <v>1778</v>
      </c>
      <c r="C1283" s="11" t="s">
        <v>1779</v>
      </c>
      <c r="D1283" s="12" t="s">
        <v>1331</v>
      </c>
      <c r="E1283" s="13" t="s">
        <v>1781</v>
      </c>
      <c r="F1283" s="14" t="s">
        <v>1216</v>
      </c>
      <c r="G1283" s="9">
        <v>30000000</v>
      </c>
      <c r="H1283" s="9">
        <v>15000000</v>
      </c>
      <c r="I1283" s="23">
        <v>0</v>
      </c>
      <c r="J1283" s="9">
        <v>45000000</v>
      </c>
      <c r="K1283" s="5" t="s">
        <v>1216</v>
      </c>
      <c r="L1283" s="12" t="s">
        <v>425</v>
      </c>
      <c r="M1283" s="74"/>
    </row>
    <row r="1284" spans="1:15" ht="12" customHeight="1" x14ac:dyDescent="0.3">
      <c r="A1284" s="5">
        <f t="shared" si="55"/>
        <v>1283</v>
      </c>
      <c r="B1284" s="11" t="s">
        <v>1778</v>
      </c>
      <c r="C1284" s="11" t="s">
        <v>1779</v>
      </c>
      <c r="D1284" s="12" t="s">
        <v>1331</v>
      </c>
      <c r="E1284" s="13" t="s">
        <v>1782</v>
      </c>
      <c r="F1284" s="14" t="s">
        <v>1216</v>
      </c>
      <c r="G1284" s="9">
        <v>30000000</v>
      </c>
      <c r="H1284" s="9">
        <v>15000000</v>
      </c>
      <c r="I1284" s="23">
        <v>0</v>
      </c>
      <c r="J1284" s="9">
        <v>45000000</v>
      </c>
      <c r="K1284" s="5" t="s">
        <v>1216</v>
      </c>
      <c r="L1284" s="12" t="s">
        <v>425</v>
      </c>
      <c r="M1284" s="74"/>
    </row>
    <row r="1285" spans="1:15" ht="12" customHeight="1" x14ac:dyDescent="0.3">
      <c r="A1285" s="5">
        <f t="shared" si="55"/>
        <v>1284</v>
      </c>
      <c r="B1285" s="11" t="s">
        <v>1778</v>
      </c>
      <c r="C1285" s="11" t="s">
        <v>1779</v>
      </c>
      <c r="D1285" s="12" t="s">
        <v>1331</v>
      </c>
      <c r="E1285" s="13" t="s">
        <v>1783</v>
      </c>
      <c r="F1285" s="14" t="s">
        <v>1216</v>
      </c>
      <c r="G1285" s="9">
        <v>30000000</v>
      </c>
      <c r="H1285" s="9">
        <v>15000000</v>
      </c>
      <c r="I1285" s="23">
        <v>0</v>
      </c>
      <c r="J1285" s="9">
        <v>45000000</v>
      </c>
      <c r="K1285" s="5" t="s">
        <v>1216</v>
      </c>
      <c r="L1285" s="12" t="s">
        <v>425</v>
      </c>
      <c r="M1285" s="74"/>
    </row>
    <row r="1286" spans="1:15" ht="12" customHeight="1" x14ac:dyDescent="0.3">
      <c r="A1286" s="5">
        <f t="shared" si="55"/>
        <v>1285</v>
      </c>
      <c r="B1286" s="11" t="s">
        <v>1778</v>
      </c>
      <c r="C1286" s="11" t="s">
        <v>1779</v>
      </c>
      <c r="D1286" s="12" t="s">
        <v>1331</v>
      </c>
      <c r="E1286" s="13" t="s">
        <v>1784</v>
      </c>
      <c r="F1286" s="14" t="s">
        <v>1216</v>
      </c>
      <c r="G1286" s="9">
        <v>70000000</v>
      </c>
      <c r="H1286" s="9">
        <v>50000000</v>
      </c>
      <c r="I1286" s="23">
        <v>0</v>
      </c>
      <c r="J1286" s="9">
        <v>120000000</v>
      </c>
      <c r="K1286" s="5" t="s">
        <v>1216</v>
      </c>
      <c r="L1286" s="12" t="s">
        <v>425</v>
      </c>
      <c r="M1286" s="74"/>
    </row>
    <row r="1287" spans="1:15" ht="12" customHeight="1" x14ac:dyDescent="0.3">
      <c r="A1287" s="5">
        <f t="shared" si="55"/>
        <v>1286</v>
      </c>
      <c r="B1287" s="11" t="s">
        <v>1778</v>
      </c>
      <c r="C1287" s="11" t="s">
        <v>1779</v>
      </c>
      <c r="D1287" s="12" t="s">
        <v>275</v>
      </c>
      <c r="E1287" s="13" t="s">
        <v>1785</v>
      </c>
      <c r="F1287" s="14" t="s">
        <v>1209</v>
      </c>
      <c r="G1287" s="9">
        <v>43000000</v>
      </c>
      <c r="H1287" s="9">
        <v>20000000</v>
      </c>
      <c r="I1287" s="23">
        <v>0</v>
      </c>
      <c r="J1287" s="9">
        <v>63000000</v>
      </c>
      <c r="K1287" s="5" t="s">
        <v>1216</v>
      </c>
      <c r="L1287" s="12" t="s">
        <v>28</v>
      </c>
      <c r="M1287" s="72"/>
    </row>
    <row r="1288" spans="1:15" ht="12" customHeight="1" x14ac:dyDescent="0.3">
      <c r="A1288" s="5">
        <f t="shared" si="55"/>
        <v>1287</v>
      </c>
      <c r="B1288" s="11" t="s">
        <v>1778</v>
      </c>
      <c r="C1288" s="11" t="s">
        <v>1779</v>
      </c>
      <c r="D1288" s="12" t="s">
        <v>275</v>
      </c>
      <c r="E1288" s="13" t="s">
        <v>1786</v>
      </c>
      <c r="F1288" s="14" t="s">
        <v>1209</v>
      </c>
      <c r="G1288" s="9">
        <v>120000000</v>
      </c>
      <c r="H1288" s="9">
        <v>1200000000</v>
      </c>
      <c r="I1288" s="9">
        <v>21000000</v>
      </c>
      <c r="J1288" s="9">
        <v>1341000000</v>
      </c>
      <c r="K1288" s="5" t="s">
        <v>1216</v>
      </c>
      <c r="L1288" s="12" t="s">
        <v>28</v>
      </c>
      <c r="M1288" s="72"/>
    </row>
    <row r="1289" spans="1:15" ht="12" customHeight="1" x14ac:dyDescent="0.3">
      <c r="A1289" s="5">
        <f t="shared" si="55"/>
        <v>1288</v>
      </c>
      <c r="B1289" s="11" t="s">
        <v>1778</v>
      </c>
      <c r="C1289" s="11" t="s">
        <v>1779</v>
      </c>
      <c r="D1289" s="12" t="s">
        <v>275</v>
      </c>
      <c r="E1289" s="13" t="s">
        <v>1787</v>
      </c>
      <c r="F1289" s="14" t="s">
        <v>1209</v>
      </c>
      <c r="G1289" s="9">
        <v>80000000</v>
      </c>
      <c r="H1289" s="9">
        <v>150000000</v>
      </c>
      <c r="I1289" s="9">
        <v>50000000</v>
      </c>
      <c r="J1289" s="9">
        <v>280000000</v>
      </c>
      <c r="K1289" s="5" t="s">
        <v>1216</v>
      </c>
      <c r="L1289" s="12" t="s">
        <v>28</v>
      </c>
      <c r="M1289" s="72"/>
    </row>
    <row r="1290" spans="1:15" ht="12" customHeight="1" x14ac:dyDescent="0.3">
      <c r="A1290" s="5">
        <f t="shared" si="55"/>
        <v>1289</v>
      </c>
      <c r="B1290" s="11" t="s">
        <v>1778</v>
      </c>
      <c r="C1290" s="11" t="s">
        <v>1779</v>
      </c>
      <c r="D1290" s="12" t="s">
        <v>1331</v>
      </c>
      <c r="E1290" s="13" t="s">
        <v>1788</v>
      </c>
      <c r="F1290" s="14" t="s">
        <v>1209</v>
      </c>
      <c r="G1290" s="9">
        <v>20000000</v>
      </c>
      <c r="H1290" s="9">
        <v>50000000</v>
      </c>
      <c r="I1290" s="9">
        <v>3000000</v>
      </c>
      <c r="J1290" s="9">
        <v>73000000</v>
      </c>
      <c r="K1290" s="5" t="s">
        <v>1216</v>
      </c>
      <c r="L1290" s="12" t="s">
        <v>28</v>
      </c>
      <c r="M1290" s="74"/>
    </row>
    <row r="1291" spans="1:15" ht="12" customHeight="1" x14ac:dyDescent="0.3">
      <c r="A1291" s="5">
        <f t="shared" si="55"/>
        <v>1290</v>
      </c>
      <c r="B1291" s="11" t="s">
        <v>1778</v>
      </c>
      <c r="C1291" s="11" t="s">
        <v>1779</v>
      </c>
      <c r="D1291" s="12" t="s">
        <v>1331</v>
      </c>
      <c r="E1291" s="13" t="s">
        <v>1789</v>
      </c>
      <c r="F1291" s="14" t="s">
        <v>1209</v>
      </c>
      <c r="G1291" s="9">
        <v>40000000</v>
      </c>
      <c r="H1291" s="9">
        <v>400000000</v>
      </c>
      <c r="I1291" s="9">
        <v>10000000</v>
      </c>
      <c r="J1291" s="9">
        <v>450000000</v>
      </c>
      <c r="K1291" s="5" t="s">
        <v>1216</v>
      </c>
      <c r="L1291" s="12" t="s">
        <v>28</v>
      </c>
      <c r="M1291" s="74"/>
    </row>
    <row r="1292" spans="1:15" ht="12" customHeight="1" x14ac:dyDescent="0.3">
      <c r="A1292" s="5">
        <f t="shared" si="55"/>
        <v>1291</v>
      </c>
      <c r="B1292" s="6" t="s">
        <v>1778</v>
      </c>
      <c r="C1292" s="6" t="s">
        <v>1790</v>
      </c>
      <c r="D1292" s="5" t="s">
        <v>275</v>
      </c>
      <c r="E1292" s="7" t="s">
        <v>1791</v>
      </c>
      <c r="F1292" s="8" t="s">
        <v>1209</v>
      </c>
      <c r="G1292" s="9">
        <v>91000000</v>
      </c>
      <c r="H1292" s="9">
        <v>50875000</v>
      </c>
      <c r="I1292" s="9">
        <v>50000000</v>
      </c>
      <c r="J1292" s="9">
        <v>191875000</v>
      </c>
      <c r="K1292" s="5" t="s">
        <v>1216</v>
      </c>
      <c r="L1292" s="5" t="s">
        <v>28</v>
      </c>
      <c r="M1292" s="74"/>
    </row>
    <row r="1293" spans="1:15" ht="12" customHeight="1" x14ac:dyDescent="0.3">
      <c r="A1293" s="5">
        <f t="shared" si="55"/>
        <v>1292</v>
      </c>
      <c r="B1293" s="11" t="s">
        <v>1778</v>
      </c>
      <c r="C1293" s="11" t="s">
        <v>1779</v>
      </c>
      <c r="D1293" s="12" t="s">
        <v>212</v>
      </c>
      <c r="E1293" s="13" t="s">
        <v>1792</v>
      </c>
      <c r="F1293" s="14" t="s">
        <v>1209</v>
      </c>
      <c r="G1293" s="9">
        <v>120000000</v>
      </c>
      <c r="H1293" s="9">
        <v>1000000000</v>
      </c>
      <c r="I1293" s="9">
        <v>21000000</v>
      </c>
      <c r="J1293" s="9">
        <v>1141000000</v>
      </c>
      <c r="K1293" s="5" t="s">
        <v>1216</v>
      </c>
      <c r="L1293" s="12" t="s">
        <v>28</v>
      </c>
      <c r="M1293" s="74"/>
    </row>
    <row r="1294" spans="1:15" ht="12" customHeight="1" x14ac:dyDescent="0.3">
      <c r="A1294" s="5">
        <f t="shared" si="55"/>
        <v>1293</v>
      </c>
      <c r="B1294" s="6" t="s">
        <v>1778</v>
      </c>
      <c r="C1294" s="6" t="s">
        <v>1790</v>
      </c>
      <c r="D1294" s="5" t="s">
        <v>212</v>
      </c>
      <c r="E1294" s="7" t="s">
        <v>1793</v>
      </c>
      <c r="F1294" s="8" t="s">
        <v>1209</v>
      </c>
      <c r="G1294" s="9">
        <v>72391000</v>
      </c>
      <c r="H1294" s="9">
        <v>733586000</v>
      </c>
      <c r="I1294" s="9">
        <v>25000000</v>
      </c>
      <c r="J1294" s="9">
        <v>830977000</v>
      </c>
      <c r="K1294" s="5" t="s">
        <v>1216</v>
      </c>
      <c r="L1294" s="5" t="s">
        <v>28</v>
      </c>
      <c r="M1294" s="74"/>
    </row>
    <row r="1295" spans="1:15" ht="12" customHeight="1" x14ac:dyDescent="0.3">
      <c r="A1295" s="5">
        <f t="shared" si="55"/>
        <v>1294</v>
      </c>
      <c r="B1295" s="6" t="s">
        <v>1778</v>
      </c>
      <c r="C1295" s="6" t="s">
        <v>1790</v>
      </c>
      <c r="D1295" s="5" t="s">
        <v>212</v>
      </c>
      <c r="E1295" s="7" t="s">
        <v>1794</v>
      </c>
      <c r="F1295" s="8" t="s">
        <v>1209</v>
      </c>
      <c r="G1295" s="9">
        <v>72391000</v>
      </c>
      <c r="H1295" s="9">
        <v>779666000</v>
      </c>
      <c r="I1295" s="9">
        <v>25000000</v>
      </c>
      <c r="J1295" s="9">
        <v>877057000</v>
      </c>
      <c r="K1295" s="5" t="s">
        <v>1216</v>
      </c>
      <c r="L1295" s="5" t="s">
        <v>28</v>
      </c>
      <c r="M1295" s="74"/>
    </row>
    <row r="1296" spans="1:15" ht="12" customHeight="1" x14ac:dyDescent="0.3">
      <c r="A1296" s="5">
        <f t="shared" si="55"/>
        <v>1295</v>
      </c>
      <c r="B1296" s="6" t="s">
        <v>1778</v>
      </c>
      <c r="C1296" s="6" t="s">
        <v>1790</v>
      </c>
      <c r="D1296" s="5" t="s">
        <v>212</v>
      </c>
      <c r="E1296" s="7" t="s">
        <v>1795</v>
      </c>
      <c r="F1296" s="8" t="s">
        <v>1209</v>
      </c>
      <c r="G1296" s="9">
        <v>50977000</v>
      </c>
      <c r="H1296" s="9">
        <v>65136000</v>
      </c>
      <c r="I1296" s="9">
        <v>50000000</v>
      </c>
      <c r="J1296" s="9">
        <v>166113000</v>
      </c>
      <c r="K1296" s="5" t="s">
        <v>1216</v>
      </c>
      <c r="L1296" s="5" t="s">
        <v>28</v>
      </c>
      <c r="M1296" s="74"/>
    </row>
    <row r="1297" spans="1:13" ht="12" customHeight="1" x14ac:dyDescent="0.3">
      <c r="A1297" s="5">
        <f t="shared" si="55"/>
        <v>1296</v>
      </c>
      <c r="B1297" s="6" t="s">
        <v>1778</v>
      </c>
      <c r="C1297" s="6" t="s">
        <v>1790</v>
      </c>
      <c r="D1297" s="5" t="s">
        <v>1256</v>
      </c>
      <c r="E1297" s="7" t="s">
        <v>1796</v>
      </c>
      <c r="F1297" s="8" t="s">
        <v>1209</v>
      </c>
      <c r="G1297" s="9">
        <v>80000000</v>
      </c>
      <c r="H1297" s="23">
        <v>0</v>
      </c>
      <c r="I1297" s="9">
        <v>5000000</v>
      </c>
      <c r="J1297" s="9">
        <v>85000000</v>
      </c>
      <c r="K1297" s="5" t="s">
        <v>1216</v>
      </c>
      <c r="L1297" s="5" t="s">
        <v>28</v>
      </c>
      <c r="M1297" s="74"/>
    </row>
    <row r="1298" spans="1:13" ht="12" customHeight="1" x14ac:dyDescent="0.3">
      <c r="A1298" s="5">
        <f t="shared" si="55"/>
        <v>1297</v>
      </c>
      <c r="B1298" s="6" t="s">
        <v>1778</v>
      </c>
      <c r="C1298" s="6" t="s">
        <v>1790</v>
      </c>
      <c r="D1298" s="5" t="s">
        <v>1256</v>
      </c>
      <c r="E1298" s="7" t="s">
        <v>1797</v>
      </c>
      <c r="F1298" s="8" t="s">
        <v>1209</v>
      </c>
      <c r="G1298" s="9">
        <v>925662000</v>
      </c>
      <c r="H1298" s="9">
        <v>62865000</v>
      </c>
      <c r="I1298" s="9">
        <v>25000000</v>
      </c>
      <c r="J1298" s="9">
        <v>1013527000</v>
      </c>
      <c r="K1298" s="5" t="s">
        <v>1216</v>
      </c>
      <c r="L1298" s="5" t="s">
        <v>28</v>
      </c>
      <c r="M1298" s="74"/>
    </row>
    <row r="1299" spans="1:13" ht="12" customHeight="1" x14ac:dyDescent="0.3">
      <c r="A1299" s="5">
        <f t="shared" si="55"/>
        <v>1298</v>
      </c>
      <c r="B1299" s="6" t="s">
        <v>1778</v>
      </c>
      <c r="C1299" s="6" t="s">
        <v>1790</v>
      </c>
      <c r="D1299" s="5" t="s">
        <v>1256</v>
      </c>
      <c r="E1299" s="7" t="s">
        <v>1798</v>
      </c>
      <c r="F1299" s="8" t="s">
        <v>1209</v>
      </c>
      <c r="G1299" s="9">
        <v>788736000</v>
      </c>
      <c r="H1299" s="9">
        <v>66757000</v>
      </c>
      <c r="I1299" s="9">
        <v>25000000</v>
      </c>
      <c r="J1299" s="9">
        <v>880493000</v>
      </c>
      <c r="K1299" s="5" t="s">
        <v>1216</v>
      </c>
      <c r="L1299" s="5" t="s">
        <v>28</v>
      </c>
      <c r="M1299" s="74"/>
    </row>
    <row r="1300" spans="1:13" ht="12" customHeight="1" x14ac:dyDescent="0.3">
      <c r="A1300" s="5">
        <f t="shared" si="55"/>
        <v>1299</v>
      </c>
      <c r="B1300" s="6" t="s">
        <v>1778</v>
      </c>
      <c r="C1300" s="6" t="s">
        <v>1790</v>
      </c>
      <c r="D1300" s="5" t="s">
        <v>1256</v>
      </c>
      <c r="E1300" s="7" t="s">
        <v>1799</v>
      </c>
      <c r="F1300" s="8" t="s">
        <v>1209</v>
      </c>
      <c r="G1300" s="9">
        <v>80000000</v>
      </c>
      <c r="H1300" s="23">
        <v>0</v>
      </c>
      <c r="I1300" s="9">
        <v>5000000</v>
      </c>
      <c r="J1300" s="9">
        <v>85000000</v>
      </c>
      <c r="K1300" s="5" t="s">
        <v>1216</v>
      </c>
      <c r="L1300" s="5" t="s">
        <v>28</v>
      </c>
      <c r="M1300" s="74"/>
    </row>
    <row r="1301" spans="1:13" ht="12" customHeight="1" x14ac:dyDescent="0.3">
      <c r="A1301" s="5">
        <f t="shared" si="55"/>
        <v>1300</v>
      </c>
      <c r="B1301" s="6" t="s">
        <v>1778</v>
      </c>
      <c r="C1301" s="6" t="s">
        <v>1800</v>
      </c>
      <c r="D1301" s="5" t="s">
        <v>1256</v>
      </c>
      <c r="E1301" s="75" t="s">
        <v>1801</v>
      </c>
      <c r="F1301" s="8" t="s">
        <v>1209</v>
      </c>
      <c r="G1301" s="9">
        <v>900000000</v>
      </c>
      <c r="H1301" s="9">
        <v>1800000000</v>
      </c>
      <c r="I1301" s="9">
        <v>10000000</v>
      </c>
      <c r="J1301" s="9">
        <v>2710000000</v>
      </c>
      <c r="K1301" s="5" t="s">
        <v>1209</v>
      </c>
      <c r="L1301" s="5" t="s">
        <v>425</v>
      </c>
    </row>
    <row r="1302" spans="1:13" ht="12" customHeight="1" x14ac:dyDescent="0.3">
      <c r="A1302" s="5">
        <f t="shared" si="55"/>
        <v>1301</v>
      </c>
      <c r="B1302" s="6" t="s">
        <v>1778</v>
      </c>
      <c r="C1302" s="6" t="s">
        <v>1790</v>
      </c>
      <c r="D1302" s="12" t="s">
        <v>1370</v>
      </c>
      <c r="E1302" s="13" t="s">
        <v>1802</v>
      </c>
      <c r="F1302" s="14" t="s">
        <v>1209</v>
      </c>
      <c r="G1302" s="22">
        <v>500000000</v>
      </c>
      <c r="H1302" s="23">
        <v>0</v>
      </c>
      <c r="I1302" s="23">
        <v>0</v>
      </c>
      <c r="J1302" s="22">
        <v>500000000</v>
      </c>
      <c r="K1302" s="12" t="s">
        <v>1209</v>
      </c>
      <c r="L1302" s="12" t="s">
        <v>28</v>
      </c>
      <c r="M1302" s="74"/>
    </row>
    <row r="1303" spans="1:13" ht="12" customHeight="1" x14ac:dyDescent="0.3">
      <c r="A1303" s="5">
        <f t="shared" si="55"/>
        <v>1302</v>
      </c>
      <c r="B1303" s="6" t="s">
        <v>1803</v>
      </c>
      <c r="C1303" s="6" t="s">
        <v>1790</v>
      </c>
      <c r="D1303" s="5" t="s">
        <v>454</v>
      </c>
      <c r="E1303" s="7" t="s">
        <v>1804</v>
      </c>
      <c r="F1303" s="8" t="s">
        <v>1209</v>
      </c>
      <c r="G1303" s="9">
        <v>30000000</v>
      </c>
      <c r="H1303" s="9">
        <v>10000000</v>
      </c>
      <c r="I1303" s="9">
        <v>5000000</v>
      </c>
      <c r="J1303" s="9">
        <f t="shared" ref="J1303:J1330" si="56">SUM(G1303:I1303)</f>
        <v>45000000</v>
      </c>
      <c r="K1303" s="5"/>
      <c r="L1303" s="5" t="s">
        <v>28</v>
      </c>
    </row>
    <row r="1304" spans="1:13" ht="12" customHeight="1" x14ac:dyDescent="0.3">
      <c r="A1304" s="5">
        <f t="shared" si="55"/>
        <v>1303</v>
      </c>
      <c r="B1304" s="6" t="s">
        <v>1803</v>
      </c>
      <c r="C1304" s="6" t="s">
        <v>1790</v>
      </c>
      <c r="D1304" s="5" t="s">
        <v>21</v>
      </c>
      <c r="E1304" s="7" t="s">
        <v>1805</v>
      </c>
      <c r="F1304" s="8" t="s">
        <v>1209</v>
      </c>
      <c r="G1304" s="9">
        <v>150000000</v>
      </c>
      <c r="H1304" s="9">
        <v>500000000</v>
      </c>
      <c r="I1304" s="9">
        <v>5000000</v>
      </c>
      <c r="J1304" s="9">
        <f t="shared" si="56"/>
        <v>655000000</v>
      </c>
      <c r="K1304" s="5"/>
      <c r="L1304" s="5" t="s">
        <v>28</v>
      </c>
    </row>
    <row r="1305" spans="1:13" ht="12" customHeight="1" x14ac:dyDescent="0.3">
      <c r="A1305" s="5">
        <f t="shared" si="55"/>
        <v>1304</v>
      </c>
      <c r="B1305" s="6" t="s">
        <v>1803</v>
      </c>
      <c r="C1305" s="6" t="s">
        <v>1790</v>
      </c>
      <c r="D1305" s="5" t="s">
        <v>454</v>
      </c>
      <c r="E1305" s="7" t="s">
        <v>1806</v>
      </c>
      <c r="F1305" s="8" t="s">
        <v>1209</v>
      </c>
      <c r="G1305" s="9">
        <v>250000000</v>
      </c>
      <c r="H1305" s="9">
        <v>2659000000</v>
      </c>
      <c r="I1305" s="9">
        <v>50000000</v>
      </c>
      <c r="J1305" s="9">
        <f t="shared" si="56"/>
        <v>2959000000</v>
      </c>
      <c r="K1305" s="5"/>
      <c r="L1305" s="5" t="s">
        <v>28</v>
      </c>
    </row>
    <row r="1306" spans="1:13" ht="12" customHeight="1" x14ac:dyDescent="0.3">
      <c r="A1306" s="5">
        <f t="shared" si="55"/>
        <v>1305</v>
      </c>
      <c r="B1306" s="6" t="s">
        <v>1803</v>
      </c>
      <c r="C1306" s="6" t="s">
        <v>1790</v>
      </c>
      <c r="D1306" s="5" t="s">
        <v>21</v>
      </c>
      <c r="E1306" s="7" t="s">
        <v>1807</v>
      </c>
      <c r="F1306" s="8" t="s">
        <v>1209</v>
      </c>
      <c r="G1306" s="9">
        <v>1600000000</v>
      </c>
      <c r="H1306" s="9">
        <v>500000000</v>
      </c>
      <c r="I1306" s="23">
        <v>0</v>
      </c>
      <c r="J1306" s="9">
        <f t="shared" si="56"/>
        <v>2100000000</v>
      </c>
      <c r="K1306" s="5"/>
      <c r="L1306" s="5" t="s">
        <v>28</v>
      </c>
    </row>
    <row r="1307" spans="1:13" ht="12" customHeight="1" x14ac:dyDescent="0.3">
      <c r="A1307" s="5">
        <f t="shared" si="55"/>
        <v>1306</v>
      </c>
      <c r="B1307" s="6" t="s">
        <v>75</v>
      </c>
      <c r="C1307" s="6" t="s">
        <v>76</v>
      </c>
      <c r="D1307" s="5" t="s">
        <v>21</v>
      </c>
      <c r="E1307" s="32" t="s">
        <v>1808</v>
      </c>
      <c r="F1307" s="8" t="s">
        <v>1209</v>
      </c>
      <c r="G1307" s="9">
        <v>368863000</v>
      </c>
      <c r="H1307" s="9">
        <v>2938248000</v>
      </c>
      <c r="I1307" s="9">
        <v>10000000</v>
      </c>
      <c r="J1307" s="9">
        <f t="shared" si="56"/>
        <v>3317111000</v>
      </c>
      <c r="K1307" s="5"/>
      <c r="L1307" s="5" t="s">
        <v>28</v>
      </c>
    </row>
    <row r="1308" spans="1:13" ht="12" customHeight="1" x14ac:dyDescent="0.3">
      <c r="A1308" s="5">
        <f t="shared" si="55"/>
        <v>1307</v>
      </c>
      <c r="B1308" s="6" t="s">
        <v>75</v>
      </c>
      <c r="C1308" s="6" t="s">
        <v>76</v>
      </c>
      <c r="D1308" s="5" t="s">
        <v>21</v>
      </c>
      <c r="E1308" s="32" t="s">
        <v>1809</v>
      </c>
      <c r="F1308" s="8" t="s">
        <v>1209</v>
      </c>
      <c r="G1308" s="9">
        <v>323800000</v>
      </c>
      <c r="H1308" s="9">
        <v>2226000000</v>
      </c>
      <c r="I1308" s="23">
        <v>0</v>
      </c>
      <c r="J1308" s="9">
        <f t="shared" si="56"/>
        <v>2549800000</v>
      </c>
      <c r="K1308" s="5"/>
      <c r="L1308" s="5" t="s">
        <v>28</v>
      </c>
    </row>
    <row r="1309" spans="1:13" ht="12" customHeight="1" x14ac:dyDescent="0.3">
      <c r="A1309" s="5">
        <f t="shared" si="55"/>
        <v>1308</v>
      </c>
      <c r="B1309" s="6" t="s">
        <v>75</v>
      </c>
      <c r="C1309" s="6" t="s">
        <v>76</v>
      </c>
      <c r="D1309" s="5" t="s">
        <v>21</v>
      </c>
      <c r="E1309" s="32" t="s">
        <v>1810</v>
      </c>
      <c r="F1309" s="8" t="s">
        <v>1209</v>
      </c>
      <c r="G1309" s="9">
        <v>230500000</v>
      </c>
      <c r="H1309" s="9">
        <v>1163241000</v>
      </c>
      <c r="I1309" s="23">
        <v>0</v>
      </c>
      <c r="J1309" s="9">
        <f t="shared" si="56"/>
        <v>1393741000</v>
      </c>
      <c r="K1309" s="5"/>
      <c r="L1309" s="5" t="s">
        <v>28</v>
      </c>
    </row>
    <row r="1310" spans="1:13" ht="12" customHeight="1" x14ac:dyDescent="0.3">
      <c r="A1310" s="5">
        <f t="shared" si="55"/>
        <v>1309</v>
      </c>
      <c r="B1310" s="6" t="s">
        <v>75</v>
      </c>
      <c r="C1310" s="6" t="s">
        <v>76</v>
      </c>
      <c r="D1310" s="5" t="s">
        <v>21</v>
      </c>
      <c r="E1310" s="32" t="s">
        <v>1811</v>
      </c>
      <c r="F1310" s="8" t="s">
        <v>1209</v>
      </c>
      <c r="G1310" s="9">
        <v>53700000</v>
      </c>
      <c r="H1310" s="9">
        <v>497877000</v>
      </c>
      <c r="I1310" s="23">
        <v>0</v>
      </c>
      <c r="J1310" s="9">
        <f t="shared" si="56"/>
        <v>551577000</v>
      </c>
      <c r="K1310" s="5"/>
      <c r="L1310" s="5" t="s">
        <v>28</v>
      </c>
    </row>
    <row r="1311" spans="1:13" ht="12" customHeight="1" x14ac:dyDescent="0.3">
      <c r="A1311" s="5">
        <f t="shared" si="55"/>
        <v>1310</v>
      </c>
      <c r="B1311" s="6" t="s">
        <v>75</v>
      </c>
      <c r="C1311" s="6" t="s">
        <v>76</v>
      </c>
      <c r="D1311" s="5" t="s">
        <v>21</v>
      </c>
      <c r="E1311" s="32" t="s">
        <v>1812</v>
      </c>
      <c r="F1311" s="8" t="s">
        <v>1209</v>
      </c>
      <c r="G1311" s="9">
        <v>38695254</v>
      </c>
      <c r="H1311" s="23">
        <v>0</v>
      </c>
      <c r="I1311" s="23">
        <v>0</v>
      </c>
      <c r="J1311" s="9">
        <f t="shared" si="56"/>
        <v>38695254</v>
      </c>
      <c r="K1311" s="5"/>
      <c r="L1311" s="5" t="s">
        <v>28</v>
      </c>
    </row>
    <row r="1312" spans="1:13" ht="12" customHeight="1" x14ac:dyDescent="0.3">
      <c r="A1312" s="5">
        <f t="shared" si="55"/>
        <v>1311</v>
      </c>
      <c r="B1312" s="6" t="s">
        <v>75</v>
      </c>
      <c r="C1312" s="6" t="s">
        <v>76</v>
      </c>
      <c r="D1312" s="5" t="s">
        <v>21</v>
      </c>
      <c r="E1312" s="32" t="s">
        <v>1813</v>
      </c>
      <c r="F1312" s="8" t="s">
        <v>1209</v>
      </c>
      <c r="G1312" s="9">
        <v>65710000</v>
      </c>
      <c r="H1312" s="9">
        <v>410875000</v>
      </c>
      <c r="I1312" s="9">
        <v>15000000</v>
      </c>
      <c r="J1312" s="9">
        <f t="shared" si="56"/>
        <v>491585000</v>
      </c>
      <c r="K1312" s="5"/>
      <c r="L1312" s="5" t="s">
        <v>28</v>
      </c>
    </row>
    <row r="1313" spans="1:12" ht="12" customHeight="1" x14ac:dyDescent="0.3">
      <c r="A1313" s="5">
        <f t="shared" si="55"/>
        <v>1312</v>
      </c>
      <c r="B1313" s="6" t="s">
        <v>75</v>
      </c>
      <c r="C1313" s="6" t="s">
        <v>76</v>
      </c>
      <c r="D1313" s="5" t="s">
        <v>21</v>
      </c>
      <c r="E1313" s="32" t="s">
        <v>1814</v>
      </c>
      <c r="F1313" s="8" t="s">
        <v>1209</v>
      </c>
      <c r="G1313" s="9">
        <v>76100000</v>
      </c>
      <c r="H1313" s="9">
        <v>382771000</v>
      </c>
      <c r="I1313" s="9">
        <v>15000000</v>
      </c>
      <c r="J1313" s="9">
        <f t="shared" si="56"/>
        <v>473871000</v>
      </c>
      <c r="K1313" s="5"/>
      <c r="L1313" s="5" t="s">
        <v>28</v>
      </c>
    </row>
    <row r="1314" spans="1:12" ht="12" customHeight="1" x14ac:dyDescent="0.3">
      <c r="A1314" s="5">
        <f t="shared" si="55"/>
        <v>1313</v>
      </c>
      <c r="B1314" s="6" t="s">
        <v>75</v>
      </c>
      <c r="C1314" s="6" t="s">
        <v>76</v>
      </c>
      <c r="D1314" s="5" t="s">
        <v>21</v>
      </c>
      <c r="E1314" s="32" t="s">
        <v>1815</v>
      </c>
      <c r="F1314" s="8" t="s">
        <v>1209</v>
      </c>
      <c r="G1314" s="9">
        <v>144100000</v>
      </c>
      <c r="H1314" s="9">
        <v>779666000</v>
      </c>
      <c r="I1314" s="9">
        <v>15000000</v>
      </c>
      <c r="J1314" s="9">
        <f t="shared" si="56"/>
        <v>938766000</v>
      </c>
      <c r="K1314" s="5"/>
      <c r="L1314" s="5" t="s">
        <v>28</v>
      </c>
    </row>
    <row r="1315" spans="1:12" ht="12" customHeight="1" x14ac:dyDescent="0.3">
      <c r="A1315" s="5">
        <f t="shared" si="55"/>
        <v>1314</v>
      </c>
      <c r="B1315" s="6" t="s">
        <v>75</v>
      </c>
      <c r="C1315" s="6" t="s">
        <v>76</v>
      </c>
      <c r="D1315" s="5" t="s">
        <v>21</v>
      </c>
      <c r="E1315" s="32" t="s">
        <v>1816</v>
      </c>
      <c r="F1315" s="8" t="s">
        <v>1209</v>
      </c>
      <c r="G1315" s="9">
        <v>146350000</v>
      </c>
      <c r="H1315" s="9">
        <v>100000000</v>
      </c>
      <c r="I1315" s="9">
        <v>15000000</v>
      </c>
      <c r="J1315" s="9">
        <f t="shared" si="56"/>
        <v>261350000</v>
      </c>
      <c r="K1315" s="5"/>
      <c r="L1315" s="5" t="s">
        <v>28</v>
      </c>
    </row>
    <row r="1316" spans="1:12" ht="12" customHeight="1" x14ac:dyDescent="0.3">
      <c r="A1316" s="5">
        <f t="shared" si="55"/>
        <v>1315</v>
      </c>
      <c r="B1316" s="6" t="s">
        <v>75</v>
      </c>
      <c r="C1316" s="6" t="s">
        <v>76</v>
      </c>
      <c r="D1316" s="5" t="s">
        <v>21</v>
      </c>
      <c r="E1316" s="32" t="s">
        <v>1817</v>
      </c>
      <c r="F1316" s="8" t="s">
        <v>1209</v>
      </c>
      <c r="G1316" s="9">
        <v>36100000</v>
      </c>
      <c r="H1316" s="23">
        <v>0</v>
      </c>
      <c r="I1316" s="9">
        <v>15000000</v>
      </c>
      <c r="J1316" s="9">
        <f t="shared" si="56"/>
        <v>51100000</v>
      </c>
      <c r="K1316" s="5"/>
      <c r="L1316" s="5" t="s">
        <v>28</v>
      </c>
    </row>
    <row r="1317" spans="1:12" ht="12" customHeight="1" x14ac:dyDescent="0.3">
      <c r="A1317" s="5">
        <f t="shared" si="55"/>
        <v>1316</v>
      </c>
      <c r="B1317" s="6" t="s">
        <v>75</v>
      </c>
      <c r="C1317" s="6" t="s">
        <v>76</v>
      </c>
      <c r="D1317" s="5" t="s">
        <v>21</v>
      </c>
      <c r="E1317" s="32" t="s">
        <v>1818</v>
      </c>
      <c r="F1317" s="8" t="s">
        <v>1209</v>
      </c>
      <c r="G1317" s="9">
        <v>42000000</v>
      </c>
      <c r="H1317" s="9">
        <v>29500000</v>
      </c>
      <c r="I1317" s="9">
        <v>15000000</v>
      </c>
      <c r="J1317" s="9">
        <f t="shared" si="56"/>
        <v>86500000</v>
      </c>
      <c r="K1317" s="5"/>
      <c r="L1317" s="5" t="s">
        <v>28</v>
      </c>
    </row>
    <row r="1318" spans="1:12" ht="12" customHeight="1" x14ac:dyDescent="0.3">
      <c r="A1318" s="5">
        <f t="shared" si="55"/>
        <v>1317</v>
      </c>
      <c r="B1318" s="6" t="s">
        <v>75</v>
      </c>
      <c r="C1318" s="6" t="s">
        <v>76</v>
      </c>
      <c r="D1318" s="5" t="s">
        <v>21</v>
      </c>
      <c r="E1318" s="32" t="s">
        <v>1819</v>
      </c>
      <c r="F1318" s="8" t="s">
        <v>1209</v>
      </c>
      <c r="G1318" s="9">
        <v>56100000</v>
      </c>
      <c r="H1318" s="9">
        <v>256746000</v>
      </c>
      <c r="I1318" s="9">
        <v>15000000</v>
      </c>
      <c r="J1318" s="9">
        <f t="shared" si="56"/>
        <v>327846000</v>
      </c>
      <c r="K1318" s="5"/>
      <c r="L1318" s="5" t="s">
        <v>28</v>
      </c>
    </row>
    <row r="1319" spans="1:12" ht="12" customHeight="1" x14ac:dyDescent="0.3">
      <c r="A1319" s="5">
        <f t="shared" si="55"/>
        <v>1318</v>
      </c>
      <c r="B1319" s="6" t="s">
        <v>75</v>
      </c>
      <c r="C1319" s="6" t="s">
        <v>76</v>
      </c>
      <c r="D1319" s="5" t="s">
        <v>21</v>
      </c>
      <c r="E1319" s="32" t="s">
        <v>1820</v>
      </c>
      <c r="F1319" s="8" t="s">
        <v>1209</v>
      </c>
      <c r="G1319" s="9">
        <v>72000000</v>
      </c>
      <c r="H1319" s="9">
        <v>633894000</v>
      </c>
      <c r="I1319" s="9">
        <v>15000000</v>
      </c>
      <c r="J1319" s="9">
        <f t="shared" si="56"/>
        <v>720894000</v>
      </c>
      <c r="K1319" s="5"/>
      <c r="L1319" s="5" t="s">
        <v>28</v>
      </c>
    </row>
    <row r="1320" spans="1:12" ht="12" customHeight="1" x14ac:dyDescent="0.3">
      <c r="A1320" s="5">
        <f t="shared" si="55"/>
        <v>1319</v>
      </c>
      <c r="B1320" s="6" t="s">
        <v>75</v>
      </c>
      <c r="C1320" s="6" t="s">
        <v>76</v>
      </c>
      <c r="D1320" s="5" t="s">
        <v>21</v>
      </c>
      <c r="E1320" s="32" t="s">
        <v>1821</v>
      </c>
      <c r="F1320" s="8" t="s">
        <v>1209</v>
      </c>
      <c r="G1320" s="9">
        <v>134100000</v>
      </c>
      <c r="H1320" s="9">
        <v>809148000</v>
      </c>
      <c r="I1320" s="9">
        <v>15000000</v>
      </c>
      <c r="J1320" s="9">
        <f t="shared" si="56"/>
        <v>958248000</v>
      </c>
      <c r="K1320" s="5"/>
      <c r="L1320" s="5" t="s">
        <v>28</v>
      </c>
    </row>
    <row r="1321" spans="1:12" ht="12" customHeight="1" x14ac:dyDescent="0.3">
      <c r="A1321" s="5">
        <f t="shared" si="55"/>
        <v>1320</v>
      </c>
      <c r="B1321" s="6" t="s">
        <v>75</v>
      </c>
      <c r="C1321" s="6" t="s">
        <v>76</v>
      </c>
      <c r="D1321" s="5" t="s">
        <v>21</v>
      </c>
      <c r="E1321" s="32" t="s">
        <v>1822</v>
      </c>
      <c r="F1321" s="8" t="s">
        <v>1209</v>
      </c>
      <c r="G1321" s="9">
        <v>36550000</v>
      </c>
      <c r="H1321" s="9">
        <v>40000000</v>
      </c>
      <c r="I1321" s="9">
        <v>15000000</v>
      </c>
      <c r="J1321" s="9">
        <f t="shared" si="56"/>
        <v>91550000</v>
      </c>
      <c r="K1321" s="5"/>
      <c r="L1321" s="5" t="s">
        <v>28</v>
      </c>
    </row>
    <row r="1322" spans="1:12" ht="12" customHeight="1" x14ac:dyDescent="0.3">
      <c r="A1322" s="5">
        <f t="shared" si="55"/>
        <v>1321</v>
      </c>
      <c r="B1322" s="6" t="s">
        <v>75</v>
      </c>
      <c r="C1322" s="6" t="s">
        <v>76</v>
      </c>
      <c r="D1322" s="5" t="s">
        <v>21</v>
      </c>
      <c r="E1322" s="32" t="s">
        <v>1823</v>
      </c>
      <c r="F1322" s="8" t="s">
        <v>1209</v>
      </c>
      <c r="G1322" s="9">
        <v>56100000</v>
      </c>
      <c r="H1322" s="9">
        <v>256746000</v>
      </c>
      <c r="I1322" s="9">
        <v>15000000</v>
      </c>
      <c r="J1322" s="9">
        <f t="shared" si="56"/>
        <v>327846000</v>
      </c>
      <c r="K1322" s="5"/>
      <c r="L1322" s="5" t="s">
        <v>28</v>
      </c>
    </row>
    <row r="1323" spans="1:12" ht="12" customHeight="1" x14ac:dyDescent="0.3">
      <c r="A1323" s="5">
        <f t="shared" si="55"/>
        <v>1322</v>
      </c>
      <c r="B1323" s="6" t="s">
        <v>75</v>
      </c>
      <c r="C1323" s="6" t="s">
        <v>76</v>
      </c>
      <c r="D1323" s="5" t="s">
        <v>21</v>
      </c>
      <c r="E1323" s="32" t="s">
        <v>1824</v>
      </c>
      <c r="F1323" s="8" t="s">
        <v>1209</v>
      </c>
      <c r="G1323" s="9">
        <v>72000000</v>
      </c>
      <c r="H1323" s="9">
        <v>633894000</v>
      </c>
      <c r="I1323" s="9">
        <v>15000000</v>
      </c>
      <c r="J1323" s="9">
        <f t="shared" si="56"/>
        <v>720894000</v>
      </c>
      <c r="K1323" s="5"/>
      <c r="L1323" s="5" t="s">
        <v>28</v>
      </c>
    </row>
    <row r="1324" spans="1:12" ht="12" customHeight="1" x14ac:dyDescent="0.3">
      <c r="A1324" s="5">
        <f t="shared" si="55"/>
        <v>1323</v>
      </c>
      <c r="B1324" s="6" t="s">
        <v>75</v>
      </c>
      <c r="C1324" s="6" t="s">
        <v>76</v>
      </c>
      <c r="D1324" s="5" t="s">
        <v>21</v>
      </c>
      <c r="E1324" s="32" t="s">
        <v>1825</v>
      </c>
      <c r="F1324" s="8" t="s">
        <v>1209</v>
      </c>
      <c r="G1324" s="9">
        <v>134100000</v>
      </c>
      <c r="H1324" s="9">
        <v>809148000</v>
      </c>
      <c r="I1324" s="9">
        <v>15000000</v>
      </c>
      <c r="J1324" s="9">
        <f t="shared" si="56"/>
        <v>958248000</v>
      </c>
      <c r="K1324" s="5"/>
      <c r="L1324" s="5" t="s">
        <v>28</v>
      </c>
    </row>
    <row r="1325" spans="1:12" ht="12" customHeight="1" x14ac:dyDescent="0.3">
      <c r="A1325" s="5">
        <f t="shared" si="55"/>
        <v>1324</v>
      </c>
      <c r="B1325" s="6" t="s">
        <v>75</v>
      </c>
      <c r="C1325" s="6" t="s">
        <v>76</v>
      </c>
      <c r="D1325" s="5" t="s">
        <v>21</v>
      </c>
      <c r="E1325" s="32" t="s">
        <v>1826</v>
      </c>
      <c r="F1325" s="8" t="s">
        <v>1209</v>
      </c>
      <c r="G1325" s="9">
        <v>36550000</v>
      </c>
      <c r="H1325" s="9">
        <v>40000000</v>
      </c>
      <c r="I1325" s="9">
        <v>15000000</v>
      </c>
      <c r="J1325" s="9">
        <f t="shared" si="56"/>
        <v>91550000</v>
      </c>
      <c r="K1325" s="5"/>
      <c r="L1325" s="5" t="s">
        <v>28</v>
      </c>
    </row>
    <row r="1326" spans="1:12" ht="12" customHeight="1" x14ac:dyDescent="0.3">
      <c r="A1326" s="5">
        <f t="shared" si="55"/>
        <v>1325</v>
      </c>
      <c r="B1326" s="6" t="s">
        <v>75</v>
      </c>
      <c r="C1326" s="6" t="s">
        <v>76</v>
      </c>
      <c r="D1326" s="5" t="s">
        <v>21</v>
      </c>
      <c r="E1326" s="32" t="s">
        <v>1827</v>
      </c>
      <c r="F1326" s="8" t="s">
        <v>1209</v>
      </c>
      <c r="G1326" s="9">
        <v>56100000</v>
      </c>
      <c r="H1326" s="9">
        <v>256746000</v>
      </c>
      <c r="I1326" s="9">
        <v>15000000</v>
      </c>
      <c r="J1326" s="9">
        <f t="shared" si="56"/>
        <v>327846000</v>
      </c>
      <c r="K1326" s="5"/>
      <c r="L1326" s="5" t="s">
        <v>28</v>
      </c>
    </row>
    <row r="1327" spans="1:12" ht="12" customHeight="1" x14ac:dyDescent="0.3">
      <c r="A1327" s="5">
        <f t="shared" si="55"/>
        <v>1326</v>
      </c>
      <c r="B1327" s="6" t="s">
        <v>75</v>
      </c>
      <c r="C1327" s="6" t="s">
        <v>76</v>
      </c>
      <c r="D1327" s="5" t="s">
        <v>21</v>
      </c>
      <c r="E1327" s="32" t="s">
        <v>1828</v>
      </c>
      <c r="F1327" s="8" t="s">
        <v>1209</v>
      </c>
      <c r="G1327" s="9">
        <v>72000000</v>
      </c>
      <c r="H1327" s="9">
        <v>633894000</v>
      </c>
      <c r="I1327" s="9">
        <v>15000000</v>
      </c>
      <c r="J1327" s="9">
        <f t="shared" si="56"/>
        <v>720894000</v>
      </c>
      <c r="K1327" s="5"/>
      <c r="L1327" s="5" t="s">
        <v>28</v>
      </c>
    </row>
    <row r="1328" spans="1:12" ht="12" customHeight="1" x14ac:dyDescent="0.3">
      <c r="A1328" s="5">
        <f t="shared" si="55"/>
        <v>1327</v>
      </c>
      <c r="B1328" s="6" t="s">
        <v>75</v>
      </c>
      <c r="C1328" s="6" t="s">
        <v>76</v>
      </c>
      <c r="D1328" s="5" t="s">
        <v>21</v>
      </c>
      <c r="E1328" s="32" t="s">
        <v>1829</v>
      </c>
      <c r="F1328" s="8" t="s">
        <v>1209</v>
      </c>
      <c r="G1328" s="9">
        <v>134100000</v>
      </c>
      <c r="H1328" s="9">
        <v>809148000</v>
      </c>
      <c r="I1328" s="9">
        <v>15000000</v>
      </c>
      <c r="J1328" s="9">
        <f t="shared" si="56"/>
        <v>958248000</v>
      </c>
      <c r="K1328" s="5"/>
      <c r="L1328" s="5" t="s">
        <v>28</v>
      </c>
    </row>
    <row r="1329" spans="1:12" ht="12" customHeight="1" x14ac:dyDescent="0.3">
      <c r="A1329" s="5">
        <f t="shared" si="55"/>
        <v>1328</v>
      </c>
      <c r="B1329" s="6" t="s">
        <v>75</v>
      </c>
      <c r="C1329" s="6" t="s">
        <v>76</v>
      </c>
      <c r="D1329" s="5" t="s">
        <v>21</v>
      </c>
      <c r="E1329" s="32" t="s">
        <v>1830</v>
      </c>
      <c r="F1329" s="8" t="s">
        <v>1209</v>
      </c>
      <c r="G1329" s="9">
        <v>36550000</v>
      </c>
      <c r="H1329" s="9">
        <v>40000000</v>
      </c>
      <c r="I1329" s="9">
        <v>15000000</v>
      </c>
      <c r="J1329" s="9">
        <f t="shared" si="56"/>
        <v>91550000</v>
      </c>
      <c r="K1329" s="5"/>
      <c r="L1329" s="5" t="s">
        <v>28</v>
      </c>
    </row>
    <row r="1330" spans="1:12" ht="12" customHeight="1" x14ac:dyDescent="0.3">
      <c r="A1330" s="5">
        <f t="shared" si="55"/>
        <v>1329</v>
      </c>
      <c r="B1330" s="6" t="s">
        <v>1803</v>
      </c>
      <c r="C1330" s="6" t="s">
        <v>1790</v>
      </c>
      <c r="D1330" s="5" t="s">
        <v>463</v>
      </c>
      <c r="E1330" s="7" t="s">
        <v>1831</v>
      </c>
      <c r="F1330" s="8" t="s">
        <v>1209</v>
      </c>
      <c r="G1330" s="9">
        <v>100000000</v>
      </c>
      <c r="H1330" s="9">
        <v>106000000</v>
      </c>
      <c r="I1330" s="9">
        <v>10000000</v>
      </c>
      <c r="J1330" s="9">
        <f t="shared" si="56"/>
        <v>216000000</v>
      </c>
      <c r="K1330" s="5"/>
      <c r="L1330" s="5" t="s">
        <v>28</v>
      </c>
    </row>
    <row r="1331" spans="1:12" ht="12" customHeight="1" x14ac:dyDescent="0.3">
      <c r="A1331" s="5">
        <f t="shared" si="55"/>
        <v>1330</v>
      </c>
      <c r="B1331" s="6" t="s">
        <v>1803</v>
      </c>
      <c r="C1331" s="6" t="s">
        <v>1832</v>
      </c>
      <c r="D1331" s="5" t="s">
        <v>463</v>
      </c>
      <c r="E1331" s="7" t="s">
        <v>1833</v>
      </c>
      <c r="F1331" s="8" t="s">
        <v>1209</v>
      </c>
      <c r="G1331" s="9">
        <v>50000000</v>
      </c>
      <c r="H1331" s="9">
        <v>120000000</v>
      </c>
      <c r="I1331" s="9">
        <v>5000000</v>
      </c>
      <c r="J1331" s="9">
        <f>G1331+H1331+I1331</f>
        <v>175000000</v>
      </c>
      <c r="K1331" s="5"/>
      <c r="L1331" s="5" t="s">
        <v>425</v>
      </c>
    </row>
    <row r="1332" spans="1:12" ht="12" customHeight="1" x14ac:dyDescent="0.3">
      <c r="A1332" s="5">
        <f t="shared" si="55"/>
        <v>1331</v>
      </c>
      <c r="B1332" s="6" t="s">
        <v>1803</v>
      </c>
      <c r="C1332" s="6" t="s">
        <v>1832</v>
      </c>
      <c r="D1332" s="5" t="s">
        <v>463</v>
      </c>
      <c r="E1332" s="7" t="s">
        <v>1834</v>
      </c>
      <c r="F1332" s="8" t="s">
        <v>1209</v>
      </c>
      <c r="G1332" s="9">
        <v>30000000</v>
      </c>
      <c r="H1332" s="9">
        <v>100000000</v>
      </c>
      <c r="I1332" s="9">
        <v>50000000</v>
      </c>
      <c r="J1332" s="9">
        <f>G1332+H1332+I1332</f>
        <v>180000000</v>
      </c>
      <c r="K1332" s="5"/>
      <c r="L1332" s="5" t="s">
        <v>425</v>
      </c>
    </row>
    <row r="1333" spans="1:12" ht="12" customHeight="1" x14ac:dyDescent="0.3">
      <c r="A1333" s="5">
        <f t="shared" si="55"/>
        <v>1332</v>
      </c>
      <c r="B1333" s="6" t="s">
        <v>1803</v>
      </c>
      <c r="C1333" s="6" t="s">
        <v>1790</v>
      </c>
      <c r="D1333" s="5" t="s">
        <v>469</v>
      </c>
      <c r="E1333" s="7" t="s">
        <v>1835</v>
      </c>
      <c r="F1333" s="8" t="s">
        <v>1209</v>
      </c>
      <c r="G1333" s="9">
        <v>30000000</v>
      </c>
      <c r="H1333" s="9">
        <v>10000000</v>
      </c>
      <c r="I1333" s="9">
        <v>5000000</v>
      </c>
      <c r="J1333" s="9">
        <f>SUM(G1333:I1333)</f>
        <v>45000000</v>
      </c>
      <c r="K1333" s="5"/>
      <c r="L1333" s="5" t="s">
        <v>28</v>
      </c>
    </row>
    <row r="1334" spans="1:12" ht="12" customHeight="1" x14ac:dyDescent="0.3">
      <c r="A1334" s="5">
        <f t="shared" si="55"/>
        <v>1333</v>
      </c>
      <c r="B1334" s="6" t="s">
        <v>1803</v>
      </c>
      <c r="C1334" s="6" t="s">
        <v>1790</v>
      </c>
      <c r="D1334" s="5" t="s">
        <v>469</v>
      </c>
      <c r="E1334" s="7" t="s">
        <v>1836</v>
      </c>
      <c r="F1334" s="8" t="s">
        <v>1209</v>
      </c>
      <c r="G1334" s="9">
        <v>150000000</v>
      </c>
      <c r="H1334" s="9">
        <v>500000000</v>
      </c>
      <c r="I1334" s="9">
        <v>5000000</v>
      </c>
      <c r="J1334" s="9">
        <f>SUM(G1334:I1334)</f>
        <v>655000000</v>
      </c>
      <c r="K1334" s="5"/>
      <c r="L1334" s="5" t="s">
        <v>28</v>
      </c>
    </row>
    <row r="1335" spans="1:12" ht="12" customHeight="1" x14ac:dyDescent="0.3">
      <c r="A1335" s="5">
        <f t="shared" si="55"/>
        <v>1334</v>
      </c>
      <c r="B1335" s="6" t="s">
        <v>1803</v>
      </c>
      <c r="C1335" s="6" t="s">
        <v>1790</v>
      </c>
      <c r="D1335" s="5" t="s">
        <v>469</v>
      </c>
      <c r="E1335" s="7" t="s">
        <v>1837</v>
      </c>
      <c r="F1335" s="8" t="s">
        <v>1209</v>
      </c>
      <c r="G1335" s="9">
        <v>30000000</v>
      </c>
      <c r="H1335" s="9">
        <v>10000000</v>
      </c>
      <c r="I1335" s="9">
        <v>5000000</v>
      </c>
      <c r="J1335" s="9">
        <f>SUM(G1335:I1335)</f>
        <v>45000000</v>
      </c>
      <c r="K1335" s="5"/>
      <c r="L1335" s="5" t="s">
        <v>28</v>
      </c>
    </row>
    <row r="1336" spans="1:12" ht="12" customHeight="1" x14ac:dyDescent="0.3">
      <c r="A1336" s="5">
        <f t="shared" si="55"/>
        <v>1335</v>
      </c>
      <c r="B1336" s="6" t="s">
        <v>1803</v>
      </c>
      <c r="C1336" s="6" t="s">
        <v>1790</v>
      </c>
      <c r="D1336" s="5" t="s">
        <v>469</v>
      </c>
      <c r="E1336" s="7" t="s">
        <v>1838</v>
      </c>
      <c r="F1336" s="8" t="s">
        <v>1209</v>
      </c>
      <c r="G1336" s="9">
        <v>150000000</v>
      </c>
      <c r="H1336" s="9">
        <v>500000000</v>
      </c>
      <c r="I1336" s="9">
        <v>5000000</v>
      </c>
      <c r="J1336" s="9">
        <f>SUM(G1336:I1336)</f>
        <v>655000000</v>
      </c>
      <c r="K1336" s="5"/>
      <c r="L1336" s="5" t="s">
        <v>28</v>
      </c>
    </row>
    <row r="1337" spans="1:12" ht="12" customHeight="1" x14ac:dyDescent="0.3">
      <c r="A1337" s="5">
        <f t="shared" si="55"/>
        <v>1336</v>
      </c>
      <c r="B1337" s="6" t="s">
        <v>1803</v>
      </c>
      <c r="C1337" s="6" t="s">
        <v>1832</v>
      </c>
      <c r="D1337" s="5" t="s">
        <v>469</v>
      </c>
      <c r="E1337" s="7" t="s">
        <v>1839</v>
      </c>
      <c r="F1337" s="8" t="s">
        <v>1209</v>
      </c>
      <c r="G1337" s="9">
        <v>30000000</v>
      </c>
      <c r="H1337" s="9">
        <v>120000000</v>
      </c>
      <c r="I1337" s="9">
        <v>5000000</v>
      </c>
      <c r="J1337" s="9">
        <f>G1337+H1337+I1337</f>
        <v>155000000</v>
      </c>
      <c r="K1337" s="5"/>
      <c r="L1337" s="5" t="s">
        <v>425</v>
      </c>
    </row>
    <row r="1338" spans="1:12" ht="12" customHeight="1" x14ac:dyDescent="0.3">
      <c r="A1338" s="5">
        <f t="shared" si="55"/>
        <v>1337</v>
      </c>
      <c r="B1338" s="6" t="s">
        <v>1803</v>
      </c>
      <c r="C1338" s="6" t="s">
        <v>1832</v>
      </c>
      <c r="D1338" s="5" t="s">
        <v>469</v>
      </c>
      <c r="E1338" s="7" t="s">
        <v>1840</v>
      </c>
      <c r="F1338" s="8" t="s">
        <v>1209</v>
      </c>
      <c r="G1338" s="9">
        <v>50000000</v>
      </c>
      <c r="H1338" s="9">
        <v>230000000</v>
      </c>
      <c r="I1338" s="9">
        <v>50000000</v>
      </c>
      <c r="J1338" s="9">
        <f>G1338+H1338+I1338</f>
        <v>330000000</v>
      </c>
      <c r="K1338" s="5"/>
      <c r="L1338" s="5" t="s">
        <v>425</v>
      </c>
    </row>
    <row r="1339" spans="1:12" ht="12" customHeight="1" x14ac:dyDescent="0.3">
      <c r="A1339" s="5">
        <f t="shared" si="55"/>
        <v>1338</v>
      </c>
      <c r="B1339" s="6" t="s">
        <v>75</v>
      </c>
      <c r="C1339" s="6" t="s">
        <v>76</v>
      </c>
      <c r="D1339" s="5" t="s">
        <v>25</v>
      </c>
      <c r="E1339" s="32" t="s">
        <v>1841</v>
      </c>
      <c r="F1339" s="8" t="s">
        <v>1209</v>
      </c>
      <c r="G1339" s="9">
        <v>62000000</v>
      </c>
      <c r="H1339" s="23">
        <v>0</v>
      </c>
      <c r="I1339" s="9">
        <v>5000000</v>
      </c>
      <c r="J1339" s="9">
        <f t="shared" ref="J1339:J1359" si="57">SUM(G1339:I1339)</f>
        <v>67000000</v>
      </c>
      <c r="K1339" s="5"/>
      <c r="L1339" s="5" t="s">
        <v>28</v>
      </c>
    </row>
    <row r="1340" spans="1:12" ht="12" customHeight="1" x14ac:dyDescent="0.3">
      <c r="A1340" s="5">
        <f t="shared" si="55"/>
        <v>1339</v>
      </c>
      <c r="B1340" s="6" t="s">
        <v>75</v>
      </c>
      <c r="C1340" s="6" t="s">
        <v>76</v>
      </c>
      <c r="D1340" s="5" t="s">
        <v>25</v>
      </c>
      <c r="E1340" s="32" t="s">
        <v>1842</v>
      </c>
      <c r="F1340" s="8" t="s">
        <v>1209</v>
      </c>
      <c r="G1340" s="9">
        <v>65710000</v>
      </c>
      <c r="H1340" s="9">
        <v>123875000</v>
      </c>
      <c r="I1340" s="9">
        <v>15000000</v>
      </c>
      <c r="J1340" s="9">
        <f t="shared" si="57"/>
        <v>204585000</v>
      </c>
      <c r="K1340" s="5"/>
      <c r="L1340" s="5" t="s">
        <v>28</v>
      </c>
    </row>
    <row r="1341" spans="1:12" ht="12" customHeight="1" x14ac:dyDescent="0.3">
      <c r="A1341" s="5">
        <f t="shared" si="55"/>
        <v>1340</v>
      </c>
      <c r="B1341" s="6" t="s">
        <v>75</v>
      </c>
      <c r="C1341" s="6" t="s">
        <v>76</v>
      </c>
      <c r="D1341" s="5" t="s">
        <v>25</v>
      </c>
      <c r="E1341" s="32" t="s">
        <v>1843</v>
      </c>
      <c r="F1341" s="8" t="s">
        <v>1209</v>
      </c>
      <c r="G1341" s="9">
        <v>75496000</v>
      </c>
      <c r="H1341" s="9">
        <v>986454000</v>
      </c>
      <c r="I1341" s="9">
        <v>15000000</v>
      </c>
      <c r="J1341" s="9">
        <f t="shared" si="57"/>
        <v>1076950000</v>
      </c>
      <c r="K1341" s="5"/>
      <c r="L1341" s="5" t="s">
        <v>28</v>
      </c>
    </row>
    <row r="1342" spans="1:12" ht="12" customHeight="1" x14ac:dyDescent="0.3">
      <c r="A1342" s="5">
        <f t="shared" si="55"/>
        <v>1341</v>
      </c>
      <c r="B1342" s="6" t="s">
        <v>75</v>
      </c>
      <c r="C1342" s="6" t="s">
        <v>76</v>
      </c>
      <c r="D1342" s="5" t="s">
        <v>25</v>
      </c>
      <c r="E1342" s="32" t="s">
        <v>1844</v>
      </c>
      <c r="F1342" s="8" t="s">
        <v>1209</v>
      </c>
      <c r="G1342" s="9">
        <v>310434000</v>
      </c>
      <c r="H1342" s="9">
        <v>2164365000</v>
      </c>
      <c r="I1342" s="9">
        <v>15000000</v>
      </c>
      <c r="J1342" s="9">
        <f t="shared" si="57"/>
        <v>2489799000</v>
      </c>
      <c r="K1342" s="5"/>
      <c r="L1342" s="5" t="s">
        <v>28</v>
      </c>
    </row>
    <row r="1343" spans="1:12" ht="12" customHeight="1" x14ac:dyDescent="0.3">
      <c r="A1343" s="5">
        <f t="shared" si="55"/>
        <v>1342</v>
      </c>
      <c r="B1343" s="6" t="s">
        <v>75</v>
      </c>
      <c r="C1343" s="6" t="s">
        <v>76</v>
      </c>
      <c r="D1343" s="5" t="s">
        <v>25</v>
      </c>
      <c r="E1343" s="32" t="s">
        <v>1845</v>
      </c>
      <c r="F1343" s="8" t="s">
        <v>1209</v>
      </c>
      <c r="G1343" s="9">
        <v>112350000</v>
      </c>
      <c r="H1343" s="9">
        <v>40000000</v>
      </c>
      <c r="I1343" s="9">
        <v>15000000</v>
      </c>
      <c r="J1343" s="9">
        <f t="shared" si="57"/>
        <v>167350000</v>
      </c>
      <c r="K1343" s="5"/>
      <c r="L1343" s="5" t="s">
        <v>28</v>
      </c>
    </row>
    <row r="1344" spans="1:12" ht="12" customHeight="1" x14ac:dyDescent="0.3">
      <c r="A1344" s="5">
        <f t="shared" si="55"/>
        <v>1343</v>
      </c>
      <c r="B1344" s="6" t="s">
        <v>75</v>
      </c>
      <c r="C1344" s="6" t="s">
        <v>76</v>
      </c>
      <c r="D1344" s="5" t="s">
        <v>25</v>
      </c>
      <c r="E1344" s="32" t="s">
        <v>1846</v>
      </c>
      <c r="F1344" s="8" t="s">
        <v>1209</v>
      </c>
      <c r="G1344" s="9">
        <v>56100000</v>
      </c>
      <c r="H1344" s="9">
        <v>256746000</v>
      </c>
      <c r="I1344" s="9">
        <v>15000000</v>
      </c>
      <c r="J1344" s="9">
        <f t="shared" si="57"/>
        <v>327846000</v>
      </c>
      <c r="K1344" s="5"/>
      <c r="L1344" s="5" t="s">
        <v>28</v>
      </c>
    </row>
    <row r="1345" spans="1:12" ht="12" customHeight="1" x14ac:dyDescent="0.3">
      <c r="A1345" s="5">
        <f t="shared" si="55"/>
        <v>1344</v>
      </c>
      <c r="B1345" s="6" t="s">
        <v>75</v>
      </c>
      <c r="C1345" s="6" t="s">
        <v>76</v>
      </c>
      <c r="D1345" s="5" t="s">
        <v>25</v>
      </c>
      <c r="E1345" s="32" t="s">
        <v>1847</v>
      </c>
      <c r="F1345" s="8" t="s">
        <v>1209</v>
      </c>
      <c r="G1345" s="9">
        <v>72000000</v>
      </c>
      <c r="H1345" s="9">
        <v>633894000</v>
      </c>
      <c r="I1345" s="9">
        <v>15000000</v>
      </c>
      <c r="J1345" s="9">
        <f t="shared" si="57"/>
        <v>720894000</v>
      </c>
      <c r="K1345" s="5"/>
      <c r="L1345" s="5" t="s">
        <v>28</v>
      </c>
    </row>
    <row r="1346" spans="1:12" ht="12" customHeight="1" x14ac:dyDescent="0.3">
      <c r="A1346" s="5">
        <f t="shared" ref="A1346:A1409" si="58">ROW()-1</f>
        <v>1345</v>
      </c>
      <c r="B1346" s="6" t="s">
        <v>75</v>
      </c>
      <c r="C1346" s="6" t="s">
        <v>76</v>
      </c>
      <c r="D1346" s="5" t="s">
        <v>25</v>
      </c>
      <c r="E1346" s="32" t="s">
        <v>1848</v>
      </c>
      <c r="F1346" s="8" t="s">
        <v>1209</v>
      </c>
      <c r="G1346" s="9">
        <v>134100000</v>
      </c>
      <c r="H1346" s="9">
        <v>809148000</v>
      </c>
      <c r="I1346" s="9">
        <v>15000000</v>
      </c>
      <c r="J1346" s="9">
        <f t="shared" si="57"/>
        <v>958248000</v>
      </c>
      <c r="K1346" s="5"/>
      <c r="L1346" s="5" t="s">
        <v>28</v>
      </c>
    </row>
    <row r="1347" spans="1:12" ht="12" customHeight="1" x14ac:dyDescent="0.3">
      <c r="A1347" s="5">
        <f t="shared" si="58"/>
        <v>1346</v>
      </c>
      <c r="B1347" s="6" t="s">
        <v>75</v>
      </c>
      <c r="C1347" s="6" t="s">
        <v>76</v>
      </c>
      <c r="D1347" s="5" t="s">
        <v>25</v>
      </c>
      <c r="E1347" s="32" t="s">
        <v>1849</v>
      </c>
      <c r="F1347" s="8" t="s">
        <v>1209</v>
      </c>
      <c r="G1347" s="9">
        <v>36550000</v>
      </c>
      <c r="H1347" s="9">
        <v>40000000</v>
      </c>
      <c r="I1347" s="9">
        <v>15000000</v>
      </c>
      <c r="J1347" s="9">
        <f t="shared" si="57"/>
        <v>91550000</v>
      </c>
      <c r="K1347" s="5"/>
      <c r="L1347" s="5" t="s">
        <v>28</v>
      </c>
    </row>
    <row r="1348" spans="1:12" ht="12" customHeight="1" x14ac:dyDescent="0.3">
      <c r="A1348" s="5">
        <f t="shared" si="58"/>
        <v>1347</v>
      </c>
      <c r="B1348" s="6" t="s">
        <v>75</v>
      </c>
      <c r="C1348" s="6" t="s">
        <v>76</v>
      </c>
      <c r="D1348" s="5" t="s">
        <v>25</v>
      </c>
      <c r="E1348" s="32" t="s">
        <v>1850</v>
      </c>
      <c r="F1348" s="8" t="s">
        <v>1209</v>
      </c>
      <c r="G1348" s="9">
        <v>56100000</v>
      </c>
      <c r="H1348" s="9">
        <v>256746000</v>
      </c>
      <c r="I1348" s="9">
        <v>15000000</v>
      </c>
      <c r="J1348" s="9">
        <f t="shared" si="57"/>
        <v>327846000</v>
      </c>
      <c r="K1348" s="5"/>
      <c r="L1348" s="5" t="s">
        <v>28</v>
      </c>
    </row>
    <row r="1349" spans="1:12" ht="12" customHeight="1" x14ac:dyDescent="0.3">
      <c r="A1349" s="5">
        <f t="shared" si="58"/>
        <v>1348</v>
      </c>
      <c r="B1349" s="6" t="s">
        <v>75</v>
      </c>
      <c r="C1349" s="6" t="s">
        <v>76</v>
      </c>
      <c r="D1349" s="5" t="s">
        <v>25</v>
      </c>
      <c r="E1349" s="32" t="s">
        <v>1851</v>
      </c>
      <c r="F1349" s="8" t="s">
        <v>1209</v>
      </c>
      <c r="G1349" s="9">
        <v>72000000</v>
      </c>
      <c r="H1349" s="9">
        <v>633894000</v>
      </c>
      <c r="I1349" s="9">
        <v>15000000</v>
      </c>
      <c r="J1349" s="9">
        <f t="shared" si="57"/>
        <v>720894000</v>
      </c>
      <c r="K1349" s="5"/>
      <c r="L1349" s="5" t="s">
        <v>28</v>
      </c>
    </row>
    <row r="1350" spans="1:12" ht="12" customHeight="1" x14ac:dyDescent="0.3">
      <c r="A1350" s="5">
        <f t="shared" si="58"/>
        <v>1349</v>
      </c>
      <c r="B1350" s="6" t="s">
        <v>75</v>
      </c>
      <c r="C1350" s="6" t="s">
        <v>76</v>
      </c>
      <c r="D1350" s="5" t="s">
        <v>25</v>
      </c>
      <c r="E1350" s="32" t="s">
        <v>1852</v>
      </c>
      <c r="F1350" s="8" t="s">
        <v>1209</v>
      </c>
      <c r="G1350" s="9">
        <v>134100000</v>
      </c>
      <c r="H1350" s="9">
        <v>809148000</v>
      </c>
      <c r="I1350" s="9">
        <v>15000000</v>
      </c>
      <c r="J1350" s="9">
        <f t="shared" si="57"/>
        <v>958248000</v>
      </c>
      <c r="K1350" s="5"/>
      <c r="L1350" s="5" t="s">
        <v>28</v>
      </c>
    </row>
    <row r="1351" spans="1:12" ht="12" customHeight="1" x14ac:dyDescent="0.3">
      <c r="A1351" s="5">
        <f t="shared" si="58"/>
        <v>1350</v>
      </c>
      <c r="B1351" s="6" t="s">
        <v>75</v>
      </c>
      <c r="C1351" s="6" t="s">
        <v>76</v>
      </c>
      <c r="D1351" s="5" t="s">
        <v>25</v>
      </c>
      <c r="E1351" s="32" t="s">
        <v>1853</v>
      </c>
      <c r="F1351" s="8" t="s">
        <v>1209</v>
      </c>
      <c r="G1351" s="9">
        <v>36550000</v>
      </c>
      <c r="H1351" s="9">
        <v>40000000</v>
      </c>
      <c r="I1351" s="9">
        <v>15000000</v>
      </c>
      <c r="J1351" s="9">
        <f t="shared" si="57"/>
        <v>91550000</v>
      </c>
      <c r="K1351" s="5"/>
      <c r="L1351" s="5" t="s">
        <v>28</v>
      </c>
    </row>
    <row r="1352" spans="1:12" ht="12" customHeight="1" x14ac:dyDescent="0.3">
      <c r="A1352" s="5">
        <f t="shared" si="58"/>
        <v>1351</v>
      </c>
      <c r="B1352" s="6" t="s">
        <v>75</v>
      </c>
      <c r="C1352" s="6" t="s">
        <v>76</v>
      </c>
      <c r="D1352" s="5" t="s">
        <v>25</v>
      </c>
      <c r="E1352" s="32" t="s">
        <v>1854</v>
      </c>
      <c r="F1352" s="8" t="s">
        <v>1209</v>
      </c>
      <c r="G1352" s="9">
        <v>56100000</v>
      </c>
      <c r="H1352" s="9">
        <v>256746000</v>
      </c>
      <c r="I1352" s="9">
        <v>15000000</v>
      </c>
      <c r="J1352" s="9">
        <f t="shared" si="57"/>
        <v>327846000</v>
      </c>
      <c r="K1352" s="5"/>
      <c r="L1352" s="5" t="s">
        <v>28</v>
      </c>
    </row>
    <row r="1353" spans="1:12" ht="12" customHeight="1" x14ac:dyDescent="0.3">
      <c r="A1353" s="5">
        <f t="shared" si="58"/>
        <v>1352</v>
      </c>
      <c r="B1353" s="6" t="s">
        <v>75</v>
      </c>
      <c r="C1353" s="6" t="s">
        <v>76</v>
      </c>
      <c r="D1353" s="5" t="s">
        <v>25</v>
      </c>
      <c r="E1353" s="32" t="s">
        <v>1855</v>
      </c>
      <c r="F1353" s="8" t="s">
        <v>1209</v>
      </c>
      <c r="G1353" s="9">
        <v>72000000</v>
      </c>
      <c r="H1353" s="9">
        <v>633894000</v>
      </c>
      <c r="I1353" s="9">
        <v>15000000</v>
      </c>
      <c r="J1353" s="9">
        <f t="shared" si="57"/>
        <v>720894000</v>
      </c>
      <c r="K1353" s="5"/>
      <c r="L1353" s="5" t="s">
        <v>28</v>
      </c>
    </row>
    <row r="1354" spans="1:12" ht="12" customHeight="1" x14ac:dyDescent="0.3">
      <c r="A1354" s="5">
        <f t="shared" si="58"/>
        <v>1353</v>
      </c>
      <c r="B1354" s="6" t="s">
        <v>75</v>
      </c>
      <c r="C1354" s="6" t="s">
        <v>76</v>
      </c>
      <c r="D1354" s="5" t="s">
        <v>25</v>
      </c>
      <c r="E1354" s="32" t="s">
        <v>1856</v>
      </c>
      <c r="F1354" s="8" t="s">
        <v>1209</v>
      </c>
      <c r="G1354" s="9">
        <v>134100000</v>
      </c>
      <c r="H1354" s="9">
        <v>809148000</v>
      </c>
      <c r="I1354" s="9">
        <v>15000000</v>
      </c>
      <c r="J1354" s="9">
        <f t="shared" si="57"/>
        <v>958248000</v>
      </c>
      <c r="K1354" s="5"/>
      <c r="L1354" s="5" t="s">
        <v>28</v>
      </c>
    </row>
    <row r="1355" spans="1:12" ht="12" customHeight="1" x14ac:dyDescent="0.3">
      <c r="A1355" s="5">
        <f t="shared" si="58"/>
        <v>1354</v>
      </c>
      <c r="B1355" s="6" t="s">
        <v>75</v>
      </c>
      <c r="C1355" s="6" t="s">
        <v>76</v>
      </c>
      <c r="D1355" s="5" t="s">
        <v>25</v>
      </c>
      <c r="E1355" s="32" t="s">
        <v>1857</v>
      </c>
      <c r="F1355" s="8" t="s">
        <v>1209</v>
      </c>
      <c r="G1355" s="9">
        <v>36550000</v>
      </c>
      <c r="H1355" s="9">
        <v>40000000</v>
      </c>
      <c r="I1355" s="9">
        <v>15000000</v>
      </c>
      <c r="J1355" s="9">
        <f t="shared" si="57"/>
        <v>91550000</v>
      </c>
      <c r="K1355" s="5"/>
      <c r="L1355" s="5" t="s">
        <v>28</v>
      </c>
    </row>
    <row r="1356" spans="1:12" ht="12" customHeight="1" x14ac:dyDescent="0.3">
      <c r="A1356" s="5">
        <f t="shared" si="58"/>
        <v>1355</v>
      </c>
      <c r="B1356" s="6" t="s">
        <v>75</v>
      </c>
      <c r="C1356" s="6" t="s">
        <v>76</v>
      </c>
      <c r="D1356" s="5" t="s">
        <v>25</v>
      </c>
      <c r="E1356" s="32" t="s">
        <v>1858</v>
      </c>
      <c r="F1356" s="8" t="s">
        <v>1209</v>
      </c>
      <c r="G1356" s="9">
        <v>36100000</v>
      </c>
      <c r="H1356" s="9">
        <v>300000000</v>
      </c>
      <c r="I1356" s="9">
        <v>15000000</v>
      </c>
      <c r="J1356" s="9">
        <f t="shared" si="57"/>
        <v>351100000</v>
      </c>
      <c r="K1356" s="5"/>
      <c r="L1356" s="5" t="s">
        <v>28</v>
      </c>
    </row>
    <row r="1357" spans="1:12" ht="12" customHeight="1" x14ac:dyDescent="0.3">
      <c r="A1357" s="5">
        <f t="shared" si="58"/>
        <v>1356</v>
      </c>
      <c r="B1357" s="6" t="s">
        <v>75</v>
      </c>
      <c r="C1357" s="6" t="s">
        <v>76</v>
      </c>
      <c r="D1357" s="5" t="s">
        <v>25</v>
      </c>
      <c r="E1357" s="32" t="s">
        <v>1859</v>
      </c>
      <c r="F1357" s="8" t="s">
        <v>1209</v>
      </c>
      <c r="G1357" s="9">
        <v>42000000</v>
      </c>
      <c r="H1357" s="9">
        <v>29500000</v>
      </c>
      <c r="I1357" s="9">
        <v>15000000</v>
      </c>
      <c r="J1357" s="9">
        <f t="shared" si="57"/>
        <v>86500000</v>
      </c>
      <c r="K1357" s="5"/>
      <c r="L1357" s="5" t="s">
        <v>28</v>
      </c>
    </row>
    <row r="1358" spans="1:12" ht="12" customHeight="1" x14ac:dyDescent="0.3">
      <c r="A1358" s="5">
        <f t="shared" si="58"/>
        <v>1357</v>
      </c>
      <c r="B1358" s="6" t="s">
        <v>75</v>
      </c>
      <c r="C1358" s="6" t="s">
        <v>76</v>
      </c>
      <c r="D1358" s="5" t="s">
        <v>25</v>
      </c>
      <c r="E1358" s="32" t="s">
        <v>1860</v>
      </c>
      <c r="F1358" s="8" t="s">
        <v>1209</v>
      </c>
      <c r="G1358" s="9">
        <v>36100000</v>
      </c>
      <c r="H1358" s="9">
        <v>300000000</v>
      </c>
      <c r="I1358" s="9">
        <v>15000000</v>
      </c>
      <c r="J1358" s="9">
        <f t="shared" si="57"/>
        <v>351100000</v>
      </c>
      <c r="K1358" s="5"/>
      <c r="L1358" s="5" t="s">
        <v>28</v>
      </c>
    </row>
    <row r="1359" spans="1:12" ht="12" customHeight="1" x14ac:dyDescent="0.3">
      <c r="A1359" s="5">
        <f t="shared" si="58"/>
        <v>1358</v>
      </c>
      <c r="B1359" s="6" t="s">
        <v>75</v>
      </c>
      <c r="C1359" s="6" t="s">
        <v>76</v>
      </c>
      <c r="D1359" s="5" t="s">
        <v>25</v>
      </c>
      <c r="E1359" s="32" t="s">
        <v>1861</v>
      </c>
      <c r="F1359" s="8" t="s">
        <v>1209</v>
      </c>
      <c r="G1359" s="9">
        <v>42000000</v>
      </c>
      <c r="H1359" s="9">
        <v>29500000</v>
      </c>
      <c r="I1359" s="9">
        <v>15000000</v>
      </c>
      <c r="J1359" s="9">
        <f t="shared" si="57"/>
        <v>86500000</v>
      </c>
      <c r="K1359" s="5"/>
      <c r="L1359" s="5" t="s">
        <v>28</v>
      </c>
    </row>
    <row r="1360" spans="1:12" ht="12" customHeight="1" x14ac:dyDescent="0.3">
      <c r="A1360" s="5">
        <f t="shared" si="58"/>
        <v>1359</v>
      </c>
      <c r="B1360" s="6" t="s">
        <v>1862</v>
      </c>
      <c r="C1360" s="6" t="s">
        <v>1863</v>
      </c>
      <c r="D1360" s="5" t="s">
        <v>1047</v>
      </c>
      <c r="E1360" s="7" t="s">
        <v>1864</v>
      </c>
      <c r="F1360" s="8" t="s">
        <v>1209</v>
      </c>
      <c r="G1360" s="9">
        <v>15000000</v>
      </c>
      <c r="H1360" s="9">
        <v>300000000</v>
      </c>
      <c r="I1360" s="9">
        <v>5000000</v>
      </c>
      <c r="J1360" s="9">
        <f>G1360+H1360+I1360</f>
        <v>320000000</v>
      </c>
      <c r="K1360" s="5"/>
      <c r="L1360" s="5" t="s">
        <v>1035</v>
      </c>
    </row>
    <row r="1361" spans="1:12" ht="12" customHeight="1" x14ac:dyDescent="0.3">
      <c r="A1361" s="5">
        <f t="shared" si="58"/>
        <v>1360</v>
      </c>
      <c r="B1361" s="6" t="s">
        <v>75</v>
      </c>
      <c r="C1361" s="6" t="s">
        <v>76</v>
      </c>
      <c r="D1361" s="5" t="s">
        <v>86</v>
      </c>
      <c r="E1361" s="32" t="s">
        <v>1865</v>
      </c>
      <c r="F1361" s="8" t="s">
        <v>1209</v>
      </c>
      <c r="G1361" s="9">
        <v>210000000</v>
      </c>
      <c r="H1361" s="9">
        <v>60000000</v>
      </c>
      <c r="I1361" s="9">
        <v>50000000</v>
      </c>
      <c r="J1361" s="9">
        <f t="shared" ref="J1361:J1374" si="59">SUM(G1361:I1361)</f>
        <v>320000000</v>
      </c>
      <c r="K1361" s="5"/>
      <c r="L1361" s="5" t="s">
        <v>28</v>
      </c>
    </row>
    <row r="1362" spans="1:12" ht="12" customHeight="1" x14ac:dyDescent="0.3">
      <c r="A1362" s="5">
        <f t="shared" si="58"/>
        <v>1361</v>
      </c>
      <c r="B1362" s="6" t="s">
        <v>75</v>
      </c>
      <c r="C1362" s="6" t="s">
        <v>76</v>
      </c>
      <c r="D1362" s="5" t="s">
        <v>86</v>
      </c>
      <c r="E1362" s="32" t="s">
        <v>1866</v>
      </c>
      <c r="F1362" s="8" t="s">
        <v>1209</v>
      </c>
      <c r="G1362" s="9">
        <v>140000000</v>
      </c>
      <c r="H1362" s="9">
        <v>1200000000</v>
      </c>
      <c r="I1362" s="9">
        <v>100000000</v>
      </c>
      <c r="J1362" s="9">
        <f t="shared" si="59"/>
        <v>1440000000</v>
      </c>
      <c r="K1362" s="5"/>
      <c r="L1362" s="5" t="s">
        <v>28</v>
      </c>
    </row>
    <row r="1363" spans="1:12" ht="12" customHeight="1" x14ac:dyDescent="0.3">
      <c r="A1363" s="5">
        <f t="shared" si="58"/>
        <v>1362</v>
      </c>
      <c r="B1363" s="6" t="s">
        <v>75</v>
      </c>
      <c r="C1363" s="6" t="s">
        <v>76</v>
      </c>
      <c r="D1363" s="5" t="s">
        <v>86</v>
      </c>
      <c r="E1363" s="32" t="s">
        <v>1867</v>
      </c>
      <c r="F1363" s="8" t="s">
        <v>1209</v>
      </c>
      <c r="G1363" s="9">
        <v>200000000</v>
      </c>
      <c r="H1363" s="9">
        <v>150000000</v>
      </c>
      <c r="I1363" s="9">
        <v>100000000</v>
      </c>
      <c r="J1363" s="9">
        <f t="shared" si="59"/>
        <v>450000000</v>
      </c>
      <c r="K1363" s="5"/>
      <c r="L1363" s="5" t="s">
        <v>33</v>
      </c>
    </row>
    <row r="1364" spans="1:12" ht="12" customHeight="1" x14ac:dyDescent="0.3">
      <c r="A1364" s="5">
        <f t="shared" si="58"/>
        <v>1363</v>
      </c>
      <c r="B1364" s="6" t="s">
        <v>75</v>
      </c>
      <c r="C1364" s="6" t="s">
        <v>76</v>
      </c>
      <c r="D1364" s="5" t="s">
        <v>86</v>
      </c>
      <c r="E1364" s="32" t="s">
        <v>1868</v>
      </c>
      <c r="F1364" s="8" t="s">
        <v>1209</v>
      </c>
      <c r="G1364" s="9">
        <v>300000000</v>
      </c>
      <c r="H1364" s="9">
        <v>800000000</v>
      </c>
      <c r="I1364" s="9">
        <v>100000000</v>
      </c>
      <c r="J1364" s="9">
        <f t="shared" si="59"/>
        <v>1200000000</v>
      </c>
      <c r="K1364" s="5"/>
      <c r="L1364" s="5" t="s">
        <v>28</v>
      </c>
    </row>
    <row r="1365" spans="1:12" ht="12" customHeight="1" x14ac:dyDescent="0.3">
      <c r="A1365" s="5">
        <f t="shared" si="58"/>
        <v>1364</v>
      </c>
      <c r="B1365" s="6" t="s">
        <v>75</v>
      </c>
      <c r="C1365" s="6" t="s">
        <v>76</v>
      </c>
      <c r="D1365" s="5" t="s">
        <v>86</v>
      </c>
      <c r="E1365" s="7" t="s">
        <v>1869</v>
      </c>
      <c r="F1365" s="8" t="s">
        <v>1209</v>
      </c>
      <c r="G1365" s="9">
        <v>300000000</v>
      </c>
      <c r="H1365" s="9">
        <v>150000000</v>
      </c>
      <c r="I1365" s="9">
        <v>100000000</v>
      </c>
      <c r="J1365" s="9">
        <f t="shared" si="59"/>
        <v>550000000</v>
      </c>
      <c r="K1365" s="5"/>
      <c r="L1365" s="5" t="s">
        <v>28</v>
      </c>
    </row>
    <row r="1366" spans="1:12" ht="12" customHeight="1" x14ac:dyDescent="0.3">
      <c r="A1366" s="5">
        <f t="shared" si="58"/>
        <v>1365</v>
      </c>
      <c r="B1366" s="6" t="s">
        <v>75</v>
      </c>
      <c r="C1366" s="6" t="s">
        <v>76</v>
      </c>
      <c r="D1366" s="5" t="s">
        <v>86</v>
      </c>
      <c r="E1366" s="7" t="s">
        <v>1870</v>
      </c>
      <c r="F1366" s="8" t="s">
        <v>1209</v>
      </c>
      <c r="G1366" s="9">
        <v>300000000</v>
      </c>
      <c r="H1366" s="9">
        <v>500000000</v>
      </c>
      <c r="I1366" s="9">
        <v>100000000</v>
      </c>
      <c r="J1366" s="9">
        <f t="shared" si="59"/>
        <v>900000000</v>
      </c>
      <c r="K1366" s="5"/>
      <c r="L1366" s="5" t="s">
        <v>33</v>
      </c>
    </row>
    <row r="1367" spans="1:12" ht="12" customHeight="1" x14ac:dyDescent="0.3">
      <c r="A1367" s="5">
        <f t="shared" si="58"/>
        <v>1366</v>
      </c>
      <c r="B1367" s="6" t="s">
        <v>75</v>
      </c>
      <c r="C1367" s="6" t="s">
        <v>76</v>
      </c>
      <c r="D1367" s="5" t="s">
        <v>86</v>
      </c>
      <c r="E1367" s="7" t="s">
        <v>1871</v>
      </c>
      <c r="F1367" s="8" t="s">
        <v>1209</v>
      </c>
      <c r="G1367" s="9">
        <v>627000000</v>
      </c>
      <c r="H1367" s="9">
        <v>1530000000</v>
      </c>
      <c r="I1367" s="9">
        <v>130000000</v>
      </c>
      <c r="J1367" s="9">
        <f t="shared" si="59"/>
        <v>2287000000</v>
      </c>
      <c r="K1367" s="5"/>
      <c r="L1367" s="5" t="s">
        <v>28</v>
      </c>
    </row>
    <row r="1368" spans="1:12" ht="12" customHeight="1" x14ac:dyDescent="0.3">
      <c r="A1368" s="5">
        <f t="shared" si="58"/>
        <v>1367</v>
      </c>
      <c r="B1368" s="6" t="s">
        <v>1862</v>
      </c>
      <c r="C1368" s="6" t="s">
        <v>1872</v>
      </c>
      <c r="D1368" s="5" t="s">
        <v>1123</v>
      </c>
      <c r="E1368" s="7" t="s">
        <v>1873</v>
      </c>
      <c r="F1368" s="8" t="s">
        <v>1209</v>
      </c>
      <c r="G1368" s="23">
        <v>1750000000</v>
      </c>
      <c r="H1368" s="23">
        <v>200000000</v>
      </c>
      <c r="I1368" s="23">
        <v>5000000</v>
      </c>
      <c r="J1368" s="23">
        <f t="shared" si="59"/>
        <v>1955000000</v>
      </c>
      <c r="K1368" s="5"/>
      <c r="L1368" s="5" t="s">
        <v>28</v>
      </c>
    </row>
    <row r="1369" spans="1:12" ht="12" customHeight="1" x14ac:dyDescent="0.3">
      <c r="A1369" s="5">
        <f t="shared" si="58"/>
        <v>1368</v>
      </c>
      <c r="B1369" s="6" t="s">
        <v>1862</v>
      </c>
      <c r="C1369" s="6" t="s">
        <v>1872</v>
      </c>
      <c r="D1369" s="5" t="s">
        <v>1123</v>
      </c>
      <c r="E1369" s="7" t="s">
        <v>1874</v>
      </c>
      <c r="F1369" s="8" t="s">
        <v>1209</v>
      </c>
      <c r="G1369" s="23">
        <v>60000000</v>
      </c>
      <c r="H1369" s="23">
        <v>10000000</v>
      </c>
      <c r="I1369" s="23">
        <v>5000000</v>
      </c>
      <c r="J1369" s="23">
        <f t="shared" si="59"/>
        <v>75000000</v>
      </c>
      <c r="K1369" s="5"/>
      <c r="L1369" s="5" t="s">
        <v>28</v>
      </c>
    </row>
    <row r="1370" spans="1:12" ht="12" customHeight="1" x14ac:dyDescent="0.3">
      <c r="A1370" s="5">
        <f t="shared" si="58"/>
        <v>1369</v>
      </c>
      <c r="B1370" s="6" t="s">
        <v>1862</v>
      </c>
      <c r="C1370" s="6" t="s">
        <v>1872</v>
      </c>
      <c r="D1370" s="5" t="s">
        <v>1123</v>
      </c>
      <c r="E1370" s="7" t="s">
        <v>1875</v>
      </c>
      <c r="F1370" s="8" t="s">
        <v>1209</v>
      </c>
      <c r="G1370" s="23">
        <v>150000000</v>
      </c>
      <c r="H1370" s="23">
        <v>500000000</v>
      </c>
      <c r="I1370" s="23">
        <v>5000000</v>
      </c>
      <c r="J1370" s="23">
        <f t="shared" si="59"/>
        <v>655000000</v>
      </c>
      <c r="K1370" s="5"/>
      <c r="L1370" s="5" t="s">
        <v>28</v>
      </c>
    </row>
    <row r="1371" spans="1:12" ht="12" customHeight="1" x14ac:dyDescent="0.3">
      <c r="A1371" s="5">
        <f t="shared" si="58"/>
        <v>1370</v>
      </c>
      <c r="B1371" s="6" t="s">
        <v>1862</v>
      </c>
      <c r="C1371" s="6" t="s">
        <v>1863</v>
      </c>
      <c r="D1371" s="5" t="s">
        <v>1062</v>
      </c>
      <c r="E1371" s="7" t="s">
        <v>1876</v>
      </c>
      <c r="F1371" s="8" t="s">
        <v>1209</v>
      </c>
      <c r="G1371" s="23">
        <v>150000000</v>
      </c>
      <c r="H1371" s="23">
        <v>30000000</v>
      </c>
      <c r="I1371" s="23">
        <v>50000000</v>
      </c>
      <c r="J1371" s="23">
        <f t="shared" si="59"/>
        <v>230000000</v>
      </c>
      <c r="K1371" s="5"/>
      <c r="L1371" s="5" t="s">
        <v>1035</v>
      </c>
    </row>
    <row r="1372" spans="1:12" ht="12" customHeight="1" x14ac:dyDescent="0.3">
      <c r="A1372" s="5">
        <f t="shared" si="58"/>
        <v>1371</v>
      </c>
      <c r="B1372" s="6" t="s">
        <v>1862</v>
      </c>
      <c r="C1372" s="6" t="s">
        <v>1872</v>
      </c>
      <c r="D1372" s="5" t="s">
        <v>99</v>
      </c>
      <c r="E1372" s="7" t="s">
        <v>1877</v>
      </c>
      <c r="F1372" s="8" t="s">
        <v>1209</v>
      </c>
      <c r="G1372" s="23">
        <v>600000000</v>
      </c>
      <c r="H1372" s="23">
        <v>1500000000</v>
      </c>
      <c r="I1372" s="23">
        <v>0</v>
      </c>
      <c r="J1372" s="23">
        <f t="shared" si="59"/>
        <v>2100000000</v>
      </c>
      <c r="K1372" s="5"/>
      <c r="L1372" s="5" t="s">
        <v>28</v>
      </c>
    </row>
    <row r="1373" spans="1:12" ht="12" customHeight="1" x14ac:dyDescent="0.3">
      <c r="A1373" s="5">
        <f t="shared" si="58"/>
        <v>1372</v>
      </c>
      <c r="B1373" s="6" t="s">
        <v>1862</v>
      </c>
      <c r="C1373" s="6" t="s">
        <v>1872</v>
      </c>
      <c r="D1373" s="5" t="s">
        <v>99</v>
      </c>
      <c r="E1373" s="7" t="s">
        <v>1878</v>
      </c>
      <c r="F1373" s="8" t="s">
        <v>1209</v>
      </c>
      <c r="G1373" s="23">
        <v>400000000</v>
      </c>
      <c r="H1373" s="23">
        <v>400000000</v>
      </c>
      <c r="I1373" s="23">
        <v>0</v>
      </c>
      <c r="J1373" s="23">
        <f t="shared" si="59"/>
        <v>800000000</v>
      </c>
      <c r="K1373" s="5"/>
      <c r="L1373" s="5" t="s">
        <v>33</v>
      </c>
    </row>
    <row r="1374" spans="1:12" ht="12" customHeight="1" x14ac:dyDescent="0.3">
      <c r="A1374" s="5">
        <f t="shared" si="58"/>
        <v>1373</v>
      </c>
      <c r="B1374" s="6" t="s">
        <v>1862</v>
      </c>
      <c r="C1374" s="6" t="s">
        <v>1872</v>
      </c>
      <c r="D1374" s="5" t="s">
        <v>99</v>
      </c>
      <c r="E1374" s="7" t="s">
        <v>1879</v>
      </c>
      <c r="F1374" s="8" t="s">
        <v>1209</v>
      </c>
      <c r="G1374" s="23">
        <v>150000000</v>
      </c>
      <c r="H1374" s="23">
        <v>52000000</v>
      </c>
      <c r="I1374" s="23">
        <v>0</v>
      </c>
      <c r="J1374" s="23">
        <f t="shared" si="59"/>
        <v>202000000</v>
      </c>
      <c r="K1374" s="5"/>
      <c r="L1374" s="5" t="s">
        <v>28</v>
      </c>
    </row>
    <row r="1375" spans="1:12" ht="12" customHeight="1" x14ac:dyDescent="0.3">
      <c r="A1375" s="5">
        <f t="shared" si="58"/>
        <v>1374</v>
      </c>
      <c r="B1375" s="6" t="s">
        <v>1862</v>
      </c>
      <c r="C1375" s="6" t="s">
        <v>1863</v>
      </c>
      <c r="D1375" s="5" t="s">
        <v>1458</v>
      </c>
      <c r="E1375" s="7" t="s">
        <v>1880</v>
      </c>
      <c r="F1375" s="8" t="s">
        <v>1209</v>
      </c>
      <c r="G1375" s="23">
        <v>30000000</v>
      </c>
      <c r="H1375" s="23">
        <v>100000000</v>
      </c>
      <c r="I1375" s="23">
        <v>50000000</v>
      </c>
      <c r="J1375" s="23">
        <f>G1375+H1375+I1375</f>
        <v>180000000</v>
      </c>
      <c r="K1375" s="5"/>
      <c r="L1375" s="5" t="s">
        <v>1035</v>
      </c>
    </row>
    <row r="1376" spans="1:12" ht="12" customHeight="1" x14ac:dyDescent="0.3">
      <c r="A1376" s="5">
        <f t="shared" si="58"/>
        <v>1375</v>
      </c>
      <c r="B1376" s="6" t="s">
        <v>75</v>
      </c>
      <c r="C1376" s="6" t="s">
        <v>76</v>
      </c>
      <c r="D1376" s="5" t="s">
        <v>99</v>
      </c>
      <c r="E1376" s="7" t="s">
        <v>1881</v>
      </c>
      <c r="F1376" s="8" t="s">
        <v>1209</v>
      </c>
      <c r="G1376" s="23">
        <v>56100000</v>
      </c>
      <c r="H1376" s="23">
        <v>256746000</v>
      </c>
      <c r="I1376" s="23">
        <v>15000000</v>
      </c>
      <c r="J1376" s="23">
        <f t="shared" ref="J1376:J1397" si="60">SUM(G1376:I1376)</f>
        <v>327846000</v>
      </c>
      <c r="K1376" s="5"/>
      <c r="L1376" s="5" t="s">
        <v>28</v>
      </c>
    </row>
    <row r="1377" spans="1:12" ht="12" customHeight="1" x14ac:dyDescent="0.3">
      <c r="A1377" s="5">
        <f t="shared" si="58"/>
        <v>1376</v>
      </c>
      <c r="B1377" s="6" t="s">
        <v>75</v>
      </c>
      <c r="C1377" s="6" t="s">
        <v>76</v>
      </c>
      <c r="D1377" s="5" t="s">
        <v>99</v>
      </c>
      <c r="E1377" s="7" t="s">
        <v>1882</v>
      </c>
      <c r="F1377" s="8" t="s">
        <v>1209</v>
      </c>
      <c r="G1377" s="23">
        <v>72000000</v>
      </c>
      <c r="H1377" s="23">
        <v>633894000</v>
      </c>
      <c r="I1377" s="23">
        <v>15000000</v>
      </c>
      <c r="J1377" s="23">
        <f t="shared" si="60"/>
        <v>720894000</v>
      </c>
      <c r="K1377" s="5"/>
      <c r="L1377" s="5" t="s">
        <v>28</v>
      </c>
    </row>
    <row r="1378" spans="1:12" ht="12" customHeight="1" x14ac:dyDescent="0.3">
      <c r="A1378" s="5">
        <f t="shared" si="58"/>
        <v>1377</v>
      </c>
      <c r="B1378" s="6" t="s">
        <v>75</v>
      </c>
      <c r="C1378" s="6" t="s">
        <v>76</v>
      </c>
      <c r="D1378" s="5" t="s">
        <v>99</v>
      </c>
      <c r="E1378" s="7" t="s">
        <v>1883</v>
      </c>
      <c r="F1378" s="8" t="s">
        <v>1209</v>
      </c>
      <c r="G1378" s="23">
        <v>134100000</v>
      </c>
      <c r="H1378" s="23">
        <v>809148000</v>
      </c>
      <c r="I1378" s="23">
        <v>15000000</v>
      </c>
      <c r="J1378" s="23">
        <f t="shared" si="60"/>
        <v>958248000</v>
      </c>
      <c r="K1378" s="5"/>
      <c r="L1378" s="5" t="s">
        <v>28</v>
      </c>
    </row>
    <row r="1379" spans="1:12" ht="12" customHeight="1" x14ac:dyDescent="0.3">
      <c r="A1379" s="5">
        <f t="shared" si="58"/>
        <v>1378</v>
      </c>
      <c r="B1379" s="6" t="s">
        <v>75</v>
      </c>
      <c r="C1379" s="6" t="s">
        <v>76</v>
      </c>
      <c r="D1379" s="5" t="s">
        <v>99</v>
      </c>
      <c r="E1379" s="7" t="s">
        <v>1884</v>
      </c>
      <c r="F1379" s="8" t="s">
        <v>1209</v>
      </c>
      <c r="G1379" s="23">
        <v>36550000</v>
      </c>
      <c r="H1379" s="23">
        <v>40000000</v>
      </c>
      <c r="I1379" s="23">
        <v>15000000</v>
      </c>
      <c r="J1379" s="23">
        <f t="shared" si="60"/>
        <v>91550000</v>
      </c>
      <c r="K1379" s="5"/>
      <c r="L1379" s="5" t="s">
        <v>28</v>
      </c>
    </row>
    <row r="1380" spans="1:12" ht="12" customHeight="1" x14ac:dyDescent="0.3">
      <c r="A1380" s="5">
        <f t="shared" si="58"/>
        <v>1379</v>
      </c>
      <c r="B1380" s="6" t="s">
        <v>75</v>
      </c>
      <c r="C1380" s="6" t="s">
        <v>76</v>
      </c>
      <c r="D1380" s="5" t="s">
        <v>99</v>
      </c>
      <c r="E1380" s="7" t="s">
        <v>1885</v>
      </c>
      <c r="F1380" s="8" t="s">
        <v>1209</v>
      </c>
      <c r="G1380" s="23">
        <v>82300000</v>
      </c>
      <c r="H1380" s="23">
        <v>203830000</v>
      </c>
      <c r="I1380" s="23">
        <v>15000000</v>
      </c>
      <c r="J1380" s="23">
        <f t="shared" si="60"/>
        <v>301130000</v>
      </c>
      <c r="K1380" s="5"/>
      <c r="L1380" s="5" t="s">
        <v>28</v>
      </c>
    </row>
    <row r="1381" spans="1:12" ht="12" customHeight="1" x14ac:dyDescent="0.3">
      <c r="A1381" s="5">
        <f t="shared" si="58"/>
        <v>1380</v>
      </c>
      <c r="B1381" s="6" t="s">
        <v>75</v>
      </c>
      <c r="C1381" s="6" t="s">
        <v>76</v>
      </c>
      <c r="D1381" s="5" t="s">
        <v>99</v>
      </c>
      <c r="E1381" s="7" t="s">
        <v>1886</v>
      </c>
      <c r="F1381" s="8" t="s">
        <v>1209</v>
      </c>
      <c r="G1381" s="23">
        <v>72000000</v>
      </c>
      <c r="H1381" s="23">
        <v>580020000</v>
      </c>
      <c r="I1381" s="23">
        <v>15000000</v>
      </c>
      <c r="J1381" s="23">
        <f t="shared" si="60"/>
        <v>667020000</v>
      </c>
      <c r="K1381" s="5"/>
      <c r="L1381" s="5" t="s">
        <v>28</v>
      </c>
    </row>
    <row r="1382" spans="1:12" ht="12" customHeight="1" x14ac:dyDescent="0.3">
      <c r="A1382" s="5">
        <f t="shared" si="58"/>
        <v>1381</v>
      </c>
      <c r="B1382" s="6" t="s">
        <v>75</v>
      </c>
      <c r="C1382" s="6" t="s">
        <v>76</v>
      </c>
      <c r="D1382" s="5" t="s">
        <v>99</v>
      </c>
      <c r="E1382" s="7" t="s">
        <v>1887</v>
      </c>
      <c r="F1382" s="8" t="s">
        <v>1209</v>
      </c>
      <c r="G1382" s="23">
        <v>134100000</v>
      </c>
      <c r="H1382" s="23">
        <v>779666000</v>
      </c>
      <c r="I1382" s="23">
        <v>15000000</v>
      </c>
      <c r="J1382" s="23">
        <f t="shared" si="60"/>
        <v>928766000</v>
      </c>
      <c r="K1382" s="5"/>
      <c r="L1382" s="5" t="s">
        <v>28</v>
      </c>
    </row>
    <row r="1383" spans="1:12" ht="12" customHeight="1" x14ac:dyDescent="0.3">
      <c r="A1383" s="5">
        <f t="shared" si="58"/>
        <v>1382</v>
      </c>
      <c r="B1383" s="6" t="s">
        <v>75</v>
      </c>
      <c r="C1383" s="6" t="s">
        <v>76</v>
      </c>
      <c r="D1383" s="5" t="s">
        <v>99</v>
      </c>
      <c r="E1383" s="7" t="s">
        <v>1888</v>
      </c>
      <c r="F1383" s="8" t="s">
        <v>1209</v>
      </c>
      <c r="G1383" s="23">
        <v>36550000</v>
      </c>
      <c r="H1383" s="23">
        <v>20000000</v>
      </c>
      <c r="I1383" s="23">
        <v>15000000</v>
      </c>
      <c r="J1383" s="23">
        <f t="shared" si="60"/>
        <v>71550000</v>
      </c>
      <c r="K1383" s="5"/>
      <c r="L1383" s="5" t="s">
        <v>28</v>
      </c>
    </row>
    <row r="1384" spans="1:12" ht="12" customHeight="1" x14ac:dyDescent="0.3">
      <c r="A1384" s="5">
        <f t="shared" si="58"/>
        <v>1383</v>
      </c>
      <c r="B1384" s="6" t="s">
        <v>1862</v>
      </c>
      <c r="C1384" s="6" t="s">
        <v>1872</v>
      </c>
      <c r="D1384" s="5" t="s">
        <v>1461</v>
      </c>
      <c r="E1384" s="7" t="s">
        <v>1889</v>
      </c>
      <c r="F1384" s="8" t="s">
        <v>1209</v>
      </c>
      <c r="G1384" s="23">
        <v>91300000</v>
      </c>
      <c r="H1384" s="23">
        <v>130875000</v>
      </c>
      <c r="I1384" s="23">
        <v>10000000</v>
      </c>
      <c r="J1384" s="23">
        <f t="shared" si="60"/>
        <v>232175000</v>
      </c>
      <c r="K1384" s="5"/>
      <c r="L1384" s="5" t="s">
        <v>28</v>
      </c>
    </row>
    <row r="1385" spans="1:12" ht="12" customHeight="1" x14ac:dyDescent="0.3">
      <c r="A1385" s="5">
        <f t="shared" si="58"/>
        <v>1384</v>
      </c>
      <c r="B1385" s="6" t="s">
        <v>1862</v>
      </c>
      <c r="C1385" s="6" t="s">
        <v>1872</v>
      </c>
      <c r="D1385" s="5" t="s">
        <v>1461</v>
      </c>
      <c r="E1385" s="7" t="s">
        <v>1890</v>
      </c>
      <c r="F1385" s="8" t="s">
        <v>1209</v>
      </c>
      <c r="G1385" s="23">
        <v>62622000</v>
      </c>
      <c r="H1385" s="23">
        <v>464454000</v>
      </c>
      <c r="I1385" s="23">
        <v>25000000</v>
      </c>
      <c r="J1385" s="23">
        <f t="shared" si="60"/>
        <v>552076000</v>
      </c>
      <c r="K1385" s="5"/>
      <c r="L1385" s="5" t="s">
        <v>28</v>
      </c>
    </row>
    <row r="1386" spans="1:12" ht="12" customHeight="1" x14ac:dyDescent="0.3">
      <c r="A1386" s="5">
        <f t="shared" si="58"/>
        <v>1385</v>
      </c>
      <c r="B1386" s="6" t="s">
        <v>1862</v>
      </c>
      <c r="C1386" s="6" t="s">
        <v>1872</v>
      </c>
      <c r="D1386" s="5" t="s">
        <v>1461</v>
      </c>
      <c r="E1386" s="7" t="s">
        <v>1891</v>
      </c>
      <c r="F1386" s="8" t="s">
        <v>1209</v>
      </c>
      <c r="G1386" s="23">
        <v>100000000</v>
      </c>
      <c r="H1386" s="23">
        <v>779666000</v>
      </c>
      <c r="I1386" s="23">
        <v>25000000</v>
      </c>
      <c r="J1386" s="23">
        <f t="shared" si="60"/>
        <v>904666000</v>
      </c>
      <c r="K1386" s="5"/>
      <c r="L1386" s="5" t="s">
        <v>28</v>
      </c>
    </row>
    <row r="1387" spans="1:12" ht="12" customHeight="1" x14ac:dyDescent="0.3">
      <c r="A1387" s="5">
        <f t="shared" si="58"/>
        <v>1386</v>
      </c>
      <c r="B1387" s="6" t="s">
        <v>1862</v>
      </c>
      <c r="C1387" s="6" t="s">
        <v>1872</v>
      </c>
      <c r="D1387" s="5" t="s">
        <v>1461</v>
      </c>
      <c r="E1387" s="7" t="s">
        <v>1892</v>
      </c>
      <c r="F1387" s="8" t="s">
        <v>1209</v>
      </c>
      <c r="G1387" s="23">
        <v>93900000</v>
      </c>
      <c r="H1387" s="23">
        <v>347600000</v>
      </c>
      <c r="I1387" s="23">
        <v>10000000</v>
      </c>
      <c r="J1387" s="23">
        <f t="shared" si="60"/>
        <v>451500000</v>
      </c>
      <c r="K1387" s="5"/>
      <c r="L1387" s="5" t="s">
        <v>28</v>
      </c>
    </row>
    <row r="1388" spans="1:12" ht="12" customHeight="1" x14ac:dyDescent="0.3">
      <c r="A1388" s="5">
        <f t="shared" si="58"/>
        <v>1387</v>
      </c>
      <c r="B1388" s="6" t="s">
        <v>1862</v>
      </c>
      <c r="C1388" s="6" t="s">
        <v>1872</v>
      </c>
      <c r="D1388" s="5" t="s">
        <v>1461</v>
      </c>
      <c r="E1388" s="7" t="s">
        <v>1893</v>
      </c>
      <c r="F1388" s="8" t="s">
        <v>1209</v>
      </c>
      <c r="G1388" s="23">
        <v>170712000</v>
      </c>
      <c r="H1388" s="23">
        <v>1539175000</v>
      </c>
      <c r="I1388" s="23">
        <v>25000000</v>
      </c>
      <c r="J1388" s="23">
        <f t="shared" si="60"/>
        <v>1734887000</v>
      </c>
      <c r="K1388" s="5"/>
      <c r="L1388" s="5" t="s">
        <v>28</v>
      </c>
    </row>
    <row r="1389" spans="1:12" ht="12" customHeight="1" x14ac:dyDescent="0.3">
      <c r="A1389" s="5">
        <f t="shared" si="58"/>
        <v>1388</v>
      </c>
      <c r="B1389" s="6" t="s">
        <v>1862</v>
      </c>
      <c r="C1389" s="6" t="s">
        <v>1872</v>
      </c>
      <c r="D1389" s="5" t="s">
        <v>1461</v>
      </c>
      <c r="E1389" s="7" t="s">
        <v>1894</v>
      </c>
      <c r="F1389" s="8" t="s">
        <v>1209</v>
      </c>
      <c r="G1389" s="23">
        <v>100000000</v>
      </c>
      <c r="H1389" s="23">
        <v>380000000</v>
      </c>
      <c r="I1389" s="23">
        <v>25000000</v>
      </c>
      <c r="J1389" s="23">
        <f t="shared" si="60"/>
        <v>505000000</v>
      </c>
      <c r="K1389" s="5"/>
      <c r="L1389" s="5" t="s">
        <v>28</v>
      </c>
    </row>
    <row r="1390" spans="1:12" ht="12" customHeight="1" x14ac:dyDescent="0.3">
      <c r="A1390" s="5">
        <f t="shared" si="58"/>
        <v>1389</v>
      </c>
      <c r="B1390" s="6" t="s">
        <v>1862</v>
      </c>
      <c r="C1390" s="6" t="s">
        <v>1872</v>
      </c>
      <c r="D1390" s="5" t="s">
        <v>1461</v>
      </c>
      <c r="E1390" s="7" t="s">
        <v>1895</v>
      </c>
      <c r="F1390" s="8" t="s">
        <v>1209</v>
      </c>
      <c r="G1390" s="23">
        <v>113900000</v>
      </c>
      <c r="H1390" s="23">
        <v>287830000</v>
      </c>
      <c r="I1390" s="23">
        <v>10000000</v>
      </c>
      <c r="J1390" s="23">
        <f t="shared" si="60"/>
        <v>411730000</v>
      </c>
      <c r="K1390" s="5"/>
      <c r="L1390" s="5" t="s">
        <v>28</v>
      </c>
    </row>
    <row r="1391" spans="1:12" ht="12" customHeight="1" x14ac:dyDescent="0.3">
      <c r="A1391" s="5">
        <f t="shared" si="58"/>
        <v>1390</v>
      </c>
      <c r="B1391" s="6" t="s">
        <v>1862</v>
      </c>
      <c r="C1391" s="6" t="s">
        <v>1872</v>
      </c>
      <c r="D1391" s="5" t="s">
        <v>1461</v>
      </c>
      <c r="E1391" s="7" t="s">
        <v>1896</v>
      </c>
      <c r="F1391" s="8" t="s">
        <v>1209</v>
      </c>
      <c r="G1391" s="23">
        <v>183388000</v>
      </c>
      <c r="H1391" s="23">
        <v>1555175000</v>
      </c>
      <c r="I1391" s="23">
        <v>25000000</v>
      </c>
      <c r="J1391" s="23">
        <f t="shared" si="60"/>
        <v>1763563000</v>
      </c>
      <c r="K1391" s="5"/>
      <c r="L1391" s="5" t="s">
        <v>28</v>
      </c>
    </row>
    <row r="1392" spans="1:12" ht="12" customHeight="1" x14ac:dyDescent="0.3">
      <c r="A1392" s="5">
        <f t="shared" si="58"/>
        <v>1391</v>
      </c>
      <c r="B1392" s="6" t="s">
        <v>1862</v>
      </c>
      <c r="C1392" s="6" t="s">
        <v>1872</v>
      </c>
      <c r="D1392" s="5" t="s">
        <v>1461</v>
      </c>
      <c r="E1392" s="7" t="s">
        <v>1897</v>
      </c>
      <c r="F1392" s="8" t="s">
        <v>1209</v>
      </c>
      <c r="G1392" s="23">
        <v>100000000</v>
      </c>
      <c r="H1392" s="23">
        <v>2164365000</v>
      </c>
      <c r="I1392" s="23">
        <v>25000000</v>
      </c>
      <c r="J1392" s="23">
        <f t="shared" si="60"/>
        <v>2289365000</v>
      </c>
      <c r="K1392" s="5"/>
      <c r="L1392" s="5" t="s">
        <v>28</v>
      </c>
    </row>
    <row r="1393" spans="1:15" ht="12" customHeight="1" x14ac:dyDescent="0.3">
      <c r="A1393" s="5">
        <f t="shared" si="58"/>
        <v>1392</v>
      </c>
      <c r="B1393" s="6" t="s">
        <v>1862</v>
      </c>
      <c r="C1393" s="6" t="s">
        <v>1872</v>
      </c>
      <c r="D1393" s="5" t="s">
        <v>1461</v>
      </c>
      <c r="E1393" s="7" t="s">
        <v>1898</v>
      </c>
      <c r="F1393" s="8" t="s">
        <v>1209</v>
      </c>
      <c r="G1393" s="23">
        <v>900000000</v>
      </c>
      <c r="H1393" s="23">
        <v>1787953000</v>
      </c>
      <c r="I1393" s="23">
        <v>74000000</v>
      </c>
      <c r="J1393" s="23">
        <f t="shared" si="60"/>
        <v>2761953000</v>
      </c>
      <c r="K1393" s="5"/>
      <c r="L1393" s="5" t="s">
        <v>28</v>
      </c>
    </row>
    <row r="1394" spans="1:15" ht="12" customHeight="1" x14ac:dyDescent="0.3">
      <c r="A1394" s="5">
        <f t="shared" si="58"/>
        <v>1393</v>
      </c>
      <c r="B1394" s="6" t="s">
        <v>1862</v>
      </c>
      <c r="C1394" s="6" t="s">
        <v>1872</v>
      </c>
      <c r="D1394" s="5" t="s">
        <v>1461</v>
      </c>
      <c r="E1394" s="7" t="s">
        <v>1899</v>
      </c>
      <c r="F1394" s="8" t="s">
        <v>1209</v>
      </c>
      <c r="G1394" s="23">
        <v>400000000</v>
      </c>
      <c r="H1394" s="23">
        <v>1787953000</v>
      </c>
      <c r="I1394" s="23">
        <v>74000000</v>
      </c>
      <c r="J1394" s="23">
        <f t="shared" si="60"/>
        <v>2261953000</v>
      </c>
      <c r="K1394" s="5"/>
      <c r="L1394" s="5" t="s">
        <v>33</v>
      </c>
    </row>
    <row r="1395" spans="1:15" ht="12" customHeight="1" x14ac:dyDescent="0.3">
      <c r="A1395" s="5">
        <f t="shared" si="58"/>
        <v>1394</v>
      </c>
      <c r="B1395" s="6" t="s">
        <v>1862</v>
      </c>
      <c r="C1395" s="6" t="s">
        <v>1872</v>
      </c>
      <c r="D1395" s="5" t="s">
        <v>1461</v>
      </c>
      <c r="E1395" s="7" t="s">
        <v>1900</v>
      </c>
      <c r="F1395" s="8" t="s">
        <v>1209</v>
      </c>
      <c r="G1395" s="23">
        <v>400000000</v>
      </c>
      <c r="H1395" s="23">
        <v>1787953000</v>
      </c>
      <c r="I1395" s="23">
        <v>74000000</v>
      </c>
      <c r="J1395" s="23">
        <f t="shared" si="60"/>
        <v>2261953000</v>
      </c>
      <c r="K1395" s="5"/>
      <c r="L1395" s="5" t="s">
        <v>28</v>
      </c>
    </row>
    <row r="1396" spans="1:15" ht="12" customHeight="1" x14ac:dyDescent="0.3">
      <c r="A1396" s="5">
        <f t="shared" si="58"/>
        <v>1395</v>
      </c>
      <c r="B1396" s="6" t="s">
        <v>1862</v>
      </c>
      <c r="C1396" s="6" t="s">
        <v>1872</v>
      </c>
      <c r="D1396" s="5" t="s">
        <v>1461</v>
      </c>
      <c r="E1396" s="7" t="s">
        <v>1901</v>
      </c>
      <c r="F1396" s="8" t="s">
        <v>1209</v>
      </c>
      <c r="G1396" s="23">
        <v>273222000</v>
      </c>
      <c r="H1396" s="23">
        <v>3334512000</v>
      </c>
      <c r="I1396" s="23">
        <v>44000000</v>
      </c>
      <c r="J1396" s="23">
        <f t="shared" si="60"/>
        <v>3651734000</v>
      </c>
      <c r="K1396" s="5"/>
      <c r="L1396" s="5" t="s">
        <v>28</v>
      </c>
    </row>
    <row r="1397" spans="1:15" ht="12" customHeight="1" x14ac:dyDescent="0.3">
      <c r="A1397" s="5">
        <f t="shared" si="58"/>
        <v>1396</v>
      </c>
      <c r="B1397" s="6" t="s">
        <v>1862</v>
      </c>
      <c r="C1397" s="6" t="s">
        <v>1872</v>
      </c>
      <c r="D1397" s="5" t="s">
        <v>1461</v>
      </c>
      <c r="E1397" s="7" t="s">
        <v>1902</v>
      </c>
      <c r="F1397" s="8" t="s">
        <v>1209</v>
      </c>
      <c r="G1397" s="23">
        <v>144782000</v>
      </c>
      <c r="H1397" s="23">
        <v>1618296000</v>
      </c>
      <c r="I1397" s="23">
        <v>80000000</v>
      </c>
      <c r="J1397" s="23">
        <f t="shared" si="60"/>
        <v>1843078000</v>
      </c>
      <c r="K1397" s="5"/>
      <c r="L1397" s="5" t="s">
        <v>28</v>
      </c>
    </row>
    <row r="1398" spans="1:15" ht="12" customHeight="1" x14ac:dyDescent="0.3">
      <c r="A1398" s="5">
        <f t="shared" si="58"/>
        <v>1397</v>
      </c>
      <c r="B1398" s="6" t="s">
        <v>1862</v>
      </c>
      <c r="C1398" s="6" t="s">
        <v>1863</v>
      </c>
      <c r="D1398" s="5" t="s">
        <v>1461</v>
      </c>
      <c r="E1398" s="7" t="s">
        <v>1903</v>
      </c>
      <c r="F1398" s="8" t="s">
        <v>1209</v>
      </c>
      <c r="G1398" s="23">
        <v>150000000</v>
      </c>
      <c r="H1398" s="23">
        <v>820000000</v>
      </c>
      <c r="I1398" s="23">
        <v>50000000</v>
      </c>
      <c r="J1398" s="23">
        <f>G1398+H1398+I1398</f>
        <v>1020000000</v>
      </c>
      <c r="K1398" s="5"/>
      <c r="L1398" s="5" t="s">
        <v>1035</v>
      </c>
    </row>
    <row r="1399" spans="1:15" ht="12" customHeight="1" x14ac:dyDescent="0.3">
      <c r="A1399" s="5">
        <f t="shared" si="58"/>
        <v>1398</v>
      </c>
      <c r="B1399" s="6" t="s">
        <v>75</v>
      </c>
      <c r="C1399" s="6" t="s">
        <v>76</v>
      </c>
      <c r="D1399" s="5" t="s">
        <v>275</v>
      </c>
      <c r="E1399" s="7" t="s">
        <v>1904</v>
      </c>
      <c r="F1399" s="8" t="s">
        <v>1209</v>
      </c>
      <c r="G1399" s="23">
        <v>400000000</v>
      </c>
      <c r="H1399" s="23">
        <v>3830000000</v>
      </c>
      <c r="I1399" s="23">
        <v>100000000</v>
      </c>
      <c r="J1399" s="23">
        <f t="shared" ref="J1399:J1430" si="61">SUM(G1399:I1399)</f>
        <v>4330000000</v>
      </c>
      <c r="K1399" s="5"/>
      <c r="L1399" s="5" t="s">
        <v>28</v>
      </c>
    </row>
    <row r="1400" spans="1:15" ht="12" customHeight="1" x14ac:dyDescent="0.3">
      <c r="A1400" s="5">
        <f t="shared" si="58"/>
        <v>1399</v>
      </c>
      <c r="B1400" s="6" t="s">
        <v>1862</v>
      </c>
      <c r="C1400" s="6" t="s">
        <v>1872</v>
      </c>
      <c r="D1400" s="5" t="s">
        <v>1905</v>
      </c>
      <c r="E1400" s="7" t="s">
        <v>1906</v>
      </c>
      <c r="F1400" s="8" t="s">
        <v>1209</v>
      </c>
      <c r="G1400" s="23">
        <v>1200000000</v>
      </c>
      <c r="H1400" s="23">
        <v>2500000000</v>
      </c>
      <c r="I1400" s="23">
        <v>700000000</v>
      </c>
      <c r="J1400" s="23">
        <f t="shared" si="61"/>
        <v>4400000000</v>
      </c>
      <c r="K1400" s="5"/>
      <c r="L1400" s="5" t="s">
        <v>28</v>
      </c>
    </row>
    <row r="1401" spans="1:15" s="57" customFormat="1" ht="12" customHeight="1" x14ac:dyDescent="0.3">
      <c r="A1401" s="5">
        <f t="shared" si="58"/>
        <v>1400</v>
      </c>
      <c r="B1401" s="6" t="s">
        <v>1862</v>
      </c>
      <c r="C1401" s="6" t="s">
        <v>1872</v>
      </c>
      <c r="D1401" s="5" t="s">
        <v>1905</v>
      </c>
      <c r="E1401" s="7" t="s">
        <v>1907</v>
      </c>
      <c r="F1401" s="8" t="s">
        <v>1209</v>
      </c>
      <c r="G1401" s="23">
        <v>3800000000</v>
      </c>
      <c r="H1401" s="23">
        <v>35800000000</v>
      </c>
      <c r="I1401" s="23">
        <v>700000000</v>
      </c>
      <c r="J1401" s="23">
        <f t="shared" si="61"/>
        <v>40300000000</v>
      </c>
      <c r="K1401" s="5"/>
      <c r="L1401" s="5" t="s">
        <v>28</v>
      </c>
      <c r="M1401" s="4"/>
    </row>
    <row r="1402" spans="1:15" s="57" customFormat="1" ht="12" customHeight="1" x14ac:dyDescent="0.3">
      <c r="A1402" s="5">
        <f t="shared" si="58"/>
        <v>1401</v>
      </c>
      <c r="B1402" s="6" t="s">
        <v>1862</v>
      </c>
      <c r="C1402" s="6" t="s">
        <v>1872</v>
      </c>
      <c r="D1402" s="5" t="s">
        <v>1395</v>
      </c>
      <c r="E1402" s="32" t="s">
        <v>1908</v>
      </c>
      <c r="F1402" s="8" t="s">
        <v>1209</v>
      </c>
      <c r="G1402" s="23">
        <v>160000000</v>
      </c>
      <c r="H1402" s="23">
        <v>1618296000</v>
      </c>
      <c r="I1402" s="23">
        <v>74000000</v>
      </c>
      <c r="J1402" s="23">
        <f t="shared" si="61"/>
        <v>1852296000</v>
      </c>
      <c r="K1402" s="5"/>
      <c r="L1402" s="5" t="s">
        <v>28</v>
      </c>
      <c r="M1402" s="4"/>
      <c r="N1402" s="71"/>
      <c r="O1402" s="71"/>
    </row>
    <row r="1403" spans="1:15" s="57" customFormat="1" ht="12" customHeight="1" x14ac:dyDescent="0.3">
      <c r="A1403" s="5">
        <f t="shared" si="58"/>
        <v>1402</v>
      </c>
      <c r="B1403" s="6" t="s">
        <v>1909</v>
      </c>
      <c r="C1403" s="6" t="s">
        <v>1910</v>
      </c>
      <c r="D1403" s="5" t="s">
        <v>21</v>
      </c>
      <c r="E1403" s="7" t="s">
        <v>1911</v>
      </c>
      <c r="F1403" s="8" t="s">
        <v>1209</v>
      </c>
      <c r="G1403" s="9">
        <v>200000000</v>
      </c>
      <c r="H1403" s="9">
        <v>1600000000</v>
      </c>
      <c r="I1403" s="9">
        <v>20000000</v>
      </c>
      <c r="J1403" s="23">
        <f t="shared" si="61"/>
        <v>1820000000</v>
      </c>
      <c r="K1403" s="8" t="s">
        <v>1209</v>
      </c>
      <c r="L1403" s="5" t="s">
        <v>28</v>
      </c>
      <c r="M1403" s="4"/>
    </row>
    <row r="1404" spans="1:15" s="57" customFormat="1" ht="12" customHeight="1" x14ac:dyDescent="0.3">
      <c r="A1404" s="5">
        <f t="shared" si="58"/>
        <v>1403</v>
      </c>
      <c r="B1404" s="6" t="s">
        <v>1909</v>
      </c>
      <c r="C1404" s="6" t="s">
        <v>1910</v>
      </c>
      <c r="D1404" s="5" t="s">
        <v>21</v>
      </c>
      <c r="E1404" s="7" t="s">
        <v>1912</v>
      </c>
      <c r="F1404" s="8" t="s">
        <v>1209</v>
      </c>
      <c r="G1404" s="9">
        <v>50000000</v>
      </c>
      <c r="H1404" s="9">
        <v>50000000</v>
      </c>
      <c r="I1404" s="9">
        <v>5000000</v>
      </c>
      <c r="J1404" s="23">
        <f t="shared" si="61"/>
        <v>105000000</v>
      </c>
      <c r="K1404" s="8" t="s">
        <v>1209</v>
      </c>
      <c r="L1404" s="5" t="s">
        <v>28</v>
      </c>
      <c r="M1404" s="4"/>
    </row>
    <row r="1405" spans="1:15" s="57" customFormat="1" ht="12" customHeight="1" x14ac:dyDescent="0.3">
      <c r="A1405" s="5">
        <f t="shared" si="58"/>
        <v>1404</v>
      </c>
      <c r="B1405" s="6" t="s">
        <v>1909</v>
      </c>
      <c r="C1405" s="6" t="s">
        <v>1910</v>
      </c>
      <c r="D1405" s="5" t="s">
        <v>21</v>
      </c>
      <c r="E1405" s="29" t="s">
        <v>1913</v>
      </c>
      <c r="F1405" s="8" t="s">
        <v>1209</v>
      </c>
      <c r="G1405" s="9">
        <v>550000000</v>
      </c>
      <c r="H1405" s="23">
        <v>0</v>
      </c>
      <c r="I1405" s="9">
        <v>500000</v>
      </c>
      <c r="J1405" s="23">
        <f t="shared" si="61"/>
        <v>550500000</v>
      </c>
      <c r="K1405" s="8" t="s">
        <v>1209</v>
      </c>
      <c r="L1405" s="5" t="s">
        <v>28</v>
      </c>
      <c r="M1405" s="4"/>
    </row>
    <row r="1406" spans="1:15" s="57" customFormat="1" ht="12" customHeight="1" x14ac:dyDescent="0.3">
      <c r="A1406" s="5">
        <f t="shared" si="58"/>
        <v>1405</v>
      </c>
      <c r="B1406" s="6" t="s">
        <v>1909</v>
      </c>
      <c r="C1406" s="6" t="s">
        <v>1910</v>
      </c>
      <c r="D1406" s="5" t="s">
        <v>21</v>
      </c>
      <c r="E1406" s="7" t="s">
        <v>1914</v>
      </c>
      <c r="F1406" s="8" t="s">
        <v>1209</v>
      </c>
      <c r="G1406" s="9">
        <v>100000000</v>
      </c>
      <c r="H1406" s="23">
        <v>0</v>
      </c>
      <c r="I1406" s="9">
        <v>500000</v>
      </c>
      <c r="J1406" s="23">
        <f t="shared" si="61"/>
        <v>100500000</v>
      </c>
      <c r="K1406" s="8" t="s">
        <v>1209</v>
      </c>
      <c r="L1406" s="5" t="s">
        <v>28</v>
      </c>
      <c r="M1406" s="4"/>
    </row>
    <row r="1407" spans="1:15" s="57" customFormat="1" ht="12" customHeight="1" x14ac:dyDescent="0.3">
      <c r="A1407" s="5">
        <f t="shared" si="58"/>
        <v>1406</v>
      </c>
      <c r="B1407" s="6" t="s">
        <v>1909</v>
      </c>
      <c r="C1407" s="6" t="s">
        <v>1910</v>
      </c>
      <c r="D1407" s="5" t="s">
        <v>21</v>
      </c>
      <c r="E1407" s="7" t="s">
        <v>1915</v>
      </c>
      <c r="F1407" s="8" t="s">
        <v>1209</v>
      </c>
      <c r="G1407" s="9">
        <v>50000000</v>
      </c>
      <c r="H1407" s="9">
        <v>50000000</v>
      </c>
      <c r="I1407" s="9">
        <v>5000000</v>
      </c>
      <c r="J1407" s="23">
        <f t="shared" si="61"/>
        <v>105000000</v>
      </c>
      <c r="K1407" s="8" t="s">
        <v>1209</v>
      </c>
      <c r="L1407" s="5" t="s">
        <v>28</v>
      </c>
      <c r="M1407" s="4"/>
    </row>
    <row r="1408" spans="1:15" s="71" customFormat="1" ht="12" customHeight="1" x14ac:dyDescent="0.3">
      <c r="A1408" s="5">
        <f t="shared" si="58"/>
        <v>1407</v>
      </c>
      <c r="B1408" s="6" t="s">
        <v>1909</v>
      </c>
      <c r="C1408" s="6" t="s">
        <v>1916</v>
      </c>
      <c r="D1408" s="65" t="s">
        <v>1079</v>
      </c>
      <c r="E1408" s="7" t="s">
        <v>1917</v>
      </c>
      <c r="F1408" s="25" t="s">
        <v>1209</v>
      </c>
      <c r="G1408" s="23">
        <v>60000000</v>
      </c>
      <c r="H1408" s="23">
        <v>25000000</v>
      </c>
      <c r="I1408" s="23">
        <v>0</v>
      </c>
      <c r="J1408" s="23">
        <f t="shared" si="61"/>
        <v>85000000</v>
      </c>
      <c r="K1408" s="25" t="s">
        <v>1209</v>
      </c>
      <c r="L1408" s="65" t="s">
        <v>28</v>
      </c>
      <c r="M1408" s="4"/>
      <c r="N1408" s="57"/>
      <c r="O1408" s="57"/>
    </row>
    <row r="1409" spans="1:15" s="57" customFormat="1" ht="12" customHeight="1" x14ac:dyDescent="0.3">
      <c r="A1409" s="5">
        <f t="shared" si="58"/>
        <v>1408</v>
      </c>
      <c r="B1409" s="6" t="s">
        <v>1909</v>
      </c>
      <c r="C1409" s="6" t="s">
        <v>1916</v>
      </c>
      <c r="D1409" s="65" t="s">
        <v>1079</v>
      </c>
      <c r="E1409" s="7" t="s">
        <v>1918</v>
      </c>
      <c r="F1409" s="25" t="s">
        <v>1209</v>
      </c>
      <c r="G1409" s="23">
        <v>85000000</v>
      </c>
      <c r="H1409" s="23">
        <v>0</v>
      </c>
      <c r="I1409" s="23">
        <v>0</v>
      </c>
      <c r="J1409" s="23">
        <f t="shared" si="61"/>
        <v>85000000</v>
      </c>
      <c r="K1409" s="25" t="s">
        <v>1209</v>
      </c>
      <c r="L1409" s="65" t="s">
        <v>28</v>
      </c>
      <c r="M1409" s="4"/>
    </row>
    <row r="1410" spans="1:15" s="57" customFormat="1" ht="12" customHeight="1" x14ac:dyDescent="0.3">
      <c r="A1410" s="5">
        <f t="shared" ref="A1410:A1473" si="62">ROW()-1</f>
        <v>1409</v>
      </c>
      <c r="B1410" s="6" t="s">
        <v>1919</v>
      </c>
      <c r="C1410" s="6" t="s">
        <v>1920</v>
      </c>
      <c r="D1410" s="65" t="s">
        <v>48</v>
      </c>
      <c r="E1410" s="7" t="s">
        <v>1921</v>
      </c>
      <c r="F1410" s="25" t="s">
        <v>1209</v>
      </c>
      <c r="G1410" s="23">
        <v>200000000</v>
      </c>
      <c r="H1410" s="23">
        <v>100000000</v>
      </c>
      <c r="I1410" s="23">
        <v>90000000</v>
      </c>
      <c r="J1410" s="23">
        <f t="shared" si="61"/>
        <v>390000000</v>
      </c>
      <c r="K1410" s="25" t="s">
        <v>1209</v>
      </c>
      <c r="L1410" s="65" t="s">
        <v>28</v>
      </c>
      <c r="M1410" s="4"/>
      <c r="N1410" s="4"/>
      <c r="O1410" s="4"/>
    </row>
    <row r="1411" spans="1:15" s="57" customFormat="1" ht="12" customHeight="1" x14ac:dyDescent="0.3">
      <c r="A1411" s="5">
        <f t="shared" si="62"/>
        <v>1410</v>
      </c>
      <c r="B1411" s="6" t="s">
        <v>1919</v>
      </c>
      <c r="C1411" s="6" t="s">
        <v>1920</v>
      </c>
      <c r="D1411" s="65" t="s">
        <v>82</v>
      </c>
      <c r="E1411" s="7" t="s">
        <v>1922</v>
      </c>
      <c r="F1411" s="25" t="s">
        <v>1209</v>
      </c>
      <c r="G1411" s="23">
        <v>200000000</v>
      </c>
      <c r="H1411" s="23">
        <v>100000000</v>
      </c>
      <c r="I1411" s="23">
        <v>90000000</v>
      </c>
      <c r="J1411" s="23">
        <f t="shared" si="61"/>
        <v>390000000</v>
      </c>
      <c r="K1411" s="25" t="s">
        <v>1209</v>
      </c>
      <c r="L1411" s="65" t="s">
        <v>28</v>
      </c>
      <c r="M1411" s="4"/>
    </row>
    <row r="1412" spans="1:15" s="57" customFormat="1" ht="12" customHeight="1" x14ac:dyDescent="0.3">
      <c r="A1412" s="5">
        <f t="shared" si="62"/>
        <v>1411</v>
      </c>
      <c r="B1412" s="6" t="s">
        <v>1919</v>
      </c>
      <c r="C1412" s="6" t="s">
        <v>1920</v>
      </c>
      <c r="D1412" s="65" t="s">
        <v>82</v>
      </c>
      <c r="E1412" s="7" t="s">
        <v>1923</v>
      </c>
      <c r="F1412" s="25" t="s">
        <v>1209</v>
      </c>
      <c r="G1412" s="23">
        <v>200000000</v>
      </c>
      <c r="H1412" s="23">
        <v>100000000</v>
      </c>
      <c r="I1412" s="23">
        <v>90000000</v>
      </c>
      <c r="J1412" s="23">
        <f t="shared" si="61"/>
        <v>390000000</v>
      </c>
      <c r="K1412" s="25" t="s">
        <v>1209</v>
      </c>
      <c r="L1412" s="65" t="s">
        <v>28</v>
      </c>
      <c r="M1412" s="4"/>
    </row>
    <row r="1413" spans="1:15" s="57" customFormat="1" ht="12" customHeight="1" x14ac:dyDescent="0.3">
      <c r="A1413" s="5">
        <f t="shared" si="62"/>
        <v>1412</v>
      </c>
      <c r="B1413" s="6" t="s">
        <v>1919</v>
      </c>
      <c r="C1413" s="6" t="s">
        <v>1920</v>
      </c>
      <c r="D1413" s="65" t="s">
        <v>82</v>
      </c>
      <c r="E1413" s="7" t="s">
        <v>1924</v>
      </c>
      <c r="F1413" s="25" t="s">
        <v>1209</v>
      </c>
      <c r="G1413" s="23">
        <v>500000000</v>
      </c>
      <c r="H1413" s="23">
        <v>4500000000</v>
      </c>
      <c r="I1413" s="23">
        <v>0</v>
      </c>
      <c r="J1413" s="23">
        <f t="shared" si="61"/>
        <v>5000000000</v>
      </c>
      <c r="K1413" s="25" t="s">
        <v>1209</v>
      </c>
      <c r="L1413" s="65" t="s">
        <v>28</v>
      </c>
      <c r="M1413" s="4"/>
    </row>
    <row r="1414" spans="1:15" s="57" customFormat="1" ht="12" customHeight="1" x14ac:dyDescent="0.3">
      <c r="A1414" s="5">
        <f t="shared" si="62"/>
        <v>1413</v>
      </c>
      <c r="B1414" s="6" t="s">
        <v>1919</v>
      </c>
      <c r="C1414" s="6" t="s">
        <v>1920</v>
      </c>
      <c r="D1414" s="65" t="s">
        <v>82</v>
      </c>
      <c r="E1414" s="7" t="s">
        <v>1925</v>
      </c>
      <c r="F1414" s="25" t="s">
        <v>1209</v>
      </c>
      <c r="G1414" s="23">
        <v>500000000</v>
      </c>
      <c r="H1414" s="23">
        <v>4500000000</v>
      </c>
      <c r="I1414" s="23">
        <v>0</v>
      </c>
      <c r="J1414" s="23">
        <f t="shared" si="61"/>
        <v>5000000000</v>
      </c>
      <c r="K1414" s="25" t="s">
        <v>1209</v>
      </c>
      <c r="L1414" s="65" t="s">
        <v>28</v>
      </c>
      <c r="M1414" s="4"/>
    </row>
    <row r="1415" spans="1:15" s="57" customFormat="1" ht="12" customHeight="1" x14ac:dyDescent="0.3">
      <c r="A1415" s="5">
        <f t="shared" si="62"/>
        <v>1414</v>
      </c>
      <c r="B1415" s="6" t="s">
        <v>1919</v>
      </c>
      <c r="C1415" s="6" t="s">
        <v>1926</v>
      </c>
      <c r="D1415" s="5" t="s">
        <v>82</v>
      </c>
      <c r="E1415" s="7" t="s">
        <v>1927</v>
      </c>
      <c r="F1415" s="8" t="s">
        <v>1209</v>
      </c>
      <c r="G1415" s="9">
        <v>100000000</v>
      </c>
      <c r="H1415" s="23">
        <v>0</v>
      </c>
      <c r="I1415" s="9">
        <v>500000</v>
      </c>
      <c r="J1415" s="23">
        <f t="shared" si="61"/>
        <v>100500000</v>
      </c>
      <c r="K1415" s="8" t="s">
        <v>1209</v>
      </c>
      <c r="L1415" s="5" t="s">
        <v>28</v>
      </c>
      <c r="M1415" s="4"/>
      <c r="N1415" s="4"/>
      <c r="O1415" s="4"/>
    </row>
    <row r="1416" spans="1:15" s="57" customFormat="1" ht="12" customHeight="1" x14ac:dyDescent="0.3">
      <c r="A1416" s="5">
        <f t="shared" si="62"/>
        <v>1415</v>
      </c>
      <c r="B1416" s="6" t="s">
        <v>1919</v>
      </c>
      <c r="C1416" s="6" t="s">
        <v>1926</v>
      </c>
      <c r="D1416" s="5" t="s">
        <v>82</v>
      </c>
      <c r="E1416" s="7" t="s">
        <v>1928</v>
      </c>
      <c r="F1416" s="8" t="s">
        <v>1209</v>
      </c>
      <c r="G1416" s="9">
        <v>4480000000</v>
      </c>
      <c r="H1416" s="23">
        <v>0</v>
      </c>
      <c r="I1416" s="23">
        <v>0</v>
      </c>
      <c r="J1416" s="23">
        <f t="shared" si="61"/>
        <v>4480000000</v>
      </c>
      <c r="K1416" s="8" t="s">
        <v>1209</v>
      </c>
      <c r="L1416" s="5" t="s">
        <v>28</v>
      </c>
      <c r="M1416" s="4"/>
      <c r="N1416" s="4"/>
      <c r="O1416" s="4"/>
    </row>
    <row r="1417" spans="1:15" s="57" customFormat="1" ht="12" customHeight="1" x14ac:dyDescent="0.3">
      <c r="A1417" s="5">
        <f t="shared" si="62"/>
        <v>1416</v>
      </c>
      <c r="B1417" s="6" t="s">
        <v>1919</v>
      </c>
      <c r="C1417" s="6" t="s">
        <v>1926</v>
      </c>
      <c r="D1417" s="5" t="s">
        <v>82</v>
      </c>
      <c r="E1417" s="7" t="s">
        <v>1929</v>
      </c>
      <c r="F1417" s="8" t="s">
        <v>1209</v>
      </c>
      <c r="G1417" s="9">
        <v>921020000</v>
      </c>
      <c r="H1417" s="9">
        <v>1737974000</v>
      </c>
      <c r="I1417" s="9">
        <v>500000</v>
      </c>
      <c r="J1417" s="23">
        <f t="shared" si="61"/>
        <v>2659494000</v>
      </c>
      <c r="K1417" s="8" t="s">
        <v>1209</v>
      </c>
      <c r="L1417" s="5" t="s">
        <v>28</v>
      </c>
      <c r="M1417" s="4"/>
    </row>
    <row r="1418" spans="1:15" s="57" customFormat="1" ht="12" customHeight="1" x14ac:dyDescent="0.3">
      <c r="A1418" s="5">
        <f t="shared" si="62"/>
        <v>1417</v>
      </c>
      <c r="B1418" s="6" t="s">
        <v>1919</v>
      </c>
      <c r="C1418" s="6" t="s">
        <v>1926</v>
      </c>
      <c r="D1418" s="5" t="s">
        <v>82</v>
      </c>
      <c r="E1418" s="7" t="s">
        <v>1930</v>
      </c>
      <c r="F1418" s="8" t="s">
        <v>1209</v>
      </c>
      <c r="G1418" s="9">
        <v>548590000</v>
      </c>
      <c r="H1418" s="9">
        <v>3283000000</v>
      </c>
      <c r="I1418" s="9">
        <v>145000000</v>
      </c>
      <c r="J1418" s="23">
        <f t="shared" si="61"/>
        <v>3976590000</v>
      </c>
      <c r="K1418" s="8" t="s">
        <v>1209</v>
      </c>
      <c r="L1418" s="5" t="s">
        <v>28</v>
      </c>
      <c r="M1418" s="4"/>
    </row>
    <row r="1419" spans="1:15" s="57" customFormat="1" ht="12" customHeight="1" x14ac:dyDescent="0.3">
      <c r="A1419" s="5">
        <f t="shared" si="62"/>
        <v>1418</v>
      </c>
      <c r="B1419" s="6" t="s">
        <v>1919</v>
      </c>
      <c r="C1419" s="6" t="s">
        <v>1926</v>
      </c>
      <c r="D1419" s="5" t="s">
        <v>82</v>
      </c>
      <c r="E1419" s="7" t="s">
        <v>1931</v>
      </c>
      <c r="F1419" s="8" t="s">
        <v>1209</v>
      </c>
      <c r="G1419" s="9">
        <v>75640000</v>
      </c>
      <c r="H1419" s="9">
        <v>36200000</v>
      </c>
      <c r="I1419" s="9">
        <v>500000</v>
      </c>
      <c r="J1419" s="23">
        <f t="shared" si="61"/>
        <v>112340000</v>
      </c>
      <c r="K1419" s="8" t="s">
        <v>1209</v>
      </c>
      <c r="L1419" s="5" t="s">
        <v>28</v>
      </c>
      <c r="M1419" s="4"/>
    </row>
    <row r="1420" spans="1:15" s="57" customFormat="1" ht="12" customHeight="1" x14ac:dyDescent="0.3">
      <c r="A1420" s="5">
        <f t="shared" si="62"/>
        <v>1419</v>
      </c>
      <c r="B1420" s="6" t="s">
        <v>1919</v>
      </c>
      <c r="C1420" s="6" t="s">
        <v>1926</v>
      </c>
      <c r="D1420" s="5" t="s">
        <v>82</v>
      </c>
      <c r="E1420" s="7" t="s">
        <v>1932</v>
      </c>
      <c r="F1420" s="8" t="s">
        <v>1209</v>
      </c>
      <c r="G1420" s="9">
        <v>103158000</v>
      </c>
      <c r="H1420" s="23">
        <v>0</v>
      </c>
      <c r="I1420" s="9">
        <v>500000</v>
      </c>
      <c r="J1420" s="23">
        <f t="shared" si="61"/>
        <v>103658000</v>
      </c>
      <c r="K1420" s="8" t="s">
        <v>1209</v>
      </c>
      <c r="L1420" s="5" t="s">
        <v>28</v>
      </c>
      <c r="M1420" s="4"/>
    </row>
    <row r="1421" spans="1:15" s="57" customFormat="1" ht="12" customHeight="1" x14ac:dyDescent="0.3">
      <c r="A1421" s="5">
        <f t="shared" si="62"/>
        <v>1420</v>
      </c>
      <c r="B1421" s="6" t="s">
        <v>1919</v>
      </c>
      <c r="C1421" s="5" t="s">
        <v>1933</v>
      </c>
      <c r="D1421" s="5" t="s">
        <v>48</v>
      </c>
      <c r="E1421" s="7" t="s">
        <v>1934</v>
      </c>
      <c r="F1421" s="8" t="s">
        <v>1209</v>
      </c>
      <c r="G1421" s="9">
        <v>5323000000</v>
      </c>
      <c r="H1421" s="9">
        <v>2374000000</v>
      </c>
      <c r="I1421" s="9">
        <v>417000000</v>
      </c>
      <c r="J1421" s="9">
        <f t="shared" si="61"/>
        <v>8114000000</v>
      </c>
      <c r="K1421" s="8" t="s">
        <v>1209</v>
      </c>
      <c r="L1421" s="5" t="s">
        <v>28</v>
      </c>
      <c r="M1421" s="4"/>
    </row>
    <row r="1422" spans="1:15" s="57" customFormat="1" ht="12" customHeight="1" x14ac:dyDescent="0.3">
      <c r="A1422" s="5">
        <f t="shared" si="62"/>
        <v>1421</v>
      </c>
      <c r="B1422" s="6" t="s">
        <v>1919</v>
      </c>
      <c r="C1422" s="6" t="s">
        <v>1920</v>
      </c>
      <c r="D1422" s="65" t="s">
        <v>56</v>
      </c>
      <c r="E1422" s="7" t="s">
        <v>1935</v>
      </c>
      <c r="F1422" s="25" t="s">
        <v>1209</v>
      </c>
      <c r="G1422" s="23">
        <v>90000000</v>
      </c>
      <c r="H1422" s="23">
        <v>680000000</v>
      </c>
      <c r="I1422" s="23">
        <v>0</v>
      </c>
      <c r="J1422" s="23">
        <f t="shared" si="61"/>
        <v>770000000</v>
      </c>
      <c r="K1422" s="25" t="s">
        <v>1209</v>
      </c>
      <c r="L1422" s="65" t="s">
        <v>28</v>
      </c>
      <c r="M1422" s="4"/>
    </row>
    <row r="1423" spans="1:15" s="57" customFormat="1" ht="12" customHeight="1" x14ac:dyDescent="0.3">
      <c r="A1423" s="5">
        <f t="shared" si="62"/>
        <v>1422</v>
      </c>
      <c r="B1423" s="6" t="s">
        <v>1919</v>
      </c>
      <c r="C1423" s="6" t="s">
        <v>1920</v>
      </c>
      <c r="D1423" s="65" t="s">
        <v>56</v>
      </c>
      <c r="E1423" s="7" t="s">
        <v>1936</v>
      </c>
      <c r="F1423" s="25" t="s">
        <v>1209</v>
      </c>
      <c r="G1423" s="23">
        <v>90000000</v>
      </c>
      <c r="H1423" s="23">
        <v>820000000</v>
      </c>
      <c r="I1423" s="23">
        <v>0</v>
      </c>
      <c r="J1423" s="23">
        <f t="shared" si="61"/>
        <v>910000000</v>
      </c>
      <c r="K1423" s="25" t="s">
        <v>1209</v>
      </c>
      <c r="L1423" s="65" t="s">
        <v>28</v>
      </c>
      <c r="M1423" s="4"/>
      <c r="N1423" s="4"/>
      <c r="O1423" s="4"/>
    </row>
    <row r="1424" spans="1:15" s="57" customFormat="1" ht="12" customHeight="1" x14ac:dyDescent="0.3">
      <c r="A1424" s="5">
        <f t="shared" si="62"/>
        <v>1423</v>
      </c>
      <c r="B1424" s="6" t="s">
        <v>1919</v>
      </c>
      <c r="C1424" s="6" t="s">
        <v>1920</v>
      </c>
      <c r="D1424" s="65" t="s">
        <v>56</v>
      </c>
      <c r="E1424" s="7" t="s">
        <v>1937</v>
      </c>
      <c r="F1424" s="25" t="s">
        <v>1209</v>
      </c>
      <c r="G1424" s="23">
        <v>90000000</v>
      </c>
      <c r="H1424" s="23">
        <v>680000000</v>
      </c>
      <c r="I1424" s="23">
        <v>0</v>
      </c>
      <c r="J1424" s="23">
        <f t="shared" si="61"/>
        <v>770000000</v>
      </c>
      <c r="K1424" s="25" t="s">
        <v>1209</v>
      </c>
      <c r="L1424" s="65" t="s">
        <v>28</v>
      </c>
      <c r="M1424" s="4"/>
    </row>
    <row r="1425" spans="1:13" s="57" customFormat="1" ht="12" customHeight="1" x14ac:dyDescent="0.3">
      <c r="A1425" s="5">
        <f t="shared" si="62"/>
        <v>1424</v>
      </c>
      <c r="B1425" s="6" t="s">
        <v>1919</v>
      </c>
      <c r="C1425" s="6" t="s">
        <v>1920</v>
      </c>
      <c r="D1425" s="65" t="s">
        <v>56</v>
      </c>
      <c r="E1425" s="7" t="s">
        <v>1938</v>
      </c>
      <c r="F1425" s="25" t="s">
        <v>1209</v>
      </c>
      <c r="G1425" s="23">
        <v>90000000</v>
      </c>
      <c r="H1425" s="23">
        <v>820000000</v>
      </c>
      <c r="I1425" s="23">
        <v>0</v>
      </c>
      <c r="J1425" s="23">
        <f t="shared" si="61"/>
        <v>910000000</v>
      </c>
      <c r="K1425" s="25" t="s">
        <v>1209</v>
      </c>
      <c r="L1425" s="65" t="s">
        <v>28</v>
      </c>
      <c r="M1425" s="4"/>
    </row>
    <row r="1426" spans="1:13" s="57" customFormat="1" ht="12" customHeight="1" x14ac:dyDescent="0.3">
      <c r="A1426" s="5">
        <f t="shared" si="62"/>
        <v>1425</v>
      </c>
      <c r="B1426" s="6" t="s">
        <v>1919</v>
      </c>
      <c r="C1426" s="6" t="s">
        <v>1920</v>
      </c>
      <c r="D1426" s="65" t="s">
        <v>56</v>
      </c>
      <c r="E1426" s="7" t="s">
        <v>1939</v>
      </c>
      <c r="F1426" s="25" t="s">
        <v>1209</v>
      </c>
      <c r="G1426" s="23">
        <v>90000000</v>
      </c>
      <c r="H1426" s="23">
        <v>680000000</v>
      </c>
      <c r="I1426" s="23">
        <v>0</v>
      </c>
      <c r="J1426" s="23">
        <f t="shared" si="61"/>
        <v>770000000</v>
      </c>
      <c r="K1426" s="25" t="s">
        <v>1209</v>
      </c>
      <c r="L1426" s="65" t="s">
        <v>28</v>
      </c>
      <c r="M1426" s="4"/>
    </row>
    <row r="1427" spans="1:13" s="57" customFormat="1" ht="12" customHeight="1" x14ac:dyDescent="0.3">
      <c r="A1427" s="5">
        <f t="shared" si="62"/>
        <v>1426</v>
      </c>
      <c r="B1427" s="6" t="s">
        <v>1919</v>
      </c>
      <c r="C1427" s="6" t="s">
        <v>1920</v>
      </c>
      <c r="D1427" s="65" t="s">
        <v>56</v>
      </c>
      <c r="E1427" s="7" t="s">
        <v>1940</v>
      </c>
      <c r="F1427" s="25" t="s">
        <v>1209</v>
      </c>
      <c r="G1427" s="23">
        <v>90000000</v>
      </c>
      <c r="H1427" s="23">
        <v>820000000</v>
      </c>
      <c r="I1427" s="23">
        <v>0</v>
      </c>
      <c r="J1427" s="23">
        <f t="shared" si="61"/>
        <v>910000000</v>
      </c>
      <c r="K1427" s="25" t="s">
        <v>1209</v>
      </c>
      <c r="L1427" s="65" t="s">
        <v>28</v>
      </c>
      <c r="M1427" s="4"/>
    </row>
    <row r="1428" spans="1:13" s="57" customFormat="1" ht="12" customHeight="1" x14ac:dyDescent="0.3">
      <c r="A1428" s="5">
        <f t="shared" si="62"/>
        <v>1427</v>
      </c>
      <c r="B1428" s="6" t="s">
        <v>1919</v>
      </c>
      <c r="C1428" s="6" t="s">
        <v>1920</v>
      </c>
      <c r="D1428" s="65" t="s">
        <v>25</v>
      </c>
      <c r="E1428" s="7" t="s">
        <v>1941</v>
      </c>
      <c r="F1428" s="25" t="s">
        <v>1209</v>
      </c>
      <c r="G1428" s="23">
        <v>80000000</v>
      </c>
      <c r="H1428" s="23">
        <v>120000000</v>
      </c>
      <c r="I1428" s="23">
        <v>20000000</v>
      </c>
      <c r="J1428" s="23">
        <f t="shared" si="61"/>
        <v>220000000</v>
      </c>
      <c r="K1428" s="25" t="s">
        <v>1209</v>
      </c>
      <c r="L1428" s="65" t="s">
        <v>28</v>
      </c>
      <c r="M1428" s="4"/>
    </row>
    <row r="1429" spans="1:13" s="57" customFormat="1" ht="12" customHeight="1" x14ac:dyDescent="0.3">
      <c r="A1429" s="5">
        <f t="shared" si="62"/>
        <v>1428</v>
      </c>
      <c r="B1429" s="6" t="s">
        <v>1919</v>
      </c>
      <c r="C1429" s="6" t="s">
        <v>1926</v>
      </c>
      <c r="D1429" s="5" t="s">
        <v>25</v>
      </c>
      <c r="E1429" s="7" t="s">
        <v>1942</v>
      </c>
      <c r="F1429" s="8" t="s">
        <v>1209</v>
      </c>
      <c r="G1429" s="9">
        <v>1330000000</v>
      </c>
      <c r="H1429" s="23">
        <v>0</v>
      </c>
      <c r="I1429" s="23">
        <v>0</v>
      </c>
      <c r="J1429" s="23">
        <f t="shared" si="61"/>
        <v>1330000000</v>
      </c>
      <c r="K1429" s="8" t="s">
        <v>1209</v>
      </c>
      <c r="L1429" s="5" t="s">
        <v>28</v>
      </c>
      <c r="M1429" s="4"/>
    </row>
    <row r="1430" spans="1:13" s="57" customFormat="1" ht="12" customHeight="1" x14ac:dyDescent="0.3">
      <c r="A1430" s="5">
        <f t="shared" si="62"/>
        <v>1429</v>
      </c>
      <c r="B1430" s="6" t="s">
        <v>1919</v>
      </c>
      <c r="C1430" s="6" t="s">
        <v>1926</v>
      </c>
      <c r="D1430" s="5" t="s">
        <v>25</v>
      </c>
      <c r="E1430" s="7" t="s">
        <v>1943</v>
      </c>
      <c r="F1430" s="8" t="s">
        <v>1209</v>
      </c>
      <c r="G1430" s="9">
        <v>888000000</v>
      </c>
      <c r="H1430" s="23">
        <v>0</v>
      </c>
      <c r="I1430" s="23">
        <v>0</v>
      </c>
      <c r="J1430" s="23">
        <f t="shared" si="61"/>
        <v>888000000</v>
      </c>
      <c r="K1430" s="8" t="s">
        <v>1209</v>
      </c>
      <c r="L1430" s="5" t="s">
        <v>28</v>
      </c>
      <c r="M1430" s="4"/>
    </row>
    <row r="1431" spans="1:13" s="57" customFormat="1" ht="12" customHeight="1" x14ac:dyDescent="0.3">
      <c r="A1431" s="5">
        <f t="shared" si="62"/>
        <v>1430</v>
      </c>
      <c r="B1431" s="6" t="s">
        <v>1919</v>
      </c>
      <c r="C1431" s="6" t="s">
        <v>1926</v>
      </c>
      <c r="D1431" s="5" t="s">
        <v>25</v>
      </c>
      <c r="E1431" s="7" t="s">
        <v>1944</v>
      </c>
      <c r="F1431" s="8" t="s">
        <v>1209</v>
      </c>
      <c r="G1431" s="9">
        <v>95000000</v>
      </c>
      <c r="H1431" s="9">
        <v>50000000</v>
      </c>
      <c r="I1431" s="9">
        <v>5000000</v>
      </c>
      <c r="J1431" s="23">
        <f t="shared" ref="J1431:J1462" si="63">SUM(G1431:I1431)</f>
        <v>150000000</v>
      </c>
      <c r="K1431" s="8" t="s">
        <v>1209</v>
      </c>
      <c r="L1431" s="5" t="s">
        <v>28</v>
      </c>
      <c r="M1431" s="4"/>
    </row>
    <row r="1432" spans="1:13" s="57" customFormat="1" ht="12" customHeight="1" x14ac:dyDescent="0.3">
      <c r="A1432" s="5">
        <f t="shared" si="62"/>
        <v>1431</v>
      </c>
      <c r="B1432" s="6" t="s">
        <v>1919</v>
      </c>
      <c r="C1432" s="6" t="s">
        <v>1926</v>
      </c>
      <c r="D1432" s="5" t="s">
        <v>25</v>
      </c>
      <c r="E1432" s="7" t="s">
        <v>1945</v>
      </c>
      <c r="F1432" s="8" t="s">
        <v>1209</v>
      </c>
      <c r="G1432" s="9">
        <v>200000000</v>
      </c>
      <c r="H1432" s="9">
        <v>100000000</v>
      </c>
      <c r="I1432" s="9">
        <v>500000</v>
      </c>
      <c r="J1432" s="23">
        <f t="shared" si="63"/>
        <v>300500000</v>
      </c>
      <c r="K1432" s="8" t="s">
        <v>1209</v>
      </c>
      <c r="L1432" s="5" t="s">
        <v>28</v>
      </c>
      <c r="M1432" s="4"/>
    </row>
    <row r="1433" spans="1:13" s="57" customFormat="1" ht="12" customHeight="1" x14ac:dyDescent="0.3">
      <c r="A1433" s="5">
        <f t="shared" si="62"/>
        <v>1432</v>
      </c>
      <c r="B1433" s="6" t="s">
        <v>1919</v>
      </c>
      <c r="C1433" s="6" t="s">
        <v>1926</v>
      </c>
      <c r="D1433" s="5" t="s">
        <v>25</v>
      </c>
      <c r="E1433" s="7" t="s">
        <v>1946</v>
      </c>
      <c r="F1433" s="8" t="s">
        <v>1209</v>
      </c>
      <c r="G1433" s="9">
        <v>100000000</v>
      </c>
      <c r="H1433" s="9">
        <v>150000000</v>
      </c>
      <c r="I1433" s="9">
        <v>5000000</v>
      </c>
      <c r="J1433" s="23">
        <f t="shared" si="63"/>
        <v>255000000</v>
      </c>
      <c r="K1433" s="8" t="s">
        <v>1209</v>
      </c>
      <c r="L1433" s="5" t="s">
        <v>28</v>
      </c>
      <c r="M1433" s="4"/>
    </row>
    <row r="1434" spans="1:13" s="57" customFormat="1" ht="12" customHeight="1" x14ac:dyDescent="0.3">
      <c r="A1434" s="5">
        <f t="shared" si="62"/>
        <v>1433</v>
      </c>
      <c r="B1434" s="6" t="s">
        <v>1919</v>
      </c>
      <c r="C1434" s="6" t="s">
        <v>1926</v>
      </c>
      <c r="D1434" s="5" t="s">
        <v>25</v>
      </c>
      <c r="E1434" s="7" t="s">
        <v>1947</v>
      </c>
      <c r="F1434" s="8" t="s">
        <v>1209</v>
      </c>
      <c r="G1434" s="9">
        <v>165000000</v>
      </c>
      <c r="H1434" s="9">
        <v>1800000000</v>
      </c>
      <c r="I1434" s="9">
        <v>10000000</v>
      </c>
      <c r="J1434" s="23">
        <f t="shared" si="63"/>
        <v>1975000000</v>
      </c>
      <c r="K1434" s="8" t="s">
        <v>1209</v>
      </c>
      <c r="L1434" s="5" t="s">
        <v>28</v>
      </c>
      <c r="M1434" s="4"/>
    </row>
    <row r="1435" spans="1:13" s="57" customFormat="1" ht="12" customHeight="1" x14ac:dyDescent="0.3">
      <c r="A1435" s="5">
        <f t="shared" si="62"/>
        <v>1434</v>
      </c>
      <c r="B1435" s="6" t="s">
        <v>1919</v>
      </c>
      <c r="C1435" s="5" t="s">
        <v>1933</v>
      </c>
      <c r="D1435" s="5" t="s">
        <v>56</v>
      </c>
      <c r="E1435" s="7" t="s">
        <v>1948</v>
      </c>
      <c r="F1435" s="8" t="s">
        <v>1209</v>
      </c>
      <c r="G1435" s="9">
        <v>653000000</v>
      </c>
      <c r="H1435" s="9">
        <v>188000000</v>
      </c>
      <c r="I1435" s="9">
        <v>53000000</v>
      </c>
      <c r="J1435" s="9">
        <f t="shared" si="63"/>
        <v>894000000</v>
      </c>
      <c r="K1435" s="8" t="s">
        <v>1209</v>
      </c>
      <c r="L1435" s="5" t="s">
        <v>28</v>
      </c>
      <c r="M1435" s="4"/>
    </row>
    <row r="1436" spans="1:13" s="57" customFormat="1" ht="12" customHeight="1" x14ac:dyDescent="0.3">
      <c r="A1436" s="5">
        <f t="shared" si="62"/>
        <v>1435</v>
      </c>
      <c r="B1436" s="6" t="s">
        <v>1919</v>
      </c>
      <c r="C1436" s="5" t="s">
        <v>1933</v>
      </c>
      <c r="D1436" s="5" t="s">
        <v>56</v>
      </c>
      <c r="E1436" s="7" t="s">
        <v>1949</v>
      </c>
      <c r="F1436" s="8" t="s">
        <v>1209</v>
      </c>
      <c r="G1436" s="9">
        <v>5613000000</v>
      </c>
      <c r="H1436" s="9">
        <v>2570000000</v>
      </c>
      <c r="I1436" s="9">
        <v>438000000</v>
      </c>
      <c r="J1436" s="9">
        <f t="shared" si="63"/>
        <v>8621000000</v>
      </c>
      <c r="K1436" s="8" t="s">
        <v>1209</v>
      </c>
      <c r="L1436" s="5" t="s">
        <v>28</v>
      </c>
      <c r="M1436" s="4"/>
    </row>
    <row r="1437" spans="1:13" s="57" customFormat="1" ht="12" customHeight="1" x14ac:dyDescent="0.3">
      <c r="A1437" s="5">
        <f t="shared" si="62"/>
        <v>1436</v>
      </c>
      <c r="B1437" s="6" t="s">
        <v>1919</v>
      </c>
      <c r="C1437" s="6" t="s">
        <v>1920</v>
      </c>
      <c r="D1437" s="65" t="s">
        <v>86</v>
      </c>
      <c r="E1437" s="7" t="s">
        <v>1950</v>
      </c>
      <c r="F1437" s="25" t="s">
        <v>1209</v>
      </c>
      <c r="G1437" s="23">
        <v>15000000</v>
      </c>
      <c r="H1437" s="23">
        <v>8000000</v>
      </c>
      <c r="I1437" s="23">
        <v>0</v>
      </c>
      <c r="J1437" s="23">
        <f t="shared" si="63"/>
        <v>23000000</v>
      </c>
      <c r="K1437" s="25" t="s">
        <v>1209</v>
      </c>
      <c r="L1437" s="65" t="s">
        <v>28</v>
      </c>
      <c r="M1437" s="4"/>
    </row>
    <row r="1438" spans="1:13" s="57" customFormat="1" ht="12" customHeight="1" x14ac:dyDescent="0.3">
      <c r="A1438" s="5">
        <f t="shared" si="62"/>
        <v>1437</v>
      </c>
      <c r="B1438" s="6" t="s">
        <v>1919</v>
      </c>
      <c r="C1438" s="6" t="s">
        <v>1920</v>
      </c>
      <c r="D1438" s="65" t="s">
        <v>260</v>
      </c>
      <c r="E1438" s="7" t="s">
        <v>1951</v>
      </c>
      <c r="F1438" s="25" t="s">
        <v>1209</v>
      </c>
      <c r="G1438" s="23">
        <v>15000000</v>
      </c>
      <c r="H1438" s="23">
        <v>8000000</v>
      </c>
      <c r="I1438" s="23">
        <v>0</v>
      </c>
      <c r="J1438" s="23">
        <f t="shared" si="63"/>
        <v>23000000</v>
      </c>
      <c r="K1438" s="25" t="s">
        <v>1209</v>
      </c>
      <c r="L1438" s="65" t="s">
        <v>28</v>
      </c>
      <c r="M1438" s="4"/>
    </row>
    <row r="1439" spans="1:13" s="57" customFormat="1" ht="12" customHeight="1" x14ac:dyDescent="0.3">
      <c r="A1439" s="5">
        <f t="shared" si="62"/>
        <v>1438</v>
      </c>
      <c r="B1439" s="6" t="s">
        <v>1919</v>
      </c>
      <c r="C1439" s="6" t="s">
        <v>1920</v>
      </c>
      <c r="D1439" s="65" t="s">
        <v>260</v>
      </c>
      <c r="E1439" s="7" t="s">
        <v>1952</v>
      </c>
      <c r="F1439" s="25" t="s">
        <v>1209</v>
      </c>
      <c r="G1439" s="23">
        <v>15000000</v>
      </c>
      <c r="H1439" s="23">
        <v>8000000</v>
      </c>
      <c r="I1439" s="23">
        <v>0</v>
      </c>
      <c r="J1439" s="23">
        <f t="shared" si="63"/>
        <v>23000000</v>
      </c>
      <c r="K1439" s="25" t="s">
        <v>1209</v>
      </c>
      <c r="L1439" s="65" t="s">
        <v>28</v>
      </c>
      <c r="M1439" s="4"/>
    </row>
    <row r="1440" spans="1:13" s="57" customFormat="1" ht="12" customHeight="1" x14ac:dyDescent="0.3">
      <c r="A1440" s="5">
        <f t="shared" si="62"/>
        <v>1439</v>
      </c>
      <c r="B1440" s="6" t="s">
        <v>1919</v>
      </c>
      <c r="C1440" s="6" t="s">
        <v>1920</v>
      </c>
      <c r="D1440" s="65" t="s">
        <v>260</v>
      </c>
      <c r="E1440" s="7" t="s">
        <v>1953</v>
      </c>
      <c r="F1440" s="25" t="s">
        <v>1209</v>
      </c>
      <c r="G1440" s="23">
        <v>90000000</v>
      </c>
      <c r="H1440" s="23">
        <v>700000000</v>
      </c>
      <c r="I1440" s="23">
        <v>0</v>
      </c>
      <c r="J1440" s="23">
        <f t="shared" si="63"/>
        <v>790000000</v>
      </c>
      <c r="K1440" s="25" t="s">
        <v>1209</v>
      </c>
      <c r="L1440" s="65" t="s">
        <v>28</v>
      </c>
      <c r="M1440" s="4"/>
    </row>
    <row r="1441" spans="1:15" s="57" customFormat="1" ht="12" customHeight="1" x14ac:dyDescent="0.3">
      <c r="A1441" s="5">
        <f t="shared" si="62"/>
        <v>1440</v>
      </c>
      <c r="B1441" s="6" t="s">
        <v>1919</v>
      </c>
      <c r="C1441" s="6" t="s">
        <v>1926</v>
      </c>
      <c r="D1441" s="5" t="s">
        <v>86</v>
      </c>
      <c r="E1441" s="7" t="s">
        <v>1954</v>
      </c>
      <c r="F1441" s="8" t="s">
        <v>1209</v>
      </c>
      <c r="G1441" s="9">
        <v>110000000</v>
      </c>
      <c r="H1441" s="9">
        <v>825000000</v>
      </c>
      <c r="I1441" s="9">
        <v>5000000</v>
      </c>
      <c r="J1441" s="23">
        <f t="shared" si="63"/>
        <v>940000000</v>
      </c>
      <c r="K1441" s="8" t="s">
        <v>1209</v>
      </c>
      <c r="L1441" s="5" t="s">
        <v>28</v>
      </c>
      <c r="M1441" s="4"/>
    </row>
    <row r="1442" spans="1:15" s="57" customFormat="1" ht="12" customHeight="1" x14ac:dyDescent="0.3">
      <c r="A1442" s="5">
        <f t="shared" si="62"/>
        <v>1441</v>
      </c>
      <c r="B1442" s="6" t="s">
        <v>1919</v>
      </c>
      <c r="C1442" s="6" t="s">
        <v>1926</v>
      </c>
      <c r="D1442" s="5" t="s">
        <v>89</v>
      </c>
      <c r="E1442" s="7" t="s">
        <v>1955</v>
      </c>
      <c r="F1442" s="8" t="s">
        <v>1209</v>
      </c>
      <c r="G1442" s="9">
        <v>100000000</v>
      </c>
      <c r="H1442" s="9">
        <v>650000000</v>
      </c>
      <c r="I1442" s="9">
        <v>50000000</v>
      </c>
      <c r="J1442" s="23">
        <f t="shared" si="63"/>
        <v>800000000</v>
      </c>
      <c r="K1442" s="8" t="s">
        <v>1209</v>
      </c>
      <c r="L1442" s="5" t="s">
        <v>28</v>
      </c>
      <c r="M1442" s="4"/>
      <c r="N1442" s="4"/>
      <c r="O1442" s="4"/>
    </row>
    <row r="1443" spans="1:15" s="57" customFormat="1" ht="12" customHeight="1" x14ac:dyDescent="0.3">
      <c r="A1443" s="5">
        <f t="shared" si="62"/>
        <v>1442</v>
      </c>
      <c r="B1443" s="6" t="s">
        <v>1919</v>
      </c>
      <c r="C1443" s="5" t="s">
        <v>1933</v>
      </c>
      <c r="D1443" s="5" t="s">
        <v>50</v>
      </c>
      <c r="E1443" s="7" t="s">
        <v>1956</v>
      </c>
      <c r="F1443" s="8" t="s">
        <v>1209</v>
      </c>
      <c r="G1443" s="9">
        <v>5265000000</v>
      </c>
      <c r="H1443" s="9">
        <v>2429000000</v>
      </c>
      <c r="I1443" s="9">
        <v>391000000</v>
      </c>
      <c r="J1443" s="9">
        <f t="shared" si="63"/>
        <v>8085000000</v>
      </c>
      <c r="K1443" s="8" t="s">
        <v>1209</v>
      </c>
      <c r="L1443" s="5" t="s">
        <v>28</v>
      </c>
      <c r="M1443" s="4"/>
    </row>
    <row r="1444" spans="1:15" s="57" customFormat="1" ht="12" customHeight="1" x14ac:dyDescent="0.3">
      <c r="A1444" s="5">
        <f t="shared" si="62"/>
        <v>1443</v>
      </c>
      <c r="B1444" s="6" t="s">
        <v>1919</v>
      </c>
      <c r="C1444" s="6" t="s">
        <v>1920</v>
      </c>
      <c r="D1444" s="65" t="s">
        <v>39</v>
      </c>
      <c r="E1444" s="7" t="s">
        <v>1957</v>
      </c>
      <c r="F1444" s="25" t="s">
        <v>1209</v>
      </c>
      <c r="G1444" s="23">
        <v>60000000</v>
      </c>
      <c r="H1444" s="23">
        <v>25000000</v>
      </c>
      <c r="I1444" s="23">
        <v>0</v>
      </c>
      <c r="J1444" s="23">
        <f t="shared" si="63"/>
        <v>85000000</v>
      </c>
      <c r="K1444" s="25" t="s">
        <v>1209</v>
      </c>
      <c r="L1444" s="65" t="s">
        <v>28</v>
      </c>
      <c r="M1444" s="4"/>
    </row>
    <row r="1445" spans="1:15" s="57" customFormat="1" ht="12" customHeight="1" x14ac:dyDescent="0.3">
      <c r="A1445" s="5">
        <f t="shared" si="62"/>
        <v>1444</v>
      </c>
      <c r="B1445" s="6" t="s">
        <v>1919</v>
      </c>
      <c r="C1445" s="6" t="s">
        <v>1920</v>
      </c>
      <c r="D1445" s="65" t="s">
        <v>39</v>
      </c>
      <c r="E1445" s="7" t="s">
        <v>1958</v>
      </c>
      <c r="F1445" s="25" t="s">
        <v>1209</v>
      </c>
      <c r="G1445" s="23">
        <v>60000000</v>
      </c>
      <c r="H1445" s="23">
        <v>25000000</v>
      </c>
      <c r="I1445" s="23">
        <v>0</v>
      </c>
      <c r="J1445" s="23">
        <f t="shared" si="63"/>
        <v>85000000</v>
      </c>
      <c r="K1445" s="25" t="s">
        <v>1209</v>
      </c>
      <c r="L1445" s="65" t="s">
        <v>28</v>
      </c>
      <c r="M1445" s="4"/>
    </row>
    <row r="1446" spans="1:15" s="57" customFormat="1" ht="12" customHeight="1" x14ac:dyDescent="0.3">
      <c r="A1446" s="5">
        <f t="shared" si="62"/>
        <v>1445</v>
      </c>
      <c r="B1446" s="6" t="s">
        <v>1919</v>
      </c>
      <c r="C1446" s="5" t="s">
        <v>1933</v>
      </c>
      <c r="D1446" s="5" t="s">
        <v>268</v>
      </c>
      <c r="E1446" s="7" t="s">
        <v>1959</v>
      </c>
      <c r="F1446" s="8" t="s">
        <v>1209</v>
      </c>
      <c r="G1446" s="9">
        <v>1219000000</v>
      </c>
      <c r="H1446" s="9">
        <v>283000000</v>
      </c>
      <c r="I1446" s="9">
        <v>102000000</v>
      </c>
      <c r="J1446" s="9">
        <f t="shared" si="63"/>
        <v>1604000000</v>
      </c>
      <c r="K1446" s="8" t="s">
        <v>1209</v>
      </c>
      <c r="L1446" s="5" t="s">
        <v>28</v>
      </c>
      <c r="M1446" s="4"/>
    </row>
    <row r="1447" spans="1:15" ht="12" customHeight="1" x14ac:dyDescent="0.3">
      <c r="A1447" s="5">
        <f t="shared" si="62"/>
        <v>1446</v>
      </c>
      <c r="B1447" s="6" t="s">
        <v>1919</v>
      </c>
      <c r="C1447" s="5" t="s">
        <v>1933</v>
      </c>
      <c r="D1447" s="5" t="s">
        <v>268</v>
      </c>
      <c r="E1447" s="7" t="s">
        <v>1960</v>
      </c>
      <c r="F1447" s="8" t="s">
        <v>1209</v>
      </c>
      <c r="G1447" s="9">
        <v>2350000000</v>
      </c>
      <c r="H1447" s="9">
        <v>489000000</v>
      </c>
      <c r="I1447" s="9">
        <v>195000000</v>
      </c>
      <c r="J1447" s="9">
        <f t="shared" si="63"/>
        <v>3034000000</v>
      </c>
      <c r="K1447" s="8" t="s">
        <v>1209</v>
      </c>
      <c r="L1447" s="5" t="s">
        <v>28</v>
      </c>
      <c r="N1447" s="57"/>
      <c r="O1447" s="57"/>
    </row>
    <row r="1448" spans="1:15" ht="12" customHeight="1" x14ac:dyDescent="0.3">
      <c r="A1448" s="5">
        <f t="shared" si="62"/>
        <v>1447</v>
      </c>
      <c r="B1448" s="6" t="s">
        <v>1919</v>
      </c>
      <c r="C1448" s="6" t="s">
        <v>1920</v>
      </c>
      <c r="D1448" s="65" t="s">
        <v>91</v>
      </c>
      <c r="E1448" s="7" t="s">
        <v>1961</v>
      </c>
      <c r="F1448" s="25" t="s">
        <v>1209</v>
      </c>
      <c r="G1448" s="23">
        <v>85000000</v>
      </c>
      <c r="H1448" s="23">
        <v>0</v>
      </c>
      <c r="I1448" s="23">
        <v>0</v>
      </c>
      <c r="J1448" s="23">
        <f t="shared" si="63"/>
        <v>85000000</v>
      </c>
      <c r="K1448" s="25" t="s">
        <v>1209</v>
      </c>
      <c r="L1448" s="65" t="s">
        <v>28</v>
      </c>
      <c r="N1448" s="57"/>
      <c r="O1448" s="57"/>
    </row>
    <row r="1449" spans="1:15" ht="12" customHeight="1" x14ac:dyDescent="0.3">
      <c r="A1449" s="5">
        <f t="shared" si="62"/>
        <v>1448</v>
      </c>
      <c r="B1449" s="6" t="s">
        <v>1919</v>
      </c>
      <c r="C1449" s="6" t="s">
        <v>1920</v>
      </c>
      <c r="D1449" s="65" t="s">
        <v>91</v>
      </c>
      <c r="E1449" s="7" t="s">
        <v>1962</v>
      </c>
      <c r="F1449" s="25" t="s">
        <v>1209</v>
      </c>
      <c r="G1449" s="23">
        <v>85000000</v>
      </c>
      <c r="H1449" s="23">
        <v>0</v>
      </c>
      <c r="I1449" s="23">
        <v>0</v>
      </c>
      <c r="J1449" s="23">
        <f t="shared" si="63"/>
        <v>85000000</v>
      </c>
      <c r="K1449" s="25" t="s">
        <v>1209</v>
      </c>
      <c r="L1449" s="65" t="s">
        <v>28</v>
      </c>
      <c r="N1449" s="57"/>
      <c r="O1449" s="57"/>
    </row>
    <row r="1450" spans="1:15" ht="12" customHeight="1" x14ac:dyDescent="0.3">
      <c r="A1450" s="5">
        <f t="shared" si="62"/>
        <v>1449</v>
      </c>
      <c r="B1450" s="6" t="s">
        <v>1919</v>
      </c>
      <c r="C1450" s="6" t="s">
        <v>1926</v>
      </c>
      <c r="D1450" s="5" t="s">
        <v>91</v>
      </c>
      <c r="E1450" s="7" t="s">
        <v>1963</v>
      </c>
      <c r="F1450" s="8" t="s">
        <v>1209</v>
      </c>
      <c r="G1450" s="9">
        <v>300000000</v>
      </c>
      <c r="H1450" s="9">
        <v>300000000</v>
      </c>
      <c r="I1450" s="9">
        <v>5000000</v>
      </c>
      <c r="J1450" s="23">
        <f t="shared" si="63"/>
        <v>605000000</v>
      </c>
      <c r="K1450" s="8" t="s">
        <v>1209</v>
      </c>
      <c r="L1450" s="5" t="s">
        <v>28</v>
      </c>
      <c r="N1450" s="57"/>
      <c r="O1450" s="57"/>
    </row>
    <row r="1451" spans="1:15" ht="12" customHeight="1" x14ac:dyDescent="0.3">
      <c r="A1451" s="5">
        <f t="shared" si="62"/>
        <v>1450</v>
      </c>
      <c r="B1451" s="6" t="s">
        <v>1919</v>
      </c>
      <c r="C1451" s="6" t="s">
        <v>1926</v>
      </c>
      <c r="D1451" s="5" t="s">
        <v>91</v>
      </c>
      <c r="E1451" s="7" t="s">
        <v>1964</v>
      </c>
      <c r="F1451" s="8" t="s">
        <v>1209</v>
      </c>
      <c r="G1451" s="9">
        <v>250000000</v>
      </c>
      <c r="H1451" s="9">
        <v>1500000000</v>
      </c>
      <c r="I1451" s="9">
        <v>10000000</v>
      </c>
      <c r="J1451" s="23">
        <f t="shared" si="63"/>
        <v>1760000000</v>
      </c>
      <c r="K1451" s="8" t="s">
        <v>1209</v>
      </c>
      <c r="L1451" s="5" t="s">
        <v>28</v>
      </c>
      <c r="N1451" s="57"/>
      <c r="O1451" s="57"/>
    </row>
    <row r="1452" spans="1:15" ht="12" customHeight="1" x14ac:dyDescent="0.3">
      <c r="A1452" s="5">
        <f t="shared" si="62"/>
        <v>1451</v>
      </c>
      <c r="B1452" s="6" t="s">
        <v>1919</v>
      </c>
      <c r="C1452" s="6" t="s">
        <v>1926</v>
      </c>
      <c r="D1452" s="5" t="s">
        <v>91</v>
      </c>
      <c r="E1452" s="7" t="s">
        <v>1965</v>
      </c>
      <c r="F1452" s="8" t="s">
        <v>1209</v>
      </c>
      <c r="G1452" s="9">
        <v>80000000</v>
      </c>
      <c r="H1452" s="9">
        <v>100000000</v>
      </c>
      <c r="I1452" s="9">
        <v>500000</v>
      </c>
      <c r="J1452" s="23">
        <f t="shared" si="63"/>
        <v>180500000</v>
      </c>
      <c r="K1452" s="8" t="s">
        <v>1209</v>
      </c>
      <c r="L1452" s="5" t="s">
        <v>28</v>
      </c>
      <c r="N1452" s="57"/>
      <c r="O1452" s="57"/>
    </row>
    <row r="1453" spans="1:15" ht="12" customHeight="1" x14ac:dyDescent="0.3">
      <c r="A1453" s="5">
        <f t="shared" si="62"/>
        <v>1452</v>
      </c>
      <c r="B1453" s="6" t="s">
        <v>1919</v>
      </c>
      <c r="C1453" s="6" t="s">
        <v>1926</v>
      </c>
      <c r="D1453" s="5" t="s">
        <v>91</v>
      </c>
      <c r="E1453" s="7" t="s">
        <v>1966</v>
      </c>
      <c r="F1453" s="8" t="s">
        <v>1209</v>
      </c>
      <c r="G1453" s="9">
        <v>100000000</v>
      </c>
      <c r="H1453" s="9">
        <v>650000000</v>
      </c>
      <c r="I1453" s="9">
        <v>50000000</v>
      </c>
      <c r="J1453" s="23">
        <f t="shared" si="63"/>
        <v>800000000</v>
      </c>
      <c r="K1453" s="8" t="s">
        <v>1209</v>
      </c>
      <c r="L1453" s="5" t="s">
        <v>28</v>
      </c>
      <c r="N1453" s="57"/>
      <c r="O1453" s="57"/>
    </row>
    <row r="1454" spans="1:15" ht="12" customHeight="1" x14ac:dyDescent="0.3">
      <c r="A1454" s="5">
        <f t="shared" si="62"/>
        <v>1453</v>
      </c>
      <c r="B1454" s="6" t="s">
        <v>1919</v>
      </c>
      <c r="C1454" s="6" t="s">
        <v>1926</v>
      </c>
      <c r="D1454" s="5" t="s">
        <v>91</v>
      </c>
      <c r="E1454" s="7" t="s">
        <v>1967</v>
      </c>
      <c r="F1454" s="8" t="s">
        <v>1209</v>
      </c>
      <c r="G1454" s="9">
        <v>95000000</v>
      </c>
      <c r="H1454" s="9">
        <v>50000000</v>
      </c>
      <c r="I1454" s="9">
        <v>5000000</v>
      </c>
      <c r="J1454" s="23">
        <f t="shared" si="63"/>
        <v>150000000</v>
      </c>
      <c r="K1454" s="8" t="s">
        <v>1209</v>
      </c>
      <c r="L1454" s="5" t="s">
        <v>28</v>
      </c>
      <c r="N1454" s="57"/>
      <c r="O1454" s="57"/>
    </row>
    <row r="1455" spans="1:15" s="57" customFormat="1" ht="12" customHeight="1" x14ac:dyDescent="0.3">
      <c r="A1455" s="5">
        <f t="shared" si="62"/>
        <v>1454</v>
      </c>
      <c r="B1455" s="6" t="s">
        <v>1919</v>
      </c>
      <c r="C1455" s="6" t="s">
        <v>1926</v>
      </c>
      <c r="D1455" s="5" t="s">
        <v>91</v>
      </c>
      <c r="E1455" s="7" t="s">
        <v>1968</v>
      </c>
      <c r="F1455" s="8" t="s">
        <v>1209</v>
      </c>
      <c r="G1455" s="9">
        <v>25000000</v>
      </c>
      <c r="H1455" s="9">
        <v>25000000</v>
      </c>
      <c r="I1455" s="9">
        <v>25000000</v>
      </c>
      <c r="J1455" s="23">
        <f t="shared" si="63"/>
        <v>75000000</v>
      </c>
      <c r="K1455" s="8" t="s">
        <v>1209</v>
      </c>
      <c r="L1455" s="5" t="s">
        <v>28</v>
      </c>
      <c r="M1455" s="4"/>
    </row>
    <row r="1456" spans="1:15" s="57" customFormat="1" ht="12" customHeight="1" x14ac:dyDescent="0.3">
      <c r="A1456" s="5">
        <f t="shared" si="62"/>
        <v>1455</v>
      </c>
      <c r="B1456" s="6" t="s">
        <v>1919</v>
      </c>
      <c r="C1456" s="6" t="s">
        <v>1926</v>
      </c>
      <c r="D1456" s="5" t="s">
        <v>99</v>
      </c>
      <c r="E1456" s="7" t="s">
        <v>1969</v>
      </c>
      <c r="F1456" s="8" t="s">
        <v>1209</v>
      </c>
      <c r="G1456" s="9">
        <v>5100000000</v>
      </c>
      <c r="H1456" s="23">
        <v>0</v>
      </c>
      <c r="I1456" s="23">
        <v>0</v>
      </c>
      <c r="J1456" s="23">
        <f t="shared" si="63"/>
        <v>5100000000</v>
      </c>
      <c r="K1456" s="8" t="s">
        <v>1209</v>
      </c>
      <c r="L1456" s="5" t="s">
        <v>28</v>
      </c>
      <c r="M1456" s="4"/>
    </row>
    <row r="1457" spans="1:16" s="57" customFormat="1" ht="12" customHeight="1" x14ac:dyDescent="0.3">
      <c r="A1457" s="5">
        <f t="shared" si="62"/>
        <v>1456</v>
      </c>
      <c r="B1457" s="6" t="s">
        <v>1919</v>
      </c>
      <c r="C1457" s="6" t="s">
        <v>1926</v>
      </c>
      <c r="D1457" s="5" t="s">
        <v>99</v>
      </c>
      <c r="E1457" s="7" t="s">
        <v>1970</v>
      </c>
      <c r="F1457" s="8" t="s">
        <v>1209</v>
      </c>
      <c r="G1457" s="9">
        <v>100000000</v>
      </c>
      <c r="H1457" s="9">
        <v>150000000</v>
      </c>
      <c r="I1457" s="9">
        <v>5000000</v>
      </c>
      <c r="J1457" s="23">
        <f t="shared" si="63"/>
        <v>255000000</v>
      </c>
      <c r="K1457" s="8" t="s">
        <v>1209</v>
      </c>
      <c r="L1457" s="5" t="s">
        <v>28</v>
      </c>
      <c r="M1457" s="4"/>
    </row>
    <row r="1458" spans="1:16" s="57" customFormat="1" ht="12" customHeight="1" x14ac:dyDescent="0.3">
      <c r="A1458" s="5">
        <f t="shared" si="62"/>
        <v>1457</v>
      </c>
      <c r="B1458" s="6" t="s">
        <v>1919</v>
      </c>
      <c r="C1458" s="6" t="s">
        <v>1926</v>
      </c>
      <c r="D1458" s="5" t="s">
        <v>99</v>
      </c>
      <c r="E1458" s="7" t="s">
        <v>1971</v>
      </c>
      <c r="F1458" s="8" t="s">
        <v>1209</v>
      </c>
      <c r="G1458" s="9">
        <v>165000000</v>
      </c>
      <c r="H1458" s="9">
        <v>1800000000</v>
      </c>
      <c r="I1458" s="9">
        <v>10000000</v>
      </c>
      <c r="J1458" s="23">
        <f t="shared" si="63"/>
        <v>1975000000</v>
      </c>
      <c r="K1458" s="8" t="s">
        <v>1209</v>
      </c>
      <c r="L1458" s="5" t="s">
        <v>28</v>
      </c>
      <c r="M1458" s="4"/>
    </row>
    <row r="1459" spans="1:16" s="57" customFormat="1" ht="12" customHeight="1" x14ac:dyDescent="0.3">
      <c r="A1459" s="5">
        <f t="shared" si="62"/>
        <v>1458</v>
      </c>
      <c r="B1459" s="6" t="s">
        <v>1919</v>
      </c>
      <c r="C1459" s="5" t="s">
        <v>1933</v>
      </c>
      <c r="D1459" s="5" t="s">
        <v>272</v>
      </c>
      <c r="E1459" s="7" t="s">
        <v>1972</v>
      </c>
      <c r="F1459" s="8" t="s">
        <v>1209</v>
      </c>
      <c r="G1459" s="9">
        <v>4796000000</v>
      </c>
      <c r="H1459" s="9">
        <v>2220000000</v>
      </c>
      <c r="I1459" s="9">
        <v>400000000</v>
      </c>
      <c r="J1459" s="9">
        <f t="shared" si="63"/>
        <v>7416000000</v>
      </c>
      <c r="K1459" s="8" t="s">
        <v>1209</v>
      </c>
      <c r="L1459" s="5" t="s">
        <v>28</v>
      </c>
      <c r="M1459" s="4"/>
    </row>
    <row r="1460" spans="1:16" s="57" customFormat="1" ht="12" customHeight="1" x14ac:dyDescent="0.3">
      <c r="A1460" s="5">
        <f t="shared" si="62"/>
        <v>1459</v>
      </c>
      <c r="B1460" s="6" t="s">
        <v>1919</v>
      </c>
      <c r="C1460" s="5" t="s">
        <v>1933</v>
      </c>
      <c r="D1460" s="5" t="s">
        <v>272</v>
      </c>
      <c r="E1460" s="7" t="s">
        <v>1973</v>
      </c>
      <c r="F1460" s="8" t="s">
        <v>1209</v>
      </c>
      <c r="G1460" s="9">
        <v>5530000000</v>
      </c>
      <c r="H1460" s="9">
        <v>2603000000</v>
      </c>
      <c r="I1460" s="9">
        <v>436000000</v>
      </c>
      <c r="J1460" s="9">
        <f t="shared" si="63"/>
        <v>8569000000</v>
      </c>
      <c r="K1460" s="8" t="s">
        <v>1209</v>
      </c>
      <c r="L1460" s="5" t="s">
        <v>28</v>
      </c>
      <c r="M1460" s="4"/>
      <c r="N1460" s="58"/>
      <c r="O1460" s="58"/>
    </row>
    <row r="1461" spans="1:16" s="57" customFormat="1" ht="12" customHeight="1" x14ac:dyDescent="0.3">
      <c r="A1461" s="5">
        <f t="shared" si="62"/>
        <v>1460</v>
      </c>
      <c r="B1461" s="6" t="s">
        <v>1919</v>
      </c>
      <c r="C1461" s="5" t="s">
        <v>1933</v>
      </c>
      <c r="D1461" s="5" t="s">
        <v>272</v>
      </c>
      <c r="E1461" s="7" t="s">
        <v>1974</v>
      </c>
      <c r="F1461" s="8" t="s">
        <v>1209</v>
      </c>
      <c r="G1461" s="9">
        <v>5500000000</v>
      </c>
      <c r="H1461" s="9">
        <v>2600000000</v>
      </c>
      <c r="I1461" s="9">
        <v>400000000</v>
      </c>
      <c r="J1461" s="9">
        <f t="shared" si="63"/>
        <v>8500000000</v>
      </c>
      <c r="K1461" s="8" t="s">
        <v>1209</v>
      </c>
      <c r="L1461" s="5" t="s">
        <v>28</v>
      </c>
      <c r="M1461" s="4"/>
      <c r="N1461" s="4"/>
      <c r="O1461" s="4"/>
    </row>
    <row r="1462" spans="1:16" s="57" customFormat="1" ht="12" customHeight="1" x14ac:dyDescent="0.3">
      <c r="A1462" s="5">
        <f t="shared" si="62"/>
        <v>1461</v>
      </c>
      <c r="B1462" s="6" t="s">
        <v>1919</v>
      </c>
      <c r="C1462" s="6" t="s">
        <v>1926</v>
      </c>
      <c r="D1462" s="5" t="s">
        <v>275</v>
      </c>
      <c r="E1462" s="7" t="s">
        <v>1975</v>
      </c>
      <c r="F1462" s="8" t="s">
        <v>1209</v>
      </c>
      <c r="G1462" s="9">
        <v>450000000</v>
      </c>
      <c r="H1462" s="9">
        <v>4400000000</v>
      </c>
      <c r="I1462" s="9">
        <v>30000000</v>
      </c>
      <c r="J1462" s="23">
        <f t="shared" si="63"/>
        <v>4880000000</v>
      </c>
      <c r="K1462" s="8" t="s">
        <v>1209</v>
      </c>
      <c r="L1462" s="5" t="s">
        <v>28</v>
      </c>
      <c r="M1462" s="4"/>
      <c r="N1462" s="4"/>
      <c r="O1462" s="4"/>
    </row>
    <row r="1463" spans="1:16" s="57" customFormat="1" ht="12" customHeight="1" x14ac:dyDescent="0.3">
      <c r="A1463" s="5">
        <f t="shared" si="62"/>
        <v>1462</v>
      </c>
      <c r="B1463" s="6" t="s">
        <v>1919</v>
      </c>
      <c r="C1463" s="6" t="s">
        <v>1926</v>
      </c>
      <c r="D1463" s="5" t="s">
        <v>275</v>
      </c>
      <c r="E1463" s="7" t="s">
        <v>1976</v>
      </c>
      <c r="F1463" s="8" t="s">
        <v>1209</v>
      </c>
      <c r="G1463" s="9">
        <v>200000000</v>
      </c>
      <c r="H1463" s="9">
        <v>1600000000</v>
      </c>
      <c r="I1463" s="9">
        <v>20000000</v>
      </c>
      <c r="J1463" s="23">
        <f t="shared" ref="J1463:J1477" si="64">SUM(G1463:I1463)</f>
        <v>1820000000</v>
      </c>
      <c r="K1463" s="8" t="s">
        <v>1209</v>
      </c>
      <c r="L1463" s="5" t="s">
        <v>28</v>
      </c>
      <c r="M1463" s="4"/>
      <c r="N1463" s="4"/>
      <c r="O1463" s="4"/>
    </row>
    <row r="1464" spans="1:16" s="74" customFormat="1" ht="12" customHeight="1" x14ac:dyDescent="0.3">
      <c r="A1464" s="5">
        <f t="shared" si="62"/>
        <v>1463</v>
      </c>
      <c r="B1464" s="6" t="s">
        <v>1919</v>
      </c>
      <c r="C1464" s="6" t="s">
        <v>1926</v>
      </c>
      <c r="D1464" s="5" t="s">
        <v>275</v>
      </c>
      <c r="E1464" s="7" t="s">
        <v>1977</v>
      </c>
      <c r="F1464" s="8" t="s">
        <v>1209</v>
      </c>
      <c r="G1464" s="9">
        <v>50000000</v>
      </c>
      <c r="H1464" s="9">
        <v>50000000</v>
      </c>
      <c r="I1464" s="9">
        <v>5000000</v>
      </c>
      <c r="J1464" s="23">
        <f t="shared" si="64"/>
        <v>105000000</v>
      </c>
      <c r="K1464" s="8" t="s">
        <v>1209</v>
      </c>
      <c r="L1464" s="5" t="s">
        <v>28</v>
      </c>
      <c r="M1464" s="4"/>
    </row>
    <row r="1465" spans="1:16" s="74" customFormat="1" ht="12" customHeight="1" x14ac:dyDescent="0.3">
      <c r="A1465" s="5">
        <f t="shared" si="62"/>
        <v>1464</v>
      </c>
      <c r="B1465" s="6" t="s">
        <v>1919</v>
      </c>
      <c r="C1465" s="6" t="s">
        <v>1926</v>
      </c>
      <c r="D1465" s="5" t="s">
        <v>275</v>
      </c>
      <c r="E1465" s="7" t="s">
        <v>1978</v>
      </c>
      <c r="F1465" s="8" t="s">
        <v>1209</v>
      </c>
      <c r="G1465" s="9">
        <v>4000000000</v>
      </c>
      <c r="H1465" s="9">
        <v>5283000000</v>
      </c>
      <c r="I1465" s="9">
        <v>1489000000</v>
      </c>
      <c r="J1465" s="23">
        <f t="shared" si="64"/>
        <v>10772000000</v>
      </c>
      <c r="K1465" s="8" t="s">
        <v>1209</v>
      </c>
      <c r="L1465" s="5" t="s">
        <v>28</v>
      </c>
      <c r="M1465" s="4"/>
    </row>
    <row r="1466" spans="1:16" s="74" customFormat="1" ht="12" customHeight="1" x14ac:dyDescent="0.3">
      <c r="A1466" s="5">
        <f t="shared" si="62"/>
        <v>1465</v>
      </c>
      <c r="B1466" s="6" t="s">
        <v>1919</v>
      </c>
      <c r="C1466" s="6" t="s">
        <v>1926</v>
      </c>
      <c r="D1466" s="5" t="s">
        <v>212</v>
      </c>
      <c r="E1466" s="7" t="s">
        <v>1979</v>
      </c>
      <c r="F1466" s="8" t="s">
        <v>1209</v>
      </c>
      <c r="G1466" s="9">
        <v>840000000</v>
      </c>
      <c r="H1466" s="23">
        <v>0</v>
      </c>
      <c r="I1466" s="23">
        <v>0</v>
      </c>
      <c r="J1466" s="23">
        <f t="shared" si="64"/>
        <v>840000000</v>
      </c>
      <c r="K1466" s="8" t="s">
        <v>1209</v>
      </c>
      <c r="L1466" s="5" t="s">
        <v>28</v>
      </c>
      <c r="M1466" s="4"/>
    </row>
    <row r="1467" spans="1:16" s="74" customFormat="1" ht="12" customHeight="1" x14ac:dyDescent="0.3">
      <c r="A1467" s="5">
        <f t="shared" si="62"/>
        <v>1466</v>
      </c>
      <c r="B1467" s="6" t="s">
        <v>1919</v>
      </c>
      <c r="C1467" s="6" t="s">
        <v>1926</v>
      </c>
      <c r="D1467" s="5" t="s">
        <v>212</v>
      </c>
      <c r="E1467" s="7" t="s">
        <v>1980</v>
      </c>
      <c r="F1467" s="8" t="s">
        <v>1209</v>
      </c>
      <c r="G1467" s="9">
        <v>5600000000</v>
      </c>
      <c r="H1467" s="23">
        <v>0</v>
      </c>
      <c r="I1467" s="23">
        <v>0</v>
      </c>
      <c r="J1467" s="23">
        <f t="shared" si="64"/>
        <v>5600000000</v>
      </c>
      <c r="K1467" s="8" t="s">
        <v>1209</v>
      </c>
      <c r="L1467" s="5" t="s">
        <v>33</v>
      </c>
      <c r="M1467" s="4"/>
      <c r="N1467" s="4"/>
      <c r="O1467" s="4"/>
      <c r="P1467" s="4"/>
    </row>
    <row r="1468" spans="1:16" s="74" customFormat="1" ht="12" customHeight="1" x14ac:dyDescent="0.3">
      <c r="A1468" s="5">
        <f t="shared" si="62"/>
        <v>1467</v>
      </c>
      <c r="B1468" s="6" t="s">
        <v>1919</v>
      </c>
      <c r="C1468" s="6" t="s">
        <v>1926</v>
      </c>
      <c r="D1468" s="5" t="s">
        <v>212</v>
      </c>
      <c r="E1468" s="7" t="s">
        <v>1981</v>
      </c>
      <c r="F1468" s="8" t="s">
        <v>1209</v>
      </c>
      <c r="G1468" s="9">
        <v>800000000</v>
      </c>
      <c r="H1468" s="9">
        <v>1200000000</v>
      </c>
      <c r="I1468" s="9">
        <v>5000000</v>
      </c>
      <c r="J1468" s="23">
        <f t="shared" si="64"/>
        <v>2005000000</v>
      </c>
      <c r="K1468" s="8" t="s">
        <v>1209</v>
      </c>
      <c r="L1468" s="5" t="s">
        <v>28</v>
      </c>
      <c r="M1468" s="4"/>
    </row>
    <row r="1469" spans="1:16" s="74" customFormat="1" ht="12" customHeight="1" x14ac:dyDescent="0.3">
      <c r="A1469" s="5">
        <f t="shared" si="62"/>
        <v>1468</v>
      </c>
      <c r="B1469" s="6" t="s">
        <v>1919</v>
      </c>
      <c r="C1469" s="6" t="s">
        <v>1926</v>
      </c>
      <c r="D1469" s="5" t="s">
        <v>212</v>
      </c>
      <c r="E1469" s="7" t="s">
        <v>1982</v>
      </c>
      <c r="F1469" s="8" t="s">
        <v>1209</v>
      </c>
      <c r="G1469" s="9">
        <v>800000000</v>
      </c>
      <c r="H1469" s="9">
        <v>1200000000</v>
      </c>
      <c r="I1469" s="9">
        <v>5000000</v>
      </c>
      <c r="J1469" s="23">
        <f t="shared" si="64"/>
        <v>2005000000</v>
      </c>
      <c r="K1469" s="8" t="s">
        <v>1209</v>
      </c>
      <c r="L1469" s="5" t="s">
        <v>28</v>
      </c>
      <c r="M1469" s="4"/>
    </row>
    <row r="1470" spans="1:16" s="74" customFormat="1" ht="12" customHeight="1" x14ac:dyDescent="0.3">
      <c r="A1470" s="5">
        <f t="shared" si="62"/>
        <v>1469</v>
      </c>
      <c r="B1470" s="6" t="s">
        <v>1919</v>
      </c>
      <c r="C1470" s="6" t="s">
        <v>1926</v>
      </c>
      <c r="D1470" s="5" t="s">
        <v>1256</v>
      </c>
      <c r="E1470" s="7" t="s">
        <v>1983</v>
      </c>
      <c r="F1470" s="8" t="s">
        <v>1209</v>
      </c>
      <c r="G1470" s="9">
        <v>22000000</v>
      </c>
      <c r="H1470" s="23">
        <v>0</v>
      </c>
      <c r="I1470" s="23">
        <v>0</v>
      </c>
      <c r="J1470" s="23">
        <f t="shared" si="64"/>
        <v>22000000</v>
      </c>
      <c r="K1470" s="8" t="s">
        <v>1209</v>
      </c>
      <c r="L1470" s="5" t="s">
        <v>28</v>
      </c>
      <c r="M1470" s="4"/>
    </row>
    <row r="1471" spans="1:16" s="74" customFormat="1" ht="12" customHeight="1" x14ac:dyDescent="0.3">
      <c r="A1471" s="5">
        <f t="shared" si="62"/>
        <v>1470</v>
      </c>
      <c r="B1471" s="6" t="s">
        <v>1919</v>
      </c>
      <c r="C1471" s="5" t="s">
        <v>1933</v>
      </c>
      <c r="D1471" s="5" t="s">
        <v>1300</v>
      </c>
      <c r="E1471" s="7" t="s">
        <v>1984</v>
      </c>
      <c r="F1471" s="8" t="s">
        <v>1209</v>
      </c>
      <c r="G1471" s="9">
        <v>5530000000</v>
      </c>
      <c r="H1471" s="9">
        <v>2603000000</v>
      </c>
      <c r="I1471" s="9">
        <v>436000000</v>
      </c>
      <c r="J1471" s="9">
        <f t="shared" si="64"/>
        <v>8569000000</v>
      </c>
      <c r="K1471" s="8" t="s">
        <v>1209</v>
      </c>
      <c r="L1471" s="5" t="s">
        <v>28</v>
      </c>
      <c r="M1471" s="4"/>
    </row>
    <row r="1472" spans="1:16" s="74" customFormat="1" ht="12" customHeight="1" x14ac:dyDescent="0.3">
      <c r="A1472" s="5">
        <f t="shared" si="62"/>
        <v>1471</v>
      </c>
      <c r="B1472" s="6" t="s">
        <v>1985</v>
      </c>
      <c r="C1472" s="6" t="s">
        <v>1986</v>
      </c>
      <c r="D1472" s="5" t="s">
        <v>260</v>
      </c>
      <c r="E1472" s="7" t="s">
        <v>1987</v>
      </c>
      <c r="F1472" s="8" t="s">
        <v>1988</v>
      </c>
      <c r="G1472" s="9">
        <v>1173000000</v>
      </c>
      <c r="H1472" s="9">
        <v>1129000000</v>
      </c>
      <c r="I1472" s="9">
        <v>10000000</v>
      </c>
      <c r="J1472" s="9">
        <f t="shared" si="64"/>
        <v>2312000000</v>
      </c>
      <c r="K1472" s="5" t="s">
        <v>1988</v>
      </c>
      <c r="L1472" s="5" t="s">
        <v>44</v>
      </c>
      <c r="M1472" s="4"/>
    </row>
    <row r="1473" spans="1:16" s="74" customFormat="1" ht="12" customHeight="1" x14ac:dyDescent="0.3">
      <c r="A1473" s="5">
        <f t="shared" si="62"/>
        <v>1472</v>
      </c>
      <c r="B1473" s="6" t="s">
        <v>1985</v>
      </c>
      <c r="C1473" s="6" t="s">
        <v>1986</v>
      </c>
      <c r="D1473" s="5" t="s">
        <v>260</v>
      </c>
      <c r="E1473" s="7" t="s">
        <v>1989</v>
      </c>
      <c r="F1473" s="8" t="s">
        <v>1988</v>
      </c>
      <c r="G1473" s="9">
        <v>60000000</v>
      </c>
      <c r="H1473" s="9">
        <v>200000000</v>
      </c>
      <c r="I1473" s="9">
        <v>40000000</v>
      </c>
      <c r="J1473" s="9">
        <f t="shared" si="64"/>
        <v>300000000</v>
      </c>
      <c r="K1473" s="5" t="s">
        <v>1988</v>
      </c>
      <c r="L1473" s="5" t="s">
        <v>44</v>
      </c>
      <c r="M1473" s="4"/>
    </row>
    <row r="1474" spans="1:16" s="74" customFormat="1" ht="12" customHeight="1" x14ac:dyDescent="0.3">
      <c r="A1474" s="5">
        <f t="shared" ref="A1474:A1537" si="65">ROW()-1</f>
        <v>1473</v>
      </c>
      <c r="B1474" s="6" t="s">
        <v>12</v>
      </c>
      <c r="C1474" s="6" t="s">
        <v>1990</v>
      </c>
      <c r="D1474" s="5" t="s">
        <v>1320</v>
      </c>
      <c r="E1474" s="7" t="s">
        <v>1991</v>
      </c>
      <c r="F1474" s="8" t="s">
        <v>1988</v>
      </c>
      <c r="G1474" s="9">
        <v>41000000</v>
      </c>
      <c r="H1474" s="9">
        <v>109000000</v>
      </c>
      <c r="I1474" s="9">
        <v>0</v>
      </c>
      <c r="J1474" s="9">
        <f t="shared" si="64"/>
        <v>150000000</v>
      </c>
      <c r="K1474" s="5" t="s">
        <v>1988</v>
      </c>
      <c r="L1474" s="5" t="s">
        <v>341</v>
      </c>
      <c r="M1474" s="4"/>
    </row>
    <row r="1475" spans="1:16" s="74" customFormat="1" ht="12" customHeight="1" x14ac:dyDescent="0.3">
      <c r="A1475" s="5">
        <f t="shared" si="65"/>
        <v>1474</v>
      </c>
      <c r="B1475" s="6" t="s">
        <v>12</v>
      </c>
      <c r="C1475" s="6" t="s">
        <v>1990</v>
      </c>
      <c r="D1475" s="5" t="s">
        <v>1320</v>
      </c>
      <c r="E1475" s="7" t="s">
        <v>1992</v>
      </c>
      <c r="F1475" s="8" t="s">
        <v>1988</v>
      </c>
      <c r="G1475" s="9">
        <v>50000000</v>
      </c>
      <c r="H1475" s="9">
        <v>450000000</v>
      </c>
      <c r="I1475" s="9">
        <v>0</v>
      </c>
      <c r="J1475" s="9">
        <f t="shared" si="64"/>
        <v>500000000</v>
      </c>
      <c r="K1475" s="5" t="s">
        <v>1988</v>
      </c>
      <c r="L1475" s="5" t="s">
        <v>341</v>
      </c>
      <c r="M1475" s="4"/>
      <c r="N1475" s="4"/>
      <c r="O1475" s="4"/>
      <c r="P1475" s="4"/>
    </row>
    <row r="1476" spans="1:16" s="74" customFormat="1" ht="12" customHeight="1" x14ac:dyDescent="0.3">
      <c r="A1476" s="5">
        <f t="shared" si="65"/>
        <v>1475</v>
      </c>
      <c r="B1476" s="6" t="s">
        <v>12</v>
      </c>
      <c r="C1476" s="6" t="s">
        <v>1990</v>
      </c>
      <c r="D1476" s="5" t="s">
        <v>1320</v>
      </c>
      <c r="E1476" s="7" t="s">
        <v>1993</v>
      </c>
      <c r="F1476" s="8" t="s">
        <v>1988</v>
      </c>
      <c r="G1476" s="9">
        <v>50000000</v>
      </c>
      <c r="H1476" s="9">
        <v>70000000</v>
      </c>
      <c r="I1476" s="9">
        <v>0</v>
      </c>
      <c r="J1476" s="9">
        <f t="shared" si="64"/>
        <v>120000000</v>
      </c>
      <c r="K1476" s="5" t="s">
        <v>1988</v>
      </c>
      <c r="L1476" s="5" t="s">
        <v>341</v>
      </c>
      <c r="M1476" s="4"/>
      <c r="N1476" s="4"/>
      <c r="O1476" s="4"/>
      <c r="P1476" s="4"/>
    </row>
    <row r="1477" spans="1:16" s="74" customFormat="1" ht="12" customHeight="1" x14ac:dyDescent="0.3">
      <c r="A1477" s="5">
        <f t="shared" si="65"/>
        <v>1476</v>
      </c>
      <c r="B1477" s="6" t="s">
        <v>12</v>
      </c>
      <c r="C1477" s="6" t="s">
        <v>1994</v>
      </c>
      <c r="D1477" s="5" t="s">
        <v>1995</v>
      </c>
      <c r="E1477" s="7" t="s">
        <v>1996</v>
      </c>
      <c r="F1477" s="8" t="s">
        <v>1988</v>
      </c>
      <c r="G1477" s="9">
        <v>1500000000</v>
      </c>
      <c r="H1477" s="10">
        <v>0</v>
      </c>
      <c r="I1477" s="9">
        <v>5000000</v>
      </c>
      <c r="J1477" s="9">
        <f t="shared" si="64"/>
        <v>1505000000</v>
      </c>
      <c r="K1477" s="5" t="s">
        <v>1988</v>
      </c>
      <c r="L1477" s="5" t="s">
        <v>28</v>
      </c>
      <c r="M1477" s="4"/>
    </row>
    <row r="1478" spans="1:16" s="74" customFormat="1" ht="12" customHeight="1" x14ac:dyDescent="0.3">
      <c r="A1478" s="5">
        <f t="shared" si="65"/>
        <v>1477</v>
      </c>
      <c r="B1478" s="6" t="s">
        <v>1997</v>
      </c>
      <c r="C1478" s="6" t="s">
        <v>1998</v>
      </c>
      <c r="D1478" s="5" t="s">
        <v>82</v>
      </c>
      <c r="E1478" s="7" t="s">
        <v>1999</v>
      </c>
      <c r="F1478" s="8" t="s">
        <v>1988</v>
      </c>
      <c r="G1478" s="9">
        <v>600000000</v>
      </c>
      <c r="H1478" s="9">
        <v>900000000</v>
      </c>
      <c r="I1478" s="9">
        <v>5000000</v>
      </c>
      <c r="J1478" s="9">
        <v>1505000000</v>
      </c>
      <c r="K1478" s="5" t="s">
        <v>1988</v>
      </c>
      <c r="L1478" s="5" t="s">
        <v>33</v>
      </c>
      <c r="M1478" s="4"/>
    </row>
    <row r="1479" spans="1:16" s="74" customFormat="1" ht="12" customHeight="1" x14ac:dyDescent="0.3">
      <c r="A1479" s="5">
        <f t="shared" si="65"/>
        <v>1478</v>
      </c>
      <c r="B1479" s="6" t="s">
        <v>140</v>
      </c>
      <c r="C1479" s="6" t="s">
        <v>1232</v>
      </c>
      <c r="D1479" s="5" t="s">
        <v>86</v>
      </c>
      <c r="E1479" s="7" t="s">
        <v>2000</v>
      </c>
      <c r="F1479" s="8" t="s">
        <v>1988</v>
      </c>
      <c r="G1479" s="9">
        <v>40000000</v>
      </c>
      <c r="H1479" s="10">
        <v>0</v>
      </c>
      <c r="I1479" s="9">
        <v>0</v>
      </c>
      <c r="J1479" s="9">
        <v>40000000</v>
      </c>
      <c r="K1479" s="5" t="s">
        <v>1988</v>
      </c>
      <c r="L1479" s="5" t="s">
        <v>28</v>
      </c>
      <c r="M1479" s="4"/>
    </row>
    <row r="1480" spans="1:16" s="74" customFormat="1" ht="12" customHeight="1" x14ac:dyDescent="0.3">
      <c r="A1480" s="5">
        <f t="shared" si="65"/>
        <v>1479</v>
      </c>
      <c r="B1480" s="6" t="s">
        <v>1997</v>
      </c>
      <c r="C1480" s="6" t="s">
        <v>1998</v>
      </c>
      <c r="D1480" s="5" t="s">
        <v>86</v>
      </c>
      <c r="E1480" s="7" t="s">
        <v>2001</v>
      </c>
      <c r="F1480" s="8" t="s">
        <v>1988</v>
      </c>
      <c r="G1480" s="9">
        <v>44000000</v>
      </c>
      <c r="H1480" s="9">
        <v>184000000</v>
      </c>
      <c r="I1480" s="9">
        <v>2000000</v>
      </c>
      <c r="J1480" s="9">
        <v>230000000</v>
      </c>
      <c r="K1480" s="5" t="s">
        <v>1988</v>
      </c>
      <c r="L1480" s="5" t="s">
        <v>28</v>
      </c>
      <c r="M1480" s="4"/>
    </row>
    <row r="1481" spans="1:16" s="74" customFormat="1" ht="12" customHeight="1" x14ac:dyDescent="0.3">
      <c r="A1481" s="5">
        <f t="shared" si="65"/>
        <v>1480</v>
      </c>
      <c r="B1481" s="6" t="s">
        <v>140</v>
      </c>
      <c r="C1481" s="6" t="s">
        <v>1254</v>
      </c>
      <c r="D1481" s="5" t="s">
        <v>89</v>
      </c>
      <c r="E1481" s="7" t="s">
        <v>2002</v>
      </c>
      <c r="F1481" s="8" t="s">
        <v>1988</v>
      </c>
      <c r="G1481" s="9">
        <v>650000000</v>
      </c>
      <c r="H1481" s="9">
        <v>672823899</v>
      </c>
      <c r="I1481" s="9">
        <v>5000000</v>
      </c>
      <c r="J1481" s="9">
        <v>1327823899</v>
      </c>
      <c r="K1481" s="5" t="s">
        <v>1988</v>
      </c>
      <c r="L1481" s="5" t="s">
        <v>33</v>
      </c>
      <c r="M1481" s="4"/>
    </row>
    <row r="1482" spans="1:16" ht="12" customHeight="1" x14ac:dyDescent="0.3">
      <c r="A1482" s="5">
        <f t="shared" si="65"/>
        <v>1481</v>
      </c>
      <c r="B1482" s="6" t="s">
        <v>140</v>
      </c>
      <c r="C1482" s="6" t="s">
        <v>1232</v>
      </c>
      <c r="D1482" s="5" t="s">
        <v>89</v>
      </c>
      <c r="E1482" s="7" t="s">
        <v>2003</v>
      </c>
      <c r="F1482" s="8" t="s">
        <v>1988</v>
      </c>
      <c r="G1482" s="9">
        <v>900000000</v>
      </c>
      <c r="H1482" s="10">
        <v>0</v>
      </c>
      <c r="I1482" s="9"/>
      <c r="J1482" s="9">
        <v>900000000</v>
      </c>
      <c r="K1482" s="5" t="s">
        <v>1988</v>
      </c>
      <c r="L1482" s="5" t="s">
        <v>33</v>
      </c>
      <c r="N1482" s="74"/>
      <c r="O1482" s="74"/>
      <c r="P1482" s="74"/>
    </row>
    <row r="1483" spans="1:16" ht="12" customHeight="1" x14ac:dyDescent="0.3">
      <c r="A1483" s="5">
        <f t="shared" si="65"/>
        <v>1482</v>
      </c>
      <c r="B1483" s="6" t="s">
        <v>140</v>
      </c>
      <c r="C1483" s="6" t="s">
        <v>1254</v>
      </c>
      <c r="D1483" s="5" t="s">
        <v>1256</v>
      </c>
      <c r="E1483" s="7" t="s">
        <v>2004</v>
      </c>
      <c r="F1483" s="8" t="s">
        <v>1988</v>
      </c>
      <c r="G1483" s="9">
        <v>700000000</v>
      </c>
      <c r="H1483" s="9">
        <v>40000000</v>
      </c>
      <c r="I1483" s="9">
        <v>5000000</v>
      </c>
      <c r="J1483" s="9">
        <v>745000000</v>
      </c>
      <c r="K1483" s="5" t="s">
        <v>1988</v>
      </c>
      <c r="L1483" s="5" t="s">
        <v>28</v>
      </c>
      <c r="N1483" s="74"/>
      <c r="O1483" s="74"/>
      <c r="P1483" s="74"/>
    </row>
    <row r="1484" spans="1:16" ht="12" customHeight="1" x14ac:dyDescent="0.3">
      <c r="A1484" s="5">
        <f t="shared" si="65"/>
        <v>1483</v>
      </c>
      <c r="B1484" s="6" t="s">
        <v>140</v>
      </c>
      <c r="C1484" s="6" t="s">
        <v>1254</v>
      </c>
      <c r="D1484" s="5" t="s">
        <v>1256</v>
      </c>
      <c r="E1484" s="7" t="s">
        <v>2005</v>
      </c>
      <c r="F1484" s="8" t="s">
        <v>1988</v>
      </c>
      <c r="G1484" s="9">
        <v>100000000</v>
      </c>
      <c r="H1484" s="10">
        <v>0</v>
      </c>
      <c r="I1484" s="9">
        <v>1000000</v>
      </c>
      <c r="J1484" s="9">
        <v>101000000</v>
      </c>
      <c r="K1484" s="5" t="s">
        <v>1988</v>
      </c>
      <c r="L1484" s="5" t="s">
        <v>28</v>
      </c>
      <c r="N1484" s="74"/>
      <c r="O1484" s="74"/>
      <c r="P1484" s="74"/>
    </row>
    <row r="1485" spans="1:16" ht="12" customHeight="1" x14ac:dyDescent="0.3">
      <c r="A1485" s="5">
        <f t="shared" si="65"/>
        <v>1484</v>
      </c>
      <c r="B1485" s="6" t="s">
        <v>1997</v>
      </c>
      <c r="C1485" s="6" t="s">
        <v>1998</v>
      </c>
      <c r="D1485" s="5" t="s">
        <v>1256</v>
      </c>
      <c r="E1485" s="7" t="s">
        <v>2006</v>
      </c>
      <c r="F1485" s="8" t="s">
        <v>1988</v>
      </c>
      <c r="G1485" s="9">
        <v>117000000</v>
      </c>
      <c r="H1485" s="9">
        <v>22000000</v>
      </c>
      <c r="I1485" s="9">
        <v>0</v>
      </c>
      <c r="J1485" s="9">
        <v>139000000</v>
      </c>
      <c r="K1485" s="5" t="s">
        <v>1988</v>
      </c>
      <c r="L1485" s="5" t="s">
        <v>28</v>
      </c>
    </row>
    <row r="1486" spans="1:16" ht="12" customHeight="1" x14ac:dyDescent="0.3">
      <c r="A1486" s="5">
        <f t="shared" si="65"/>
        <v>1485</v>
      </c>
      <c r="B1486" s="6" t="s">
        <v>140</v>
      </c>
      <c r="C1486" s="6" t="s">
        <v>1998</v>
      </c>
      <c r="D1486" s="5" t="s">
        <v>1256</v>
      </c>
      <c r="E1486" s="7" t="s">
        <v>2007</v>
      </c>
      <c r="F1486" s="8" t="s">
        <v>1988</v>
      </c>
      <c r="G1486" s="9">
        <v>1000000000</v>
      </c>
      <c r="H1486" s="10">
        <v>0</v>
      </c>
      <c r="I1486" s="9">
        <v>0</v>
      </c>
      <c r="J1486" s="9">
        <v>1000000000</v>
      </c>
      <c r="K1486" s="5" t="s">
        <v>1988</v>
      </c>
      <c r="L1486" s="5" t="s">
        <v>28</v>
      </c>
    </row>
    <row r="1487" spans="1:16" ht="12" customHeight="1" x14ac:dyDescent="0.3">
      <c r="A1487" s="5">
        <f t="shared" si="65"/>
        <v>1486</v>
      </c>
      <c r="B1487" s="6" t="s">
        <v>140</v>
      </c>
      <c r="C1487" s="6" t="s">
        <v>2008</v>
      </c>
      <c r="D1487" s="5" t="s">
        <v>483</v>
      </c>
      <c r="E1487" s="7" t="s">
        <v>2009</v>
      </c>
      <c r="F1487" s="8" t="s">
        <v>1988</v>
      </c>
      <c r="G1487" s="9">
        <v>810000000</v>
      </c>
      <c r="H1487" s="10">
        <v>0</v>
      </c>
      <c r="I1487" s="9">
        <v>0</v>
      </c>
      <c r="J1487" s="9">
        <v>810000000</v>
      </c>
      <c r="K1487" s="5" t="s">
        <v>1988</v>
      </c>
      <c r="L1487" s="5" t="s">
        <v>28</v>
      </c>
    </row>
    <row r="1488" spans="1:16" ht="12" customHeight="1" x14ac:dyDescent="0.3">
      <c r="A1488" s="5">
        <f t="shared" si="65"/>
        <v>1487</v>
      </c>
      <c r="B1488" s="6" t="s">
        <v>140</v>
      </c>
      <c r="C1488" s="6" t="s">
        <v>2008</v>
      </c>
      <c r="D1488" s="5" t="s">
        <v>483</v>
      </c>
      <c r="E1488" s="7" t="s">
        <v>2010</v>
      </c>
      <c r="F1488" s="8" t="s">
        <v>1988</v>
      </c>
      <c r="G1488" s="9">
        <v>250000000</v>
      </c>
      <c r="H1488" s="10">
        <v>0</v>
      </c>
      <c r="I1488" s="9">
        <v>0</v>
      </c>
      <c r="J1488" s="9">
        <v>250000000</v>
      </c>
      <c r="K1488" s="5" t="s">
        <v>1988</v>
      </c>
      <c r="L1488" s="5" t="s">
        <v>28</v>
      </c>
      <c r="N1488" s="74"/>
      <c r="O1488" s="74"/>
      <c r="P1488" s="74"/>
    </row>
    <row r="1489" spans="1:16" ht="12" customHeight="1" x14ac:dyDescent="0.3">
      <c r="A1489" s="5">
        <f t="shared" si="65"/>
        <v>1488</v>
      </c>
      <c r="B1489" s="6" t="s">
        <v>2011</v>
      </c>
      <c r="C1489" s="6" t="s">
        <v>2012</v>
      </c>
      <c r="D1489" s="5" t="s">
        <v>678</v>
      </c>
      <c r="E1489" s="7" t="s">
        <v>2013</v>
      </c>
      <c r="F1489" s="8" t="s">
        <v>2014</v>
      </c>
      <c r="G1489" s="9">
        <v>16000000</v>
      </c>
      <c r="H1489" s="9">
        <v>40000000</v>
      </c>
      <c r="I1489" s="9"/>
      <c r="J1489" s="9">
        <f>SUM(G1489:I1489)</f>
        <v>56000000</v>
      </c>
      <c r="K1489" s="5" t="s">
        <v>1988</v>
      </c>
      <c r="L1489" s="5" t="s">
        <v>341</v>
      </c>
    </row>
    <row r="1490" spans="1:16" ht="12" customHeight="1" x14ac:dyDescent="0.3">
      <c r="A1490" s="5">
        <f t="shared" si="65"/>
        <v>1489</v>
      </c>
      <c r="B1490" s="6" t="s">
        <v>2011</v>
      </c>
      <c r="C1490" s="6" t="s">
        <v>2012</v>
      </c>
      <c r="D1490" s="5" t="s">
        <v>678</v>
      </c>
      <c r="E1490" s="7" t="s">
        <v>2015</v>
      </c>
      <c r="F1490" s="8" t="s">
        <v>2014</v>
      </c>
      <c r="G1490" s="9">
        <v>100000000</v>
      </c>
      <c r="H1490" s="9">
        <v>53000000</v>
      </c>
      <c r="I1490" s="9"/>
      <c r="J1490" s="9">
        <f>SUM(G1490:I1490)</f>
        <v>153000000</v>
      </c>
      <c r="K1490" s="5" t="s">
        <v>1988</v>
      </c>
      <c r="L1490" s="5" t="s">
        <v>341</v>
      </c>
    </row>
    <row r="1491" spans="1:16" ht="12" customHeight="1" x14ac:dyDescent="0.3">
      <c r="A1491" s="5">
        <f t="shared" si="65"/>
        <v>1490</v>
      </c>
      <c r="B1491" s="6" t="s">
        <v>2011</v>
      </c>
      <c r="C1491" s="6" t="s">
        <v>2012</v>
      </c>
      <c r="D1491" s="5" t="s">
        <v>338</v>
      </c>
      <c r="E1491" s="7" t="s">
        <v>2016</v>
      </c>
      <c r="F1491" s="8" t="s">
        <v>2014</v>
      </c>
      <c r="G1491" s="9">
        <v>0</v>
      </c>
      <c r="H1491" s="9">
        <v>12000000</v>
      </c>
      <c r="I1491" s="9">
        <v>0</v>
      </c>
      <c r="J1491" s="9">
        <f>SUM(G1491:I1491)</f>
        <v>12000000</v>
      </c>
      <c r="K1491" s="5" t="s">
        <v>1988</v>
      </c>
      <c r="L1491" s="5" t="s">
        <v>341</v>
      </c>
    </row>
    <row r="1492" spans="1:16" ht="12" customHeight="1" x14ac:dyDescent="0.3">
      <c r="A1492" s="5">
        <f t="shared" si="65"/>
        <v>1491</v>
      </c>
      <c r="B1492" s="6" t="s">
        <v>2011</v>
      </c>
      <c r="C1492" s="6" t="s">
        <v>1316</v>
      </c>
      <c r="D1492" s="5" t="s">
        <v>25</v>
      </c>
      <c r="E1492" s="7" t="s">
        <v>2017</v>
      </c>
      <c r="F1492" s="8" t="s">
        <v>2014</v>
      </c>
      <c r="G1492" s="9">
        <v>800000000</v>
      </c>
      <c r="H1492" s="9">
        <v>400000000</v>
      </c>
      <c r="I1492" s="9"/>
      <c r="J1492" s="9">
        <f>SUM(G1492:I1492)</f>
        <v>1200000000</v>
      </c>
      <c r="K1492" s="5" t="s">
        <v>1988</v>
      </c>
      <c r="L1492" s="5" t="s">
        <v>341</v>
      </c>
    </row>
    <row r="1493" spans="1:16" ht="12" customHeight="1" x14ac:dyDescent="0.3">
      <c r="A1493" s="5">
        <f t="shared" si="65"/>
        <v>1492</v>
      </c>
      <c r="B1493" s="6" t="s">
        <v>2011</v>
      </c>
      <c r="C1493" s="6" t="s">
        <v>1316</v>
      </c>
      <c r="D1493" s="5" t="s">
        <v>25</v>
      </c>
      <c r="E1493" s="7" t="s">
        <v>2018</v>
      </c>
      <c r="F1493" s="8" t="s">
        <v>1988</v>
      </c>
      <c r="G1493" s="9">
        <v>255000000</v>
      </c>
      <c r="H1493" s="9">
        <v>595000000</v>
      </c>
      <c r="I1493" s="9">
        <v>0</v>
      </c>
      <c r="J1493" s="9">
        <v>850000000</v>
      </c>
      <c r="K1493" s="5" t="s">
        <v>1988</v>
      </c>
      <c r="L1493" s="5" t="s">
        <v>28</v>
      </c>
    </row>
    <row r="1494" spans="1:16" ht="12" customHeight="1" x14ac:dyDescent="0.3">
      <c r="A1494" s="5">
        <f t="shared" si="65"/>
        <v>1493</v>
      </c>
      <c r="B1494" s="6" t="s">
        <v>2011</v>
      </c>
      <c r="C1494" s="6" t="s">
        <v>1316</v>
      </c>
      <c r="D1494" s="5" t="s">
        <v>25</v>
      </c>
      <c r="E1494" s="7" t="s">
        <v>2019</v>
      </c>
      <c r="F1494" s="8" t="s">
        <v>1988</v>
      </c>
      <c r="G1494" s="9">
        <v>285000000</v>
      </c>
      <c r="H1494" s="9">
        <v>665000000</v>
      </c>
      <c r="I1494" s="9">
        <v>0</v>
      </c>
      <c r="J1494" s="9">
        <v>950000000</v>
      </c>
      <c r="K1494" s="5" t="s">
        <v>1988</v>
      </c>
      <c r="L1494" s="5" t="s">
        <v>28</v>
      </c>
    </row>
    <row r="1495" spans="1:16" ht="12" customHeight="1" x14ac:dyDescent="0.3">
      <c r="A1495" s="5">
        <f t="shared" si="65"/>
        <v>1494</v>
      </c>
      <c r="B1495" s="6" t="s">
        <v>2011</v>
      </c>
      <c r="C1495" s="6" t="s">
        <v>1316</v>
      </c>
      <c r="D1495" s="5" t="s">
        <v>25</v>
      </c>
      <c r="E1495" s="7" t="s">
        <v>2020</v>
      </c>
      <c r="F1495" s="8" t="s">
        <v>1988</v>
      </c>
      <c r="G1495" s="9">
        <v>285000000</v>
      </c>
      <c r="H1495" s="9">
        <v>665000000</v>
      </c>
      <c r="I1495" s="9">
        <v>0</v>
      </c>
      <c r="J1495" s="9">
        <v>950000000</v>
      </c>
      <c r="K1495" s="5" t="s">
        <v>1988</v>
      </c>
      <c r="L1495" s="5" t="s">
        <v>28</v>
      </c>
    </row>
    <row r="1496" spans="1:16" ht="12" customHeight="1" x14ac:dyDescent="0.3">
      <c r="A1496" s="5">
        <f t="shared" si="65"/>
        <v>1495</v>
      </c>
      <c r="B1496" s="6" t="s">
        <v>2011</v>
      </c>
      <c r="C1496" s="6" t="s">
        <v>1316</v>
      </c>
      <c r="D1496" s="5" t="s">
        <v>25</v>
      </c>
      <c r="E1496" s="7" t="s">
        <v>2021</v>
      </c>
      <c r="F1496" s="8" t="s">
        <v>1988</v>
      </c>
      <c r="G1496" s="9">
        <v>737000000</v>
      </c>
      <c r="H1496" s="9">
        <v>2013000000</v>
      </c>
      <c r="I1496" s="9">
        <v>0</v>
      </c>
      <c r="J1496" s="9">
        <v>2750000000</v>
      </c>
      <c r="K1496" s="5" t="s">
        <v>1988</v>
      </c>
      <c r="L1496" s="5" t="s">
        <v>28</v>
      </c>
    </row>
    <row r="1497" spans="1:16" ht="12" customHeight="1" x14ac:dyDescent="0.3">
      <c r="A1497" s="5">
        <f t="shared" si="65"/>
        <v>1496</v>
      </c>
      <c r="B1497" s="6" t="s">
        <v>2011</v>
      </c>
      <c r="C1497" s="6" t="s">
        <v>2022</v>
      </c>
      <c r="D1497" s="5" t="s">
        <v>366</v>
      </c>
      <c r="E1497" s="7" t="s">
        <v>2023</v>
      </c>
      <c r="F1497" s="8" t="s">
        <v>2014</v>
      </c>
      <c r="G1497" s="9">
        <v>34000000</v>
      </c>
      <c r="H1497" s="10">
        <v>0</v>
      </c>
      <c r="I1497" s="9">
        <v>0</v>
      </c>
      <c r="J1497" s="9">
        <v>34000000</v>
      </c>
      <c r="K1497" s="5" t="s">
        <v>1988</v>
      </c>
      <c r="L1497" s="5" t="s">
        <v>341</v>
      </c>
    </row>
    <row r="1498" spans="1:16" ht="12" customHeight="1" x14ac:dyDescent="0.3">
      <c r="A1498" s="5">
        <f t="shared" si="65"/>
        <v>1497</v>
      </c>
      <c r="B1498" s="6" t="s">
        <v>2011</v>
      </c>
      <c r="C1498" s="6" t="s">
        <v>2022</v>
      </c>
      <c r="D1498" s="5" t="s">
        <v>14</v>
      </c>
      <c r="E1498" s="7" t="s">
        <v>2024</v>
      </c>
      <c r="F1498" s="8" t="s">
        <v>2014</v>
      </c>
      <c r="G1498" s="9">
        <v>45000000</v>
      </c>
      <c r="H1498" s="10">
        <v>0</v>
      </c>
      <c r="I1498" s="9">
        <v>0</v>
      </c>
      <c r="J1498" s="9">
        <f t="shared" ref="J1498:J1529" si="66">SUM(G1498:I1498)</f>
        <v>45000000</v>
      </c>
      <c r="K1498" s="5" t="s">
        <v>1988</v>
      </c>
      <c r="L1498" s="5" t="s">
        <v>341</v>
      </c>
    </row>
    <row r="1499" spans="1:16" ht="12" customHeight="1" x14ac:dyDescent="0.3">
      <c r="A1499" s="5">
        <f t="shared" si="65"/>
        <v>1498</v>
      </c>
      <c r="B1499" s="6" t="s">
        <v>2011</v>
      </c>
      <c r="C1499" s="6" t="s">
        <v>1316</v>
      </c>
      <c r="D1499" s="5" t="s">
        <v>1256</v>
      </c>
      <c r="E1499" s="7" t="s">
        <v>2025</v>
      </c>
      <c r="F1499" s="8" t="s">
        <v>1988</v>
      </c>
      <c r="G1499" s="9">
        <v>800000000</v>
      </c>
      <c r="H1499" s="10">
        <v>0</v>
      </c>
      <c r="I1499" s="9">
        <v>0</v>
      </c>
      <c r="J1499" s="9">
        <f t="shared" si="66"/>
        <v>800000000</v>
      </c>
      <c r="K1499" s="5" t="s">
        <v>1988</v>
      </c>
      <c r="L1499" s="5" t="s">
        <v>28</v>
      </c>
    </row>
    <row r="1500" spans="1:16" ht="12" customHeight="1" x14ac:dyDescent="0.3">
      <c r="A1500" s="5">
        <f t="shared" si="65"/>
        <v>1499</v>
      </c>
      <c r="B1500" s="6" t="s">
        <v>2011</v>
      </c>
      <c r="C1500" s="6" t="s">
        <v>2012</v>
      </c>
      <c r="D1500" s="5" t="s">
        <v>2026</v>
      </c>
      <c r="E1500" s="7" t="s">
        <v>2027</v>
      </c>
      <c r="F1500" s="8" t="s">
        <v>2014</v>
      </c>
      <c r="G1500" s="9">
        <v>500000000</v>
      </c>
      <c r="H1500" s="10">
        <v>0</v>
      </c>
      <c r="I1500" s="9">
        <v>5000000</v>
      </c>
      <c r="J1500" s="9">
        <f t="shared" si="66"/>
        <v>505000000</v>
      </c>
      <c r="K1500" s="5" t="s">
        <v>1988</v>
      </c>
      <c r="L1500" s="5" t="s">
        <v>341</v>
      </c>
    </row>
    <row r="1501" spans="1:16" ht="12" customHeight="1" x14ac:dyDescent="0.3">
      <c r="A1501" s="5">
        <f t="shared" si="65"/>
        <v>1500</v>
      </c>
      <c r="B1501" s="6" t="s">
        <v>2011</v>
      </c>
      <c r="C1501" s="6" t="s">
        <v>2012</v>
      </c>
      <c r="D1501" s="5" t="s">
        <v>483</v>
      </c>
      <c r="E1501" s="7" t="s">
        <v>2028</v>
      </c>
      <c r="F1501" s="8" t="s">
        <v>1988</v>
      </c>
      <c r="G1501" s="9">
        <v>800000000</v>
      </c>
      <c r="H1501" s="9">
        <v>40000000</v>
      </c>
      <c r="I1501" s="9">
        <v>0</v>
      </c>
      <c r="J1501" s="9">
        <f t="shared" si="66"/>
        <v>840000000</v>
      </c>
      <c r="K1501" s="5" t="s">
        <v>1988</v>
      </c>
      <c r="L1501" s="5" t="s">
        <v>341</v>
      </c>
      <c r="N1501" s="74"/>
      <c r="O1501" s="74"/>
      <c r="P1501" s="74"/>
    </row>
    <row r="1502" spans="1:16" ht="12" customHeight="1" x14ac:dyDescent="0.3">
      <c r="A1502" s="5">
        <f t="shared" si="65"/>
        <v>1501</v>
      </c>
      <c r="B1502" s="6" t="s">
        <v>1307</v>
      </c>
      <c r="C1502" s="6" t="s">
        <v>1313</v>
      </c>
      <c r="D1502" s="5" t="s">
        <v>1256</v>
      </c>
      <c r="E1502" s="7" t="s">
        <v>2029</v>
      </c>
      <c r="F1502" s="8" t="s">
        <v>2014</v>
      </c>
      <c r="G1502" s="9">
        <v>650000000</v>
      </c>
      <c r="H1502" s="9">
        <v>30000000</v>
      </c>
      <c r="I1502" s="22">
        <v>0</v>
      </c>
      <c r="J1502" s="9">
        <f t="shared" si="66"/>
        <v>680000000</v>
      </c>
      <c r="K1502" s="5" t="s">
        <v>1988</v>
      </c>
      <c r="L1502" s="5" t="s">
        <v>28</v>
      </c>
      <c r="N1502" s="74"/>
      <c r="O1502" s="74"/>
      <c r="P1502" s="74"/>
    </row>
    <row r="1503" spans="1:16" ht="12" customHeight="1" x14ac:dyDescent="0.3">
      <c r="A1503" s="5">
        <f t="shared" si="65"/>
        <v>1502</v>
      </c>
      <c r="B1503" s="6" t="s">
        <v>1307</v>
      </c>
      <c r="C1503" s="6" t="s">
        <v>1313</v>
      </c>
      <c r="D1503" s="5" t="s">
        <v>1256</v>
      </c>
      <c r="E1503" s="7" t="s">
        <v>2030</v>
      </c>
      <c r="F1503" s="8" t="s">
        <v>2014</v>
      </c>
      <c r="G1503" s="9">
        <v>190000000</v>
      </c>
      <c r="H1503" s="10">
        <v>0</v>
      </c>
      <c r="I1503" s="9">
        <v>0</v>
      </c>
      <c r="J1503" s="9">
        <f t="shared" si="66"/>
        <v>190000000</v>
      </c>
      <c r="K1503" s="5" t="s">
        <v>1988</v>
      </c>
      <c r="L1503" s="5" t="s">
        <v>28</v>
      </c>
      <c r="N1503" s="74"/>
      <c r="O1503" s="74"/>
      <c r="P1503" s="74"/>
    </row>
    <row r="1504" spans="1:16" ht="12" customHeight="1" x14ac:dyDescent="0.3">
      <c r="A1504" s="5">
        <f t="shared" si="65"/>
        <v>1503</v>
      </c>
      <c r="B1504" s="6" t="s">
        <v>1307</v>
      </c>
      <c r="C1504" s="6" t="s">
        <v>1316</v>
      </c>
      <c r="D1504" s="5" t="s">
        <v>2026</v>
      </c>
      <c r="E1504" s="29" t="s">
        <v>2031</v>
      </c>
      <c r="F1504" s="8" t="s">
        <v>1988</v>
      </c>
      <c r="G1504" s="9">
        <v>595000000</v>
      </c>
      <c r="H1504" s="10">
        <v>0</v>
      </c>
      <c r="I1504" s="9">
        <v>5000000</v>
      </c>
      <c r="J1504" s="9">
        <f t="shared" si="66"/>
        <v>600000000</v>
      </c>
      <c r="K1504" s="5" t="s">
        <v>1988</v>
      </c>
      <c r="L1504" s="5" t="s">
        <v>341</v>
      </c>
      <c r="N1504" s="74"/>
      <c r="O1504" s="74"/>
      <c r="P1504" s="74"/>
    </row>
    <row r="1505" spans="1:16" ht="12" customHeight="1" x14ac:dyDescent="0.3">
      <c r="A1505" s="5">
        <f t="shared" si="65"/>
        <v>1504</v>
      </c>
      <c r="B1505" s="6" t="s">
        <v>1307</v>
      </c>
      <c r="C1505" s="6" t="s">
        <v>1316</v>
      </c>
      <c r="D1505" s="5" t="s">
        <v>1256</v>
      </c>
      <c r="E1505" s="29" t="s">
        <v>2032</v>
      </c>
      <c r="F1505" s="8" t="s">
        <v>1988</v>
      </c>
      <c r="G1505" s="9">
        <v>900000000</v>
      </c>
      <c r="H1505" s="9">
        <v>20000000</v>
      </c>
      <c r="I1505" s="9">
        <v>5000000</v>
      </c>
      <c r="J1505" s="9">
        <f t="shared" si="66"/>
        <v>925000000</v>
      </c>
      <c r="K1505" s="5" t="s">
        <v>1988</v>
      </c>
      <c r="L1505" s="5" t="s">
        <v>341</v>
      </c>
      <c r="N1505" s="74"/>
      <c r="O1505" s="74"/>
      <c r="P1505" s="74"/>
    </row>
    <row r="1506" spans="1:16" ht="12" customHeight="1" x14ac:dyDescent="0.3">
      <c r="A1506" s="5">
        <f t="shared" si="65"/>
        <v>1505</v>
      </c>
      <c r="B1506" s="6" t="s">
        <v>1307</v>
      </c>
      <c r="C1506" s="6" t="s">
        <v>1313</v>
      </c>
      <c r="D1506" s="5" t="s">
        <v>1995</v>
      </c>
      <c r="E1506" s="7" t="s">
        <v>2033</v>
      </c>
      <c r="F1506" s="8" t="s">
        <v>2014</v>
      </c>
      <c r="G1506" s="9">
        <v>950000000</v>
      </c>
      <c r="H1506" s="9">
        <v>100000000</v>
      </c>
      <c r="I1506" s="22">
        <v>0</v>
      </c>
      <c r="J1506" s="9">
        <f t="shared" si="66"/>
        <v>1050000000</v>
      </c>
      <c r="K1506" s="5" t="s">
        <v>1988</v>
      </c>
      <c r="L1506" s="5" t="s">
        <v>28</v>
      </c>
      <c r="N1506" s="74"/>
      <c r="O1506" s="74"/>
      <c r="P1506" s="74"/>
    </row>
    <row r="1507" spans="1:16" ht="12" customHeight="1" x14ac:dyDescent="0.3">
      <c r="A1507" s="5">
        <f t="shared" si="65"/>
        <v>1506</v>
      </c>
      <c r="B1507" s="6" t="s">
        <v>1307</v>
      </c>
      <c r="C1507" s="6" t="s">
        <v>1316</v>
      </c>
      <c r="D1507" s="5" t="s">
        <v>678</v>
      </c>
      <c r="E1507" s="7" t="s">
        <v>2034</v>
      </c>
      <c r="F1507" s="8" t="s">
        <v>1988</v>
      </c>
      <c r="G1507" s="9">
        <v>1837100000</v>
      </c>
      <c r="H1507" s="9">
        <v>2040000000</v>
      </c>
      <c r="I1507" s="9">
        <v>0</v>
      </c>
      <c r="J1507" s="9">
        <f t="shared" si="66"/>
        <v>3877100000</v>
      </c>
      <c r="K1507" s="5" t="s">
        <v>1988</v>
      </c>
      <c r="L1507" s="5" t="s">
        <v>341</v>
      </c>
      <c r="N1507" s="74"/>
      <c r="O1507" s="74"/>
      <c r="P1507" s="74"/>
    </row>
    <row r="1508" spans="1:16" ht="12" customHeight="1" x14ac:dyDescent="0.3">
      <c r="A1508" s="5">
        <f t="shared" si="65"/>
        <v>1507</v>
      </c>
      <c r="B1508" s="6" t="s">
        <v>1307</v>
      </c>
      <c r="C1508" s="6" t="s">
        <v>1316</v>
      </c>
      <c r="D1508" s="5" t="s">
        <v>678</v>
      </c>
      <c r="E1508" s="7" t="s">
        <v>2035</v>
      </c>
      <c r="F1508" s="8" t="s">
        <v>1988</v>
      </c>
      <c r="G1508" s="9">
        <v>350000000</v>
      </c>
      <c r="H1508" s="10">
        <v>0</v>
      </c>
      <c r="I1508" s="9">
        <v>0</v>
      </c>
      <c r="J1508" s="9">
        <f t="shared" si="66"/>
        <v>350000000</v>
      </c>
      <c r="K1508" s="5" t="s">
        <v>1988</v>
      </c>
      <c r="L1508" s="5" t="s">
        <v>341</v>
      </c>
      <c r="N1508" s="74"/>
      <c r="O1508" s="74"/>
      <c r="P1508" s="74"/>
    </row>
    <row r="1509" spans="1:16" ht="12" customHeight="1" x14ac:dyDescent="0.3">
      <c r="A1509" s="5">
        <f t="shared" si="65"/>
        <v>1508</v>
      </c>
      <c r="B1509" s="6" t="s">
        <v>1307</v>
      </c>
      <c r="C1509" s="6" t="s">
        <v>1316</v>
      </c>
      <c r="D1509" s="5" t="s">
        <v>678</v>
      </c>
      <c r="E1509" s="7" t="s">
        <v>2036</v>
      </c>
      <c r="F1509" s="8" t="s">
        <v>2014</v>
      </c>
      <c r="G1509" s="9">
        <v>210000000</v>
      </c>
      <c r="H1509" s="9">
        <v>70000000</v>
      </c>
      <c r="I1509" s="9">
        <v>20000000</v>
      </c>
      <c r="J1509" s="9">
        <f t="shared" si="66"/>
        <v>300000000</v>
      </c>
      <c r="K1509" s="5" t="s">
        <v>1988</v>
      </c>
      <c r="L1509" s="5" t="s">
        <v>341</v>
      </c>
      <c r="N1509" s="74"/>
      <c r="O1509" s="74"/>
      <c r="P1509" s="74"/>
    </row>
    <row r="1510" spans="1:16" ht="12" customHeight="1" x14ac:dyDescent="0.3">
      <c r="A1510" s="5">
        <f t="shared" si="65"/>
        <v>1509</v>
      </c>
      <c r="B1510" s="6" t="s">
        <v>1307</v>
      </c>
      <c r="C1510" s="6" t="s">
        <v>1316</v>
      </c>
      <c r="D1510" s="5" t="s">
        <v>678</v>
      </c>
      <c r="E1510" s="7" t="s">
        <v>2037</v>
      </c>
      <c r="F1510" s="8" t="s">
        <v>2014</v>
      </c>
      <c r="G1510" s="9">
        <v>750000000</v>
      </c>
      <c r="H1510" s="9">
        <v>1000000000</v>
      </c>
      <c r="I1510" s="9">
        <v>50000000</v>
      </c>
      <c r="J1510" s="9">
        <f t="shared" si="66"/>
        <v>1800000000</v>
      </c>
      <c r="K1510" s="5" t="s">
        <v>1988</v>
      </c>
      <c r="L1510" s="5" t="s">
        <v>341</v>
      </c>
      <c r="N1510" s="74"/>
      <c r="O1510" s="74"/>
      <c r="P1510" s="74"/>
    </row>
    <row r="1511" spans="1:16" ht="12" customHeight="1" x14ac:dyDescent="0.3">
      <c r="A1511" s="5">
        <f t="shared" si="65"/>
        <v>1510</v>
      </c>
      <c r="B1511" s="6" t="s">
        <v>1307</v>
      </c>
      <c r="C1511" s="6" t="s">
        <v>1313</v>
      </c>
      <c r="D1511" s="5" t="s">
        <v>338</v>
      </c>
      <c r="E1511" s="7" t="s">
        <v>2038</v>
      </c>
      <c r="F1511" s="8" t="s">
        <v>2014</v>
      </c>
      <c r="G1511" s="9">
        <v>200000000</v>
      </c>
      <c r="H1511" s="9">
        <v>330000000</v>
      </c>
      <c r="I1511" s="22">
        <v>0</v>
      </c>
      <c r="J1511" s="9">
        <f t="shared" si="66"/>
        <v>530000000</v>
      </c>
      <c r="K1511" s="5" t="s">
        <v>1988</v>
      </c>
      <c r="L1511" s="5" t="s">
        <v>28</v>
      </c>
      <c r="N1511" s="74"/>
      <c r="O1511" s="74"/>
      <c r="P1511" s="74"/>
    </row>
    <row r="1512" spans="1:16" ht="12" customHeight="1" x14ac:dyDescent="0.3">
      <c r="A1512" s="5">
        <f t="shared" si="65"/>
        <v>1511</v>
      </c>
      <c r="B1512" s="6" t="s">
        <v>1307</v>
      </c>
      <c r="C1512" s="6" t="s">
        <v>1313</v>
      </c>
      <c r="D1512" s="5" t="s">
        <v>338</v>
      </c>
      <c r="E1512" s="7" t="s">
        <v>2039</v>
      </c>
      <c r="F1512" s="8" t="s">
        <v>2014</v>
      </c>
      <c r="G1512" s="9">
        <v>20000000</v>
      </c>
      <c r="H1512" s="9">
        <v>40000000</v>
      </c>
      <c r="I1512" s="22">
        <v>0</v>
      </c>
      <c r="J1512" s="9">
        <f t="shared" si="66"/>
        <v>60000000</v>
      </c>
      <c r="K1512" s="5" t="s">
        <v>1988</v>
      </c>
      <c r="L1512" s="5" t="s">
        <v>28</v>
      </c>
      <c r="N1512" s="74"/>
      <c r="O1512" s="74"/>
      <c r="P1512" s="74"/>
    </row>
    <row r="1513" spans="1:16" s="74" customFormat="1" ht="12" customHeight="1" x14ac:dyDescent="0.3">
      <c r="A1513" s="5">
        <f t="shared" si="65"/>
        <v>1512</v>
      </c>
      <c r="B1513" s="6" t="s">
        <v>1307</v>
      </c>
      <c r="C1513" s="6" t="s">
        <v>1316</v>
      </c>
      <c r="D1513" s="5" t="s">
        <v>366</v>
      </c>
      <c r="E1513" s="7" t="s">
        <v>2040</v>
      </c>
      <c r="F1513" s="8" t="s">
        <v>2014</v>
      </c>
      <c r="G1513" s="9">
        <v>175000000</v>
      </c>
      <c r="H1513" s="9">
        <v>100000000</v>
      </c>
      <c r="I1513" s="9">
        <v>25000000</v>
      </c>
      <c r="J1513" s="9">
        <f t="shared" si="66"/>
        <v>300000000</v>
      </c>
      <c r="K1513" s="5" t="s">
        <v>1988</v>
      </c>
      <c r="L1513" s="5" t="s">
        <v>341</v>
      </c>
      <c r="M1513" s="4"/>
    </row>
    <row r="1514" spans="1:16" s="74" customFormat="1" ht="12" customHeight="1" x14ac:dyDescent="0.3">
      <c r="A1514" s="5">
        <f t="shared" si="65"/>
        <v>1513</v>
      </c>
      <c r="B1514" s="6" t="s">
        <v>1307</v>
      </c>
      <c r="C1514" s="6" t="s">
        <v>1313</v>
      </c>
      <c r="D1514" s="5" t="s">
        <v>89</v>
      </c>
      <c r="E1514" s="7" t="s">
        <v>2041</v>
      </c>
      <c r="F1514" s="8" t="s">
        <v>2014</v>
      </c>
      <c r="G1514" s="9">
        <v>500000000</v>
      </c>
      <c r="H1514" s="9">
        <v>700000000</v>
      </c>
      <c r="I1514" s="22">
        <v>0</v>
      </c>
      <c r="J1514" s="9">
        <f t="shared" si="66"/>
        <v>1200000000</v>
      </c>
      <c r="K1514" s="5" t="s">
        <v>1988</v>
      </c>
      <c r="L1514" s="5" t="s">
        <v>28</v>
      </c>
      <c r="M1514" s="4"/>
      <c r="N1514" s="4"/>
      <c r="O1514" s="4"/>
      <c r="P1514" s="4"/>
    </row>
    <row r="1515" spans="1:16" s="74" customFormat="1" ht="12" customHeight="1" x14ac:dyDescent="0.3">
      <c r="A1515" s="5">
        <f t="shared" si="65"/>
        <v>1514</v>
      </c>
      <c r="B1515" s="6" t="s">
        <v>1307</v>
      </c>
      <c r="C1515" s="6" t="s">
        <v>1313</v>
      </c>
      <c r="D1515" s="5" t="s">
        <v>89</v>
      </c>
      <c r="E1515" s="7" t="s">
        <v>2042</v>
      </c>
      <c r="F1515" s="8" t="s">
        <v>2014</v>
      </c>
      <c r="G1515" s="9">
        <v>700000000</v>
      </c>
      <c r="H1515" s="9">
        <v>1000000000</v>
      </c>
      <c r="I1515" s="22">
        <v>0</v>
      </c>
      <c r="J1515" s="9">
        <f t="shared" si="66"/>
        <v>1700000000</v>
      </c>
      <c r="K1515" s="5" t="s">
        <v>1988</v>
      </c>
      <c r="L1515" s="5" t="s">
        <v>28</v>
      </c>
      <c r="M1515" s="4"/>
      <c r="N1515" s="4"/>
      <c r="O1515" s="4"/>
      <c r="P1515" s="4"/>
    </row>
    <row r="1516" spans="1:16" s="74" customFormat="1" ht="12" customHeight="1" x14ac:dyDescent="0.3">
      <c r="A1516" s="5">
        <f t="shared" si="65"/>
        <v>1515</v>
      </c>
      <c r="B1516" s="6" t="s">
        <v>1307</v>
      </c>
      <c r="C1516" s="6" t="s">
        <v>1316</v>
      </c>
      <c r="D1516" s="5" t="s">
        <v>89</v>
      </c>
      <c r="E1516" s="7" t="s">
        <v>2043</v>
      </c>
      <c r="F1516" s="8" t="s">
        <v>2014</v>
      </c>
      <c r="G1516" s="9">
        <v>500000000</v>
      </c>
      <c r="H1516" s="9">
        <v>300000000</v>
      </c>
      <c r="I1516" s="9">
        <v>300000000</v>
      </c>
      <c r="J1516" s="9">
        <f t="shared" si="66"/>
        <v>1100000000</v>
      </c>
      <c r="K1516" s="5" t="s">
        <v>1988</v>
      </c>
      <c r="L1516" s="5" t="s">
        <v>341</v>
      </c>
      <c r="M1516" s="4"/>
      <c r="N1516" s="4"/>
      <c r="O1516" s="4"/>
      <c r="P1516" s="4"/>
    </row>
    <row r="1517" spans="1:16" s="74" customFormat="1" ht="12" customHeight="1" x14ac:dyDescent="0.3">
      <c r="A1517" s="5">
        <f t="shared" si="65"/>
        <v>1516</v>
      </c>
      <c r="B1517" s="6" t="s">
        <v>1307</v>
      </c>
      <c r="C1517" s="6" t="s">
        <v>1308</v>
      </c>
      <c r="D1517" s="5" t="s">
        <v>39</v>
      </c>
      <c r="E1517" s="7" t="s">
        <v>2044</v>
      </c>
      <c r="F1517" s="8" t="s">
        <v>1988</v>
      </c>
      <c r="G1517" s="9">
        <f>468000000+690000000</f>
        <v>1158000000</v>
      </c>
      <c r="H1517" s="9">
        <f>1260000000+300000000</f>
        <v>1560000000</v>
      </c>
      <c r="I1517" s="9">
        <v>10000000</v>
      </c>
      <c r="J1517" s="9">
        <f t="shared" si="66"/>
        <v>2728000000</v>
      </c>
      <c r="K1517" s="5" t="s">
        <v>1988</v>
      </c>
      <c r="L1517" s="5" t="s">
        <v>341</v>
      </c>
      <c r="M1517" s="4"/>
      <c r="N1517" s="4"/>
      <c r="O1517" s="4"/>
      <c r="P1517" s="4"/>
    </row>
    <row r="1518" spans="1:16" s="74" customFormat="1" ht="12" customHeight="1" x14ac:dyDescent="0.3">
      <c r="A1518" s="5">
        <f t="shared" si="65"/>
        <v>1517</v>
      </c>
      <c r="B1518" s="6" t="s">
        <v>336</v>
      </c>
      <c r="C1518" s="60" t="s">
        <v>1336</v>
      </c>
      <c r="D1518" s="5" t="s">
        <v>21</v>
      </c>
      <c r="E1518" s="7" t="s">
        <v>2045</v>
      </c>
      <c r="F1518" s="8" t="s">
        <v>1988</v>
      </c>
      <c r="G1518" s="21">
        <v>40000000</v>
      </c>
      <c r="H1518" s="21">
        <v>193799999.99999997</v>
      </c>
      <c r="I1518" s="21">
        <v>1000000</v>
      </c>
      <c r="J1518" s="21">
        <f t="shared" si="66"/>
        <v>234799999.99999997</v>
      </c>
      <c r="K1518" s="5" t="s">
        <v>2014</v>
      </c>
      <c r="L1518" s="5" t="s">
        <v>33</v>
      </c>
      <c r="M1518" s="4"/>
      <c r="N1518" s="4"/>
      <c r="O1518" s="4"/>
      <c r="P1518" s="4"/>
    </row>
    <row r="1519" spans="1:16" s="74" customFormat="1" ht="12" customHeight="1" x14ac:dyDescent="0.3">
      <c r="A1519" s="5">
        <f t="shared" si="65"/>
        <v>1518</v>
      </c>
      <c r="B1519" s="6" t="s">
        <v>284</v>
      </c>
      <c r="C1519" s="6" t="s">
        <v>1254</v>
      </c>
      <c r="D1519" s="5" t="s">
        <v>21</v>
      </c>
      <c r="E1519" s="7" t="s">
        <v>2046</v>
      </c>
      <c r="F1519" s="8" t="s">
        <v>1988</v>
      </c>
      <c r="G1519" s="43">
        <v>110000000</v>
      </c>
      <c r="H1519" s="43">
        <v>10000000</v>
      </c>
      <c r="I1519" s="43">
        <v>5000000</v>
      </c>
      <c r="J1519" s="21">
        <f t="shared" si="66"/>
        <v>125000000</v>
      </c>
      <c r="K1519" s="5" t="s">
        <v>1988</v>
      </c>
      <c r="L1519" s="5" t="s">
        <v>28</v>
      </c>
      <c r="M1519" s="4"/>
      <c r="N1519" s="4"/>
      <c r="O1519" s="4"/>
      <c r="P1519" s="4"/>
    </row>
    <row r="1520" spans="1:16" s="74" customFormat="1" ht="12" customHeight="1" x14ac:dyDescent="0.3">
      <c r="A1520" s="5">
        <f t="shared" si="65"/>
        <v>1519</v>
      </c>
      <c r="B1520" s="6" t="s">
        <v>336</v>
      </c>
      <c r="C1520" s="6" t="s">
        <v>2047</v>
      </c>
      <c r="D1520" s="5" t="s">
        <v>678</v>
      </c>
      <c r="E1520" s="7" t="s">
        <v>2048</v>
      </c>
      <c r="F1520" s="8" t="s">
        <v>1988</v>
      </c>
      <c r="G1520" s="21">
        <v>6200000000</v>
      </c>
      <c r="H1520" s="21">
        <v>4200000000</v>
      </c>
      <c r="I1520" s="21">
        <v>0</v>
      </c>
      <c r="J1520" s="21">
        <f t="shared" si="66"/>
        <v>10400000000</v>
      </c>
      <c r="K1520" s="5" t="s">
        <v>1988</v>
      </c>
      <c r="L1520" s="5" t="s">
        <v>28</v>
      </c>
      <c r="M1520" s="4"/>
      <c r="N1520" s="4"/>
      <c r="O1520" s="4"/>
      <c r="P1520" s="4"/>
    </row>
    <row r="1521" spans="1:16" s="74" customFormat="1" ht="12" customHeight="1" x14ac:dyDescent="0.3">
      <c r="A1521" s="5">
        <f t="shared" si="65"/>
        <v>1520</v>
      </c>
      <c r="B1521" s="6" t="s">
        <v>284</v>
      </c>
      <c r="C1521" s="6" t="s">
        <v>1349</v>
      </c>
      <c r="D1521" s="5" t="s">
        <v>82</v>
      </c>
      <c r="E1521" s="7" t="s">
        <v>2049</v>
      </c>
      <c r="F1521" s="8" t="s">
        <v>1988</v>
      </c>
      <c r="G1521" s="21">
        <v>350000000</v>
      </c>
      <c r="H1521" s="21">
        <v>80000000</v>
      </c>
      <c r="I1521" s="21">
        <v>5000000</v>
      </c>
      <c r="J1521" s="21">
        <f t="shared" si="66"/>
        <v>435000000</v>
      </c>
      <c r="K1521" s="5" t="s">
        <v>1988</v>
      </c>
      <c r="L1521" s="5" t="s">
        <v>28</v>
      </c>
      <c r="M1521" s="4"/>
      <c r="N1521" s="4"/>
      <c r="O1521" s="4"/>
      <c r="P1521" s="4"/>
    </row>
    <row r="1522" spans="1:16" s="74" customFormat="1" ht="12" customHeight="1" x14ac:dyDescent="0.3">
      <c r="A1522" s="5">
        <f t="shared" si="65"/>
        <v>1521</v>
      </c>
      <c r="B1522" s="6" t="s">
        <v>284</v>
      </c>
      <c r="C1522" s="6" t="s">
        <v>1349</v>
      </c>
      <c r="D1522" s="5" t="s">
        <v>82</v>
      </c>
      <c r="E1522" s="7" t="s">
        <v>2050</v>
      </c>
      <c r="F1522" s="8" t="s">
        <v>1988</v>
      </c>
      <c r="G1522" s="21">
        <v>60000000</v>
      </c>
      <c r="H1522" s="10">
        <v>0</v>
      </c>
      <c r="I1522" s="9">
        <v>0</v>
      </c>
      <c r="J1522" s="21">
        <f t="shared" si="66"/>
        <v>60000000</v>
      </c>
      <c r="K1522" s="5" t="s">
        <v>1988</v>
      </c>
      <c r="L1522" s="5" t="s">
        <v>33</v>
      </c>
      <c r="M1522" s="4"/>
      <c r="N1522" s="4"/>
      <c r="O1522" s="4"/>
      <c r="P1522" s="4"/>
    </row>
    <row r="1523" spans="1:16" s="74" customFormat="1" ht="12" customHeight="1" x14ac:dyDescent="0.3">
      <c r="A1523" s="5">
        <f t="shared" si="65"/>
        <v>1522</v>
      </c>
      <c r="B1523" s="6" t="s">
        <v>284</v>
      </c>
      <c r="C1523" s="6" t="s">
        <v>1349</v>
      </c>
      <c r="D1523" s="5" t="s">
        <v>82</v>
      </c>
      <c r="E1523" s="7" t="s">
        <v>2051</v>
      </c>
      <c r="F1523" s="8" t="s">
        <v>1988</v>
      </c>
      <c r="G1523" s="21">
        <v>45000000</v>
      </c>
      <c r="H1523" s="10">
        <v>0</v>
      </c>
      <c r="I1523" s="9">
        <v>0</v>
      </c>
      <c r="J1523" s="21">
        <f t="shared" si="66"/>
        <v>45000000</v>
      </c>
      <c r="K1523" s="5" t="s">
        <v>1988</v>
      </c>
      <c r="L1523" s="5" t="s">
        <v>28</v>
      </c>
      <c r="M1523" s="4"/>
    </row>
    <row r="1524" spans="1:16" s="74" customFormat="1" ht="12" customHeight="1" x14ac:dyDescent="0.3">
      <c r="A1524" s="5">
        <f t="shared" si="65"/>
        <v>1523</v>
      </c>
      <c r="B1524" s="6" t="s">
        <v>284</v>
      </c>
      <c r="C1524" s="6" t="s">
        <v>1254</v>
      </c>
      <c r="D1524" s="5" t="s">
        <v>82</v>
      </c>
      <c r="E1524" s="7" t="s">
        <v>2052</v>
      </c>
      <c r="F1524" s="8" t="s">
        <v>1988</v>
      </c>
      <c r="G1524" s="43">
        <v>650000000</v>
      </c>
      <c r="H1524" s="43">
        <v>400000000</v>
      </c>
      <c r="I1524" s="43">
        <v>50000000</v>
      </c>
      <c r="J1524" s="21">
        <f t="shared" si="66"/>
        <v>1100000000</v>
      </c>
      <c r="K1524" s="5" t="s">
        <v>1988</v>
      </c>
      <c r="L1524" s="5" t="s">
        <v>28</v>
      </c>
      <c r="M1524" s="4"/>
      <c r="N1524" s="4"/>
      <c r="O1524" s="4"/>
      <c r="P1524" s="4"/>
    </row>
    <row r="1525" spans="1:16" s="74" customFormat="1" ht="12" customHeight="1" x14ac:dyDescent="0.3">
      <c r="A1525" s="5">
        <f t="shared" si="65"/>
        <v>1524</v>
      </c>
      <c r="B1525" s="6" t="s">
        <v>284</v>
      </c>
      <c r="C1525" s="6" t="s">
        <v>1254</v>
      </c>
      <c r="D1525" s="5" t="s">
        <v>82</v>
      </c>
      <c r="E1525" s="7" t="s">
        <v>2053</v>
      </c>
      <c r="F1525" s="8" t="s">
        <v>1988</v>
      </c>
      <c r="G1525" s="43">
        <v>800000000</v>
      </c>
      <c r="H1525" s="43">
        <v>424000000</v>
      </c>
      <c r="I1525" s="43">
        <v>300000000</v>
      </c>
      <c r="J1525" s="21">
        <f t="shared" si="66"/>
        <v>1524000000</v>
      </c>
      <c r="K1525" s="5" t="s">
        <v>1988</v>
      </c>
      <c r="L1525" s="5" t="s">
        <v>28</v>
      </c>
      <c r="M1525" s="4"/>
    </row>
    <row r="1526" spans="1:16" s="74" customFormat="1" ht="12" customHeight="1" x14ac:dyDescent="0.3">
      <c r="A1526" s="5">
        <f t="shared" si="65"/>
        <v>1525</v>
      </c>
      <c r="B1526" s="6" t="s">
        <v>284</v>
      </c>
      <c r="C1526" s="6" t="s">
        <v>1254</v>
      </c>
      <c r="D1526" s="5" t="s">
        <v>82</v>
      </c>
      <c r="E1526" s="7" t="s">
        <v>2054</v>
      </c>
      <c r="F1526" s="8" t="s">
        <v>1988</v>
      </c>
      <c r="G1526" s="43">
        <v>80000000</v>
      </c>
      <c r="H1526" s="10">
        <v>0</v>
      </c>
      <c r="I1526" s="9">
        <v>0</v>
      </c>
      <c r="J1526" s="21">
        <f t="shared" si="66"/>
        <v>80000000</v>
      </c>
      <c r="K1526" s="5" t="s">
        <v>1988</v>
      </c>
      <c r="L1526" s="5" t="s">
        <v>28</v>
      </c>
      <c r="M1526" s="4"/>
    </row>
    <row r="1527" spans="1:16" s="74" customFormat="1" ht="12" customHeight="1" x14ac:dyDescent="0.3">
      <c r="A1527" s="5">
        <f t="shared" si="65"/>
        <v>1526</v>
      </c>
      <c r="B1527" s="6" t="s">
        <v>336</v>
      </c>
      <c r="C1527" s="6" t="s">
        <v>2047</v>
      </c>
      <c r="D1527" s="5" t="s">
        <v>338</v>
      </c>
      <c r="E1527" s="7" t="s">
        <v>2055</v>
      </c>
      <c r="F1527" s="8" t="s">
        <v>1988</v>
      </c>
      <c r="G1527" s="21">
        <v>200000000</v>
      </c>
      <c r="H1527" s="21">
        <v>300000000</v>
      </c>
      <c r="I1527" s="21">
        <v>0</v>
      </c>
      <c r="J1527" s="21">
        <f t="shared" si="66"/>
        <v>500000000</v>
      </c>
      <c r="K1527" s="5" t="s">
        <v>1988</v>
      </c>
      <c r="L1527" s="5" t="s">
        <v>28</v>
      </c>
      <c r="M1527" s="4"/>
    </row>
    <row r="1528" spans="1:16" s="74" customFormat="1" ht="12" customHeight="1" x14ac:dyDescent="0.3">
      <c r="A1528" s="5">
        <f t="shared" si="65"/>
        <v>1527</v>
      </c>
      <c r="B1528" s="6" t="s">
        <v>284</v>
      </c>
      <c r="C1528" s="6" t="s">
        <v>2056</v>
      </c>
      <c r="D1528" s="5" t="s">
        <v>82</v>
      </c>
      <c r="E1528" s="7" t="s">
        <v>2057</v>
      </c>
      <c r="F1528" s="8" t="s">
        <v>1988</v>
      </c>
      <c r="G1528" s="21">
        <v>100000000</v>
      </c>
      <c r="H1528" s="21">
        <v>160000000</v>
      </c>
      <c r="I1528" s="21">
        <v>0</v>
      </c>
      <c r="J1528" s="21">
        <f t="shared" si="66"/>
        <v>260000000</v>
      </c>
      <c r="K1528" s="5" t="s">
        <v>1988</v>
      </c>
      <c r="L1528" s="5" t="s">
        <v>28</v>
      </c>
      <c r="M1528" s="4"/>
    </row>
    <row r="1529" spans="1:16" s="74" customFormat="1" ht="12" customHeight="1" x14ac:dyDescent="0.3">
      <c r="A1529" s="5">
        <f t="shared" si="65"/>
        <v>1528</v>
      </c>
      <c r="B1529" s="6" t="s">
        <v>336</v>
      </c>
      <c r="C1529" s="60" t="s">
        <v>2058</v>
      </c>
      <c r="D1529" s="5" t="s">
        <v>366</v>
      </c>
      <c r="E1529" s="7" t="s">
        <v>2059</v>
      </c>
      <c r="F1529" s="8" t="s">
        <v>2014</v>
      </c>
      <c r="G1529" s="21">
        <v>726000000</v>
      </c>
      <c r="H1529" s="21">
        <v>374000000</v>
      </c>
      <c r="I1529" s="21">
        <v>110000000</v>
      </c>
      <c r="J1529" s="21">
        <f t="shared" si="66"/>
        <v>1210000000</v>
      </c>
      <c r="K1529" s="5" t="s">
        <v>2014</v>
      </c>
      <c r="L1529" s="5" t="s">
        <v>341</v>
      </c>
      <c r="M1529" s="4"/>
    </row>
    <row r="1530" spans="1:16" s="74" customFormat="1" ht="12" customHeight="1" x14ac:dyDescent="0.3">
      <c r="A1530" s="5">
        <f t="shared" si="65"/>
        <v>1529</v>
      </c>
      <c r="B1530" s="6" t="s">
        <v>336</v>
      </c>
      <c r="C1530" s="60" t="s">
        <v>2058</v>
      </c>
      <c r="D1530" s="5" t="s">
        <v>366</v>
      </c>
      <c r="E1530" s="7" t="s">
        <v>2060</v>
      </c>
      <c r="F1530" s="8" t="s">
        <v>2014</v>
      </c>
      <c r="G1530" s="21">
        <v>450000000</v>
      </c>
      <c r="H1530" s="21">
        <v>1500000000</v>
      </c>
      <c r="I1530" s="21">
        <v>50000000</v>
      </c>
      <c r="J1530" s="21">
        <f t="shared" ref="J1530:J1561" si="67">SUM(G1530:I1530)</f>
        <v>2000000000</v>
      </c>
      <c r="K1530" s="5" t="s">
        <v>2014</v>
      </c>
      <c r="L1530" s="5" t="s">
        <v>341</v>
      </c>
      <c r="M1530" s="4"/>
      <c r="N1530" s="4"/>
      <c r="O1530" s="4"/>
      <c r="P1530" s="4"/>
    </row>
    <row r="1531" spans="1:16" s="74" customFormat="1" ht="12" customHeight="1" x14ac:dyDescent="0.3">
      <c r="A1531" s="5">
        <f t="shared" si="65"/>
        <v>1530</v>
      </c>
      <c r="B1531" s="6" t="s">
        <v>284</v>
      </c>
      <c r="C1531" s="6" t="s">
        <v>1254</v>
      </c>
      <c r="D1531" s="5" t="s">
        <v>25</v>
      </c>
      <c r="E1531" s="7" t="s">
        <v>2061</v>
      </c>
      <c r="F1531" s="8" t="s">
        <v>1988</v>
      </c>
      <c r="G1531" s="43">
        <v>400000000</v>
      </c>
      <c r="H1531" s="43">
        <v>150000000</v>
      </c>
      <c r="I1531" s="43">
        <v>50000000</v>
      </c>
      <c r="J1531" s="21">
        <f t="shared" si="67"/>
        <v>600000000</v>
      </c>
      <c r="K1531" s="5" t="s">
        <v>1988</v>
      </c>
      <c r="L1531" s="5" t="s">
        <v>28</v>
      </c>
      <c r="M1531" s="4"/>
      <c r="N1531" s="4"/>
      <c r="O1531" s="4"/>
      <c r="P1531" s="4"/>
    </row>
    <row r="1532" spans="1:16" s="74" customFormat="1" ht="12" customHeight="1" x14ac:dyDescent="0.3">
      <c r="A1532" s="5">
        <f t="shared" si="65"/>
        <v>1531</v>
      </c>
      <c r="B1532" s="6" t="s">
        <v>284</v>
      </c>
      <c r="C1532" s="6" t="s">
        <v>1254</v>
      </c>
      <c r="D1532" s="5" t="s">
        <v>25</v>
      </c>
      <c r="E1532" s="7" t="s">
        <v>2062</v>
      </c>
      <c r="F1532" s="8" t="s">
        <v>1988</v>
      </c>
      <c r="G1532" s="43">
        <v>200000000</v>
      </c>
      <c r="H1532" s="43">
        <v>100000000</v>
      </c>
      <c r="I1532" s="43">
        <v>0</v>
      </c>
      <c r="J1532" s="21">
        <f t="shared" si="67"/>
        <v>300000000</v>
      </c>
      <c r="K1532" s="5" t="s">
        <v>1988</v>
      </c>
      <c r="L1532" s="5" t="s">
        <v>28</v>
      </c>
      <c r="M1532" s="4"/>
    </row>
    <row r="1533" spans="1:16" s="74" customFormat="1" ht="12" customHeight="1" x14ac:dyDescent="0.3">
      <c r="A1533" s="5">
        <f t="shared" si="65"/>
        <v>1532</v>
      </c>
      <c r="B1533" s="6" t="s">
        <v>284</v>
      </c>
      <c r="C1533" s="6" t="s">
        <v>1254</v>
      </c>
      <c r="D1533" s="5" t="s">
        <v>25</v>
      </c>
      <c r="E1533" s="7" t="s">
        <v>2063</v>
      </c>
      <c r="F1533" s="8" t="s">
        <v>1988</v>
      </c>
      <c r="G1533" s="43">
        <v>1500000000</v>
      </c>
      <c r="H1533" s="43">
        <v>300000000</v>
      </c>
      <c r="I1533" s="43">
        <v>30000000</v>
      </c>
      <c r="J1533" s="21">
        <f t="shared" si="67"/>
        <v>1830000000</v>
      </c>
      <c r="K1533" s="5" t="s">
        <v>1988</v>
      </c>
      <c r="L1533" s="5" t="s">
        <v>28</v>
      </c>
      <c r="M1533" s="4"/>
      <c r="N1533" s="4"/>
      <c r="O1533" s="4"/>
      <c r="P1533" s="4"/>
    </row>
    <row r="1534" spans="1:16" s="74" customFormat="1" ht="12" customHeight="1" x14ac:dyDescent="0.3">
      <c r="A1534" s="5">
        <f t="shared" si="65"/>
        <v>1533</v>
      </c>
      <c r="B1534" s="6" t="s">
        <v>336</v>
      </c>
      <c r="C1534" s="6" t="s">
        <v>2047</v>
      </c>
      <c r="D1534" s="5" t="s">
        <v>25</v>
      </c>
      <c r="E1534" s="7" t="s">
        <v>2064</v>
      </c>
      <c r="F1534" s="8" t="s">
        <v>1988</v>
      </c>
      <c r="G1534" s="21">
        <v>150000000</v>
      </c>
      <c r="H1534" s="21">
        <v>100000000</v>
      </c>
      <c r="I1534" s="21">
        <v>50000000</v>
      </c>
      <c r="J1534" s="21">
        <f t="shared" si="67"/>
        <v>300000000</v>
      </c>
      <c r="K1534" s="5" t="s">
        <v>1988</v>
      </c>
      <c r="L1534" s="5" t="s">
        <v>341</v>
      </c>
      <c r="M1534" s="4"/>
      <c r="N1534" s="4"/>
      <c r="O1534" s="4"/>
      <c r="P1534" s="4"/>
    </row>
    <row r="1535" spans="1:16" s="74" customFormat="1" ht="12" customHeight="1" x14ac:dyDescent="0.3">
      <c r="A1535" s="5">
        <f t="shared" si="65"/>
        <v>1534</v>
      </c>
      <c r="B1535" s="6" t="s">
        <v>336</v>
      </c>
      <c r="C1535" s="6" t="s">
        <v>2047</v>
      </c>
      <c r="D1535" s="5" t="s">
        <v>25</v>
      </c>
      <c r="E1535" s="7" t="s">
        <v>2065</v>
      </c>
      <c r="F1535" s="8" t="s">
        <v>1988</v>
      </c>
      <c r="G1535" s="21">
        <v>90000000</v>
      </c>
      <c r="H1535" s="21">
        <v>50000000</v>
      </c>
      <c r="I1535" s="21">
        <v>10000000</v>
      </c>
      <c r="J1535" s="21">
        <f t="shared" si="67"/>
        <v>150000000</v>
      </c>
      <c r="K1535" s="5" t="s">
        <v>1988</v>
      </c>
      <c r="L1535" s="5" t="s">
        <v>341</v>
      </c>
      <c r="M1535" s="4"/>
      <c r="N1535" s="4"/>
      <c r="O1535" s="4"/>
      <c r="P1535" s="4"/>
    </row>
    <row r="1536" spans="1:16" s="74" customFormat="1" ht="12" customHeight="1" x14ac:dyDescent="0.3">
      <c r="A1536" s="5">
        <f t="shared" si="65"/>
        <v>1535</v>
      </c>
      <c r="B1536" s="6" t="s">
        <v>284</v>
      </c>
      <c r="C1536" s="6" t="s">
        <v>1349</v>
      </c>
      <c r="D1536" s="5" t="s">
        <v>86</v>
      </c>
      <c r="E1536" s="7" t="s">
        <v>2066</v>
      </c>
      <c r="F1536" s="8" t="s">
        <v>1988</v>
      </c>
      <c r="G1536" s="21">
        <v>8000000</v>
      </c>
      <c r="H1536" s="21">
        <v>63000000</v>
      </c>
      <c r="I1536" s="21">
        <v>0</v>
      </c>
      <c r="J1536" s="21">
        <f t="shared" si="67"/>
        <v>71000000</v>
      </c>
      <c r="K1536" s="5" t="s">
        <v>1988</v>
      </c>
      <c r="L1536" s="5" t="s">
        <v>28</v>
      </c>
      <c r="M1536" s="4"/>
      <c r="N1536" s="4"/>
      <c r="O1536" s="4"/>
      <c r="P1536" s="4"/>
    </row>
    <row r="1537" spans="1:16" s="74" customFormat="1" ht="12" customHeight="1" x14ac:dyDescent="0.3">
      <c r="A1537" s="5">
        <f t="shared" si="65"/>
        <v>1536</v>
      </c>
      <c r="B1537" s="6" t="s">
        <v>284</v>
      </c>
      <c r="C1537" s="6" t="s">
        <v>2056</v>
      </c>
      <c r="D1537" s="5" t="s">
        <v>86</v>
      </c>
      <c r="E1537" s="7" t="s">
        <v>2067</v>
      </c>
      <c r="F1537" s="8" t="s">
        <v>1988</v>
      </c>
      <c r="G1537" s="21">
        <v>50000000</v>
      </c>
      <c r="H1537" s="10">
        <v>0</v>
      </c>
      <c r="I1537" s="9">
        <v>0</v>
      </c>
      <c r="J1537" s="21">
        <f t="shared" si="67"/>
        <v>50000000</v>
      </c>
      <c r="K1537" s="5" t="s">
        <v>1988</v>
      </c>
      <c r="L1537" s="5" t="s">
        <v>28</v>
      </c>
      <c r="M1537" s="4"/>
      <c r="N1537" s="4"/>
      <c r="O1537" s="4"/>
      <c r="P1537" s="4"/>
    </row>
    <row r="1538" spans="1:16" s="74" customFormat="1" ht="12" customHeight="1" x14ac:dyDescent="0.3">
      <c r="A1538" s="5">
        <f t="shared" ref="A1538:A1601" si="68">ROW()-1</f>
        <v>1537</v>
      </c>
      <c r="B1538" s="6" t="s">
        <v>284</v>
      </c>
      <c r="C1538" s="6" t="s">
        <v>1349</v>
      </c>
      <c r="D1538" s="5" t="s">
        <v>39</v>
      </c>
      <c r="E1538" s="7" t="s">
        <v>2068</v>
      </c>
      <c r="F1538" s="8" t="s">
        <v>1988</v>
      </c>
      <c r="G1538" s="21">
        <v>90000000</v>
      </c>
      <c r="H1538" s="10">
        <v>0</v>
      </c>
      <c r="I1538" s="9">
        <v>0</v>
      </c>
      <c r="J1538" s="21">
        <f t="shared" si="67"/>
        <v>90000000</v>
      </c>
      <c r="K1538" s="5" t="s">
        <v>1988</v>
      </c>
      <c r="L1538" s="5" t="s">
        <v>28</v>
      </c>
      <c r="M1538" s="4"/>
      <c r="N1538" s="4"/>
      <c r="O1538" s="4"/>
      <c r="P1538" s="4"/>
    </row>
    <row r="1539" spans="1:16" s="74" customFormat="1" ht="12" customHeight="1" x14ac:dyDescent="0.3">
      <c r="A1539" s="5">
        <f t="shared" si="68"/>
        <v>1538</v>
      </c>
      <c r="B1539" s="6" t="s">
        <v>284</v>
      </c>
      <c r="C1539" s="6" t="s">
        <v>1254</v>
      </c>
      <c r="D1539" s="5" t="s">
        <v>39</v>
      </c>
      <c r="E1539" s="7" t="s">
        <v>2069</v>
      </c>
      <c r="F1539" s="8" t="s">
        <v>1988</v>
      </c>
      <c r="G1539" s="43">
        <v>1380000000</v>
      </c>
      <c r="H1539" s="43">
        <v>1459000000</v>
      </c>
      <c r="I1539" s="43">
        <v>0</v>
      </c>
      <c r="J1539" s="21">
        <f t="shared" si="67"/>
        <v>2839000000</v>
      </c>
      <c r="K1539" s="5" t="s">
        <v>1988</v>
      </c>
      <c r="L1539" s="5" t="s">
        <v>28</v>
      </c>
      <c r="M1539" s="4"/>
      <c r="N1539" s="83"/>
      <c r="O1539" s="83"/>
      <c r="P1539" s="84"/>
    </row>
    <row r="1540" spans="1:16" s="74" customFormat="1" ht="12" customHeight="1" x14ac:dyDescent="0.3">
      <c r="A1540" s="5">
        <f t="shared" si="68"/>
        <v>1539</v>
      </c>
      <c r="B1540" s="6" t="s">
        <v>284</v>
      </c>
      <c r="C1540" s="6" t="s">
        <v>1254</v>
      </c>
      <c r="D1540" s="5" t="s">
        <v>91</v>
      </c>
      <c r="E1540" s="7" t="s">
        <v>2070</v>
      </c>
      <c r="F1540" s="8" t="s">
        <v>1988</v>
      </c>
      <c r="G1540" s="43">
        <v>100000000</v>
      </c>
      <c r="H1540" s="43">
        <v>50000000</v>
      </c>
      <c r="I1540" s="43">
        <v>0</v>
      </c>
      <c r="J1540" s="21">
        <f t="shared" si="67"/>
        <v>150000000</v>
      </c>
      <c r="K1540" s="5" t="s">
        <v>1988</v>
      </c>
      <c r="L1540" s="5" t="s">
        <v>28</v>
      </c>
      <c r="M1540" s="4"/>
    </row>
    <row r="1541" spans="1:16" s="74" customFormat="1" ht="12" customHeight="1" x14ac:dyDescent="0.3">
      <c r="A1541" s="5">
        <f t="shared" si="68"/>
        <v>1540</v>
      </c>
      <c r="B1541" s="6" t="s">
        <v>420</v>
      </c>
      <c r="C1541" s="6" t="s">
        <v>1340</v>
      </c>
      <c r="D1541" s="5" t="s">
        <v>1331</v>
      </c>
      <c r="E1541" s="7" t="s">
        <v>2071</v>
      </c>
      <c r="F1541" s="8" t="s">
        <v>1988</v>
      </c>
      <c r="G1541" s="21">
        <v>600000000</v>
      </c>
      <c r="H1541" s="21">
        <v>700000000</v>
      </c>
      <c r="I1541" s="21">
        <v>0</v>
      </c>
      <c r="J1541" s="21">
        <f t="shared" si="67"/>
        <v>1300000000</v>
      </c>
      <c r="K1541" s="5" t="s">
        <v>1988</v>
      </c>
      <c r="L1541" s="5" t="s">
        <v>28</v>
      </c>
      <c r="M1541" s="4"/>
    </row>
    <row r="1542" spans="1:16" s="74" customFormat="1" ht="12" customHeight="1" x14ac:dyDescent="0.3">
      <c r="A1542" s="5">
        <f t="shared" si="68"/>
        <v>1541</v>
      </c>
      <c r="B1542" s="6" t="s">
        <v>284</v>
      </c>
      <c r="C1542" s="6" t="s">
        <v>1349</v>
      </c>
      <c r="D1542" s="5" t="s">
        <v>212</v>
      </c>
      <c r="E1542" s="7" t="s">
        <v>2072</v>
      </c>
      <c r="F1542" s="8" t="s">
        <v>1988</v>
      </c>
      <c r="G1542" s="21">
        <v>1900000000</v>
      </c>
      <c r="H1542" s="21">
        <v>200000000</v>
      </c>
      <c r="I1542" s="21">
        <v>0</v>
      </c>
      <c r="J1542" s="21">
        <f t="shared" si="67"/>
        <v>2100000000</v>
      </c>
      <c r="K1542" s="5" t="s">
        <v>1988</v>
      </c>
      <c r="L1542" s="5" t="s">
        <v>28</v>
      </c>
      <c r="M1542" s="4"/>
    </row>
    <row r="1543" spans="1:16" s="74" customFormat="1" ht="12" customHeight="1" x14ac:dyDescent="0.3">
      <c r="A1543" s="5">
        <f t="shared" si="68"/>
        <v>1542</v>
      </c>
      <c r="B1543" s="6" t="s">
        <v>420</v>
      </c>
      <c r="C1543" s="6" t="s">
        <v>1340</v>
      </c>
      <c r="D1543" s="5" t="s">
        <v>1366</v>
      </c>
      <c r="E1543" s="7" t="s">
        <v>2073</v>
      </c>
      <c r="F1543" s="8" t="s">
        <v>1988</v>
      </c>
      <c r="G1543" s="21">
        <v>150000000</v>
      </c>
      <c r="H1543" s="10">
        <v>0</v>
      </c>
      <c r="I1543" s="9">
        <v>0</v>
      </c>
      <c r="J1543" s="21">
        <f t="shared" si="67"/>
        <v>150000000</v>
      </c>
      <c r="K1543" s="5" t="s">
        <v>1988</v>
      </c>
      <c r="L1543" s="5" t="s">
        <v>28</v>
      </c>
      <c r="M1543" s="4"/>
    </row>
    <row r="1544" spans="1:16" s="74" customFormat="1" ht="12" customHeight="1" x14ac:dyDescent="0.3">
      <c r="A1544" s="5">
        <f t="shared" si="68"/>
        <v>1543</v>
      </c>
      <c r="B1544" s="6" t="s">
        <v>284</v>
      </c>
      <c r="C1544" s="6" t="s">
        <v>1349</v>
      </c>
      <c r="D1544" s="5" t="s">
        <v>1256</v>
      </c>
      <c r="E1544" s="7" t="s">
        <v>2074</v>
      </c>
      <c r="F1544" s="8" t="s">
        <v>1988</v>
      </c>
      <c r="G1544" s="21">
        <v>400000000</v>
      </c>
      <c r="H1544" s="10">
        <v>0</v>
      </c>
      <c r="I1544" s="9">
        <v>0</v>
      </c>
      <c r="J1544" s="21">
        <f t="shared" si="67"/>
        <v>400000000</v>
      </c>
      <c r="K1544" s="5" t="s">
        <v>1988</v>
      </c>
      <c r="L1544" s="5" t="s">
        <v>28</v>
      </c>
      <c r="M1544" s="4"/>
      <c r="N1544" s="4"/>
      <c r="O1544" s="4"/>
      <c r="P1544" s="4"/>
    </row>
    <row r="1545" spans="1:16" s="74" customFormat="1" ht="12" customHeight="1" x14ac:dyDescent="0.3">
      <c r="A1545" s="5">
        <f t="shared" si="68"/>
        <v>1544</v>
      </c>
      <c r="B1545" s="6" t="s">
        <v>441</v>
      </c>
      <c r="C1545" s="6" t="s">
        <v>1374</v>
      </c>
      <c r="D1545" s="5" t="s">
        <v>454</v>
      </c>
      <c r="E1545" s="7" t="s">
        <v>2075</v>
      </c>
      <c r="F1545" s="8" t="s">
        <v>1988</v>
      </c>
      <c r="G1545" s="9">
        <v>2000000000</v>
      </c>
      <c r="H1545" s="9">
        <v>1057000000</v>
      </c>
      <c r="I1545" s="9">
        <v>5000000</v>
      </c>
      <c r="J1545" s="9">
        <f t="shared" si="67"/>
        <v>3062000000</v>
      </c>
      <c r="K1545" s="5" t="s">
        <v>1988</v>
      </c>
      <c r="L1545" s="5" t="s">
        <v>425</v>
      </c>
      <c r="M1545" s="4"/>
      <c r="N1545" s="4"/>
      <c r="O1545" s="4"/>
      <c r="P1545" s="4"/>
    </row>
    <row r="1546" spans="1:16" s="74" customFormat="1" ht="12" customHeight="1" x14ac:dyDescent="0.3">
      <c r="A1546" s="5">
        <f t="shared" si="68"/>
        <v>1545</v>
      </c>
      <c r="B1546" s="6" t="s">
        <v>441</v>
      </c>
      <c r="C1546" s="6" t="s">
        <v>2076</v>
      </c>
      <c r="D1546" s="5" t="s">
        <v>463</v>
      </c>
      <c r="E1546" s="7" t="s">
        <v>2077</v>
      </c>
      <c r="F1546" s="8" t="s">
        <v>1988</v>
      </c>
      <c r="G1546" s="9">
        <v>850000000</v>
      </c>
      <c r="H1546" s="9">
        <v>964000000</v>
      </c>
      <c r="I1546" s="9">
        <v>50000000</v>
      </c>
      <c r="J1546" s="9">
        <f t="shared" si="67"/>
        <v>1864000000</v>
      </c>
      <c r="K1546" s="5" t="s">
        <v>1988</v>
      </c>
      <c r="L1546" s="5" t="s">
        <v>28</v>
      </c>
      <c r="M1546" s="4"/>
      <c r="N1546" s="4"/>
      <c r="O1546" s="4"/>
      <c r="P1546" s="4"/>
    </row>
    <row r="1547" spans="1:16" s="74" customFormat="1" ht="12" customHeight="1" x14ac:dyDescent="0.3">
      <c r="A1547" s="5">
        <f t="shared" si="68"/>
        <v>1546</v>
      </c>
      <c r="B1547" s="6" t="s">
        <v>441</v>
      </c>
      <c r="C1547" s="6" t="s">
        <v>1385</v>
      </c>
      <c r="D1547" s="5" t="s">
        <v>469</v>
      </c>
      <c r="E1547" s="7" t="s">
        <v>2078</v>
      </c>
      <c r="F1547" s="8" t="s">
        <v>1988</v>
      </c>
      <c r="G1547" s="9">
        <v>700000000</v>
      </c>
      <c r="H1547" s="9">
        <v>150000000</v>
      </c>
      <c r="I1547" s="9">
        <v>120000000</v>
      </c>
      <c r="J1547" s="9">
        <f t="shared" si="67"/>
        <v>970000000</v>
      </c>
      <c r="K1547" s="5" t="s">
        <v>1988</v>
      </c>
      <c r="L1547" s="5" t="s">
        <v>425</v>
      </c>
      <c r="M1547" s="4"/>
      <c r="N1547" s="4"/>
      <c r="O1547" s="4"/>
      <c r="P1547" s="4"/>
    </row>
    <row r="1548" spans="1:16" s="74" customFormat="1" ht="12" customHeight="1" x14ac:dyDescent="0.3">
      <c r="A1548" s="5">
        <f t="shared" si="68"/>
        <v>1547</v>
      </c>
      <c r="B1548" s="6" t="s">
        <v>441</v>
      </c>
      <c r="C1548" s="6" t="s">
        <v>1385</v>
      </c>
      <c r="D1548" s="5" t="s">
        <v>25</v>
      </c>
      <c r="E1548" s="7" t="s">
        <v>2079</v>
      </c>
      <c r="F1548" s="8" t="s">
        <v>1988</v>
      </c>
      <c r="G1548" s="9">
        <v>200000000</v>
      </c>
      <c r="H1548" s="9">
        <v>50000000</v>
      </c>
      <c r="I1548" s="9">
        <v>30000000</v>
      </c>
      <c r="J1548" s="9">
        <f t="shared" si="67"/>
        <v>280000000</v>
      </c>
      <c r="K1548" s="5" t="s">
        <v>1988</v>
      </c>
      <c r="L1548" s="5" t="s">
        <v>28</v>
      </c>
      <c r="M1548" s="4"/>
      <c r="N1548" s="4"/>
      <c r="O1548" s="4"/>
      <c r="P1548" s="4"/>
    </row>
    <row r="1549" spans="1:16" s="74" customFormat="1" ht="12" customHeight="1" x14ac:dyDescent="0.3">
      <c r="A1549" s="5">
        <f t="shared" si="68"/>
        <v>1548</v>
      </c>
      <c r="B1549" s="6" t="s">
        <v>441</v>
      </c>
      <c r="C1549" s="6" t="s">
        <v>1385</v>
      </c>
      <c r="D1549" s="5" t="s">
        <v>25</v>
      </c>
      <c r="E1549" s="7" t="s">
        <v>2080</v>
      </c>
      <c r="F1549" s="8" t="s">
        <v>1988</v>
      </c>
      <c r="G1549" s="9">
        <v>350000000</v>
      </c>
      <c r="H1549" s="9">
        <v>250000000</v>
      </c>
      <c r="I1549" s="9">
        <v>14000000</v>
      </c>
      <c r="J1549" s="9">
        <f t="shared" si="67"/>
        <v>614000000</v>
      </c>
      <c r="K1549" s="5" t="s">
        <v>1988</v>
      </c>
      <c r="L1549" s="5" t="s">
        <v>28</v>
      </c>
      <c r="M1549" s="4"/>
      <c r="N1549" s="4"/>
      <c r="O1549" s="4"/>
      <c r="P1549" s="4"/>
    </row>
    <row r="1550" spans="1:16" s="74" customFormat="1" ht="12" customHeight="1" x14ac:dyDescent="0.3">
      <c r="A1550" s="5">
        <f t="shared" si="68"/>
        <v>1549</v>
      </c>
      <c r="B1550" s="6" t="s">
        <v>441</v>
      </c>
      <c r="C1550" s="6" t="s">
        <v>1376</v>
      </c>
      <c r="D1550" s="5" t="s">
        <v>469</v>
      </c>
      <c r="E1550" s="7" t="s">
        <v>2081</v>
      </c>
      <c r="F1550" s="8" t="s">
        <v>2082</v>
      </c>
      <c r="G1550" s="9">
        <v>2500000000</v>
      </c>
      <c r="H1550" s="9">
        <v>3500000000</v>
      </c>
      <c r="I1550" s="9">
        <v>0</v>
      </c>
      <c r="J1550" s="9">
        <f t="shared" si="67"/>
        <v>6000000000</v>
      </c>
      <c r="K1550" s="5" t="s">
        <v>2082</v>
      </c>
      <c r="L1550" s="5" t="s">
        <v>425</v>
      </c>
      <c r="M1550" s="4"/>
      <c r="N1550" s="4"/>
      <c r="O1550" s="4"/>
      <c r="P1550" s="4"/>
    </row>
    <row r="1551" spans="1:16" s="74" customFormat="1" ht="12" customHeight="1" x14ac:dyDescent="0.3">
      <c r="A1551" s="5">
        <f t="shared" si="68"/>
        <v>1550</v>
      </c>
      <c r="B1551" s="6" t="s">
        <v>441</v>
      </c>
      <c r="C1551" s="6" t="s">
        <v>2076</v>
      </c>
      <c r="D1551" s="5" t="s">
        <v>1246</v>
      </c>
      <c r="E1551" s="7" t="s">
        <v>2083</v>
      </c>
      <c r="F1551" s="8" t="s">
        <v>1988</v>
      </c>
      <c r="G1551" s="9">
        <v>880000000</v>
      </c>
      <c r="H1551" s="9">
        <v>250000000</v>
      </c>
      <c r="I1551" s="9">
        <v>180000000</v>
      </c>
      <c r="J1551" s="9">
        <f t="shared" si="67"/>
        <v>1310000000</v>
      </c>
      <c r="K1551" s="5" t="s">
        <v>1988</v>
      </c>
      <c r="L1551" s="5" t="s">
        <v>28</v>
      </c>
      <c r="M1551" s="4"/>
      <c r="N1551" s="4"/>
      <c r="O1551" s="4"/>
      <c r="P1551" s="4"/>
    </row>
    <row r="1552" spans="1:16" s="74" customFormat="1" ht="12" customHeight="1" x14ac:dyDescent="0.3">
      <c r="A1552" s="5">
        <f t="shared" si="68"/>
        <v>1551</v>
      </c>
      <c r="B1552" s="6" t="s">
        <v>441</v>
      </c>
      <c r="C1552" s="6" t="s">
        <v>2076</v>
      </c>
      <c r="D1552" s="5" t="s">
        <v>1246</v>
      </c>
      <c r="E1552" s="7" t="s">
        <v>2084</v>
      </c>
      <c r="F1552" s="8" t="s">
        <v>1988</v>
      </c>
      <c r="G1552" s="9">
        <v>950000000</v>
      </c>
      <c r="H1552" s="9">
        <v>300000000</v>
      </c>
      <c r="I1552" s="9">
        <v>200000000</v>
      </c>
      <c r="J1552" s="9">
        <f t="shared" si="67"/>
        <v>1450000000</v>
      </c>
      <c r="K1552" s="5" t="s">
        <v>1988</v>
      </c>
      <c r="L1552" s="5" t="s">
        <v>28</v>
      </c>
      <c r="M1552" s="4"/>
      <c r="N1552" s="4"/>
      <c r="O1552" s="4"/>
      <c r="P1552" s="4"/>
    </row>
    <row r="1553" spans="1:16" s="74" customFormat="1" ht="12" customHeight="1" x14ac:dyDescent="0.3">
      <c r="A1553" s="5">
        <f t="shared" si="68"/>
        <v>1552</v>
      </c>
      <c r="B1553" s="6" t="s">
        <v>441</v>
      </c>
      <c r="C1553" s="6" t="s">
        <v>2076</v>
      </c>
      <c r="D1553" s="5" t="s">
        <v>422</v>
      </c>
      <c r="E1553" s="7" t="s">
        <v>2085</v>
      </c>
      <c r="F1553" s="8" t="s">
        <v>1988</v>
      </c>
      <c r="G1553" s="9">
        <v>1500000000</v>
      </c>
      <c r="H1553" s="9">
        <v>300000000</v>
      </c>
      <c r="I1553" s="9">
        <v>200000000</v>
      </c>
      <c r="J1553" s="9">
        <f t="shared" si="67"/>
        <v>2000000000</v>
      </c>
      <c r="K1553" s="5" t="s">
        <v>1988</v>
      </c>
      <c r="L1553" s="5" t="s">
        <v>28</v>
      </c>
      <c r="M1553" s="4"/>
      <c r="N1553" s="4"/>
      <c r="O1553" s="4"/>
      <c r="P1553" s="4"/>
    </row>
    <row r="1554" spans="1:16" s="74" customFormat="1" ht="12" customHeight="1" x14ac:dyDescent="0.3">
      <c r="A1554" s="5">
        <f t="shared" si="68"/>
        <v>1553</v>
      </c>
      <c r="B1554" s="6" t="s">
        <v>441</v>
      </c>
      <c r="C1554" s="6" t="s">
        <v>2076</v>
      </c>
      <c r="D1554" s="5" t="s">
        <v>422</v>
      </c>
      <c r="E1554" s="7" t="s">
        <v>2086</v>
      </c>
      <c r="F1554" s="8" t="s">
        <v>1988</v>
      </c>
      <c r="G1554" s="9">
        <v>100000000</v>
      </c>
      <c r="H1554" s="9">
        <v>110000000</v>
      </c>
      <c r="I1554" s="9">
        <v>20000000</v>
      </c>
      <c r="J1554" s="9">
        <f t="shared" si="67"/>
        <v>230000000</v>
      </c>
      <c r="K1554" s="5" t="s">
        <v>1988</v>
      </c>
      <c r="L1554" s="5" t="s">
        <v>28</v>
      </c>
      <c r="M1554" s="4"/>
      <c r="N1554" s="4"/>
      <c r="O1554" s="4"/>
      <c r="P1554" s="4"/>
    </row>
    <row r="1555" spans="1:16" s="74" customFormat="1" ht="12" customHeight="1" x14ac:dyDescent="0.3">
      <c r="A1555" s="5">
        <f t="shared" si="68"/>
        <v>1554</v>
      </c>
      <c r="B1555" s="6" t="s">
        <v>441</v>
      </c>
      <c r="C1555" s="6" t="s">
        <v>1374</v>
      </c>
      <c r="D1555" s="5" t="s">
        <v>1230</v>
      </c>
      <c r="E1555" s="7" t="s">
        <v>2087</v>
      </c>
      <c r="F1555" s="8" t="s">
        <v>2082</v>
      </c>
      <c r="G1555" s="9">
        <v>2000000000</v>
      </c>
      <c r="H1555" s="10">
        <v>0</v>
      </c>
      <c r="I1555" s="9">
        <v>0</v>
      </c>
      <c r="J1555" s="9">
        <f t="shared" si="67"/>
        <v>2000000000</v>
      </c>
      <c r="K1555" s="5" t="s">
        <v>2082</v>
      </c>
      <c r="L1555" s="5" t="s">
        <v>28</v>
      </c>
      <c r="M1555" s="4"/>
      <c r="N1555" s="4"/>
      <c r="O1555" s="4"/>
      <c r="P1555" s="4"/>
    </row>
    <row r="1556" spans="1:16" s="74" customFormat="1" ht="12" customHeight="1" x14ac:dyDescent="0.3">
      <c r="A1556" s="5">
        <f t="shared" si="68"/>
        <v>1555</v>
      </c>
      <c r="B1556" s="6" t="s">
        <v>487</v>
      </c>
      <c r="C1556" s="6" t="s">
        <v>2076</v>
      </c>
      <c r="D1556" s="5" t="s">
        <v>21</v>
      </c>
      <c r="E1556" s="7" t="s">
        <v>2088</v>
      </c>
      <c r="F1556" s="8" t="s">
        <v>1988</v>
      </c>
      <c r="G1556" s="9">
        <v>27000000</v>
      </c>
      <c r="H1556" s="9"/>
      <c r="I1556" s="9"/>
      <c r="J1556" s="9">
        <f t="shared" si="67"/>
        <v>27000000</v>
      </c>
      <c r="K1556" s="5" t="s">
        <v>1988</v>
      </c>
      <c r="L1556" s="5" t="s">
        <v>28</v>
      </c>
      <c r="M1556" s="4"/>
      <c r="N1556" s="4"/>
      <c r="O1556" s="4"/>
      <c r="P1556" s="4"/>
    </row>
    <row r="1557" spans="1:16" s="74" customFormat="1" ht="12" customHeight="1" x14ac:dyDescent="0.3">
      <c r="A1557" s="5">
        <f t="shared" si="68"/>
        <v>1556</v>
      </c>
      <c r="B1557" s="6" t="s">
        <v>487</v>
      </c>
      <c r="C1557" s="6" t="s">
        <v>2076</v>
      </c>
      <c r="D1557" s="5" t="s">
        <v>21</v>
      </c>
      <c r="E1557" s="7" t="s">
        <v>2089</v>
      </c>
      <c r="F1557" s="8" t="s">
        <v>1988</v>
      </c>
      <c r="G1557" s="9">
        <v>30000000</v>
      </c>
      <c r="H1557" s="9"/>
      <c r="I1557" s="9"/>
      <c r="J1557" s="9">
        <f t="shared" si="67"/>
        <v>30000000</v>
      </c>
      <c r="K1557" s="5" t="s">
        <v>1988</v>
      </c>
      <c r="L1557" s="5" t="s">
        <v>28</v>
      </c>
      <c r="M1557" s="4"/>
      <c r="N1557" s="4"/>
      <c r="O1557" s="4"/>
      <c r="P1557" s="4"/>
    </row>
    <row r="1558" spans="1:16" ht="12" customHeight="1" x14ac:dyDescent="0.3">
      <c r="A1558" s="5">
        <f t="shared" si="68"/>
        <v>1557</v>
      </c>
      <c r="B1558" s="6" t="s">
        <v>487</v>
      </c>
      <c r="C1558" s="6" t="s">
        <v>2076</v>
      </c>
      <c r="D1558" s="5" t="s">
        <v>21</v>
      </c>
      <c r="E1558" s="7" t="s">
        <v>2090</v>
      </c>
      <c r="F1558" s="8" t="s">
        <v>1988</v>
      </c>
      <c r="G1558" s="9">
        <v>20000000</v>
      </c>
      <c r="H1558" s="9"/>
      <c r="I1558" s="9"/>
      <c r="J1558" s="9">
        <f t="shared" si="67"/>
        <v>20000000</v>
      </c>
      <c r="K1558" s="5" t="s">
        <v>1988</v>
      </c>
      <c r="L1558" s="5" t="s">
        <v>28</v>
      </c>
    </row>
    <row r="1559" spans="1:16" ht="12" customHeight="1" x14ac:dyDescent="0.3">
      <c r="A1559" s="5">
        <f t="shared" si="68"/>
        <v>1558</v>
      </c>
      <c r="B1559" s="6" t="s">
        <v>487</v>
      </c>
      <c r="C1559" s="6" t="s">
        <v>2076</v>
      </c>
      <c r="D1559" s="5" t="s">
        <v>82</v>
      </c>
      <c r="E1559" s="7" t="s">
        <v>2091</v>
      </c>
      <c r="F1559" s="8" t="s">
        <v>1988</v>
      </c>
      <c r="G1559" s="9">
        <v>150000000</v>
      </c>
      <c r="H1559" s="9"/>
      <c r="I1559" s="9"/>
      <c r="J1559" s="9">
        <f t="shared" si="67"/>
        <v>150000000</v>
      </c>
      <c r="K1559" s="5" t="s">
        <v>1988</v>
      </c>
      <c r="L1559" s="5" t="s">
        <v>28</v>
      </c>
    </row>
    <row r="1560" spans="1:16" ht="12" customHeight="1" x14ac:dyDescent="0.3">
      <c r="A1560" s="5">
        <f t="shared" si="68"/>
        <v>1559</v>
      </c>
      <c r="B1560" s="6" t="s">
        <v>487</v>
      </c>
      <c r="C1560" s="6" t="s">
        <v>2076</v>
      </c>
      <c r="D1560" s="5" t="s">
        <v>82</v>
      </c>
      <c r="E1560" s="7" t="s">
        <v>2092</v>
      </c>
      <c r="F1560" s="8" t="s">
        <v>1988</v>
      </c>
      <c r="G1560" s="9">
        <v>3500000000</v>
      </c>
      <c r="H1560" s="9"/>
      <c r="I1560" s="9"/>
      <c r="J1560" s="9">
        <f t="shared" si="67"/>
        <v>3500000000</v>
      </c>
      <c r="K1560" s="5" t="s">
        <v>1988</v>
      </c>
      <c r="L1560" s="5" t="s">
        <v>28</v>
      </c>
    </row>
    <row r="1561" spans="1:16" ht="12" customHeight="1" x14ac:dyDescent="0.3">
      <c r="A1561" s="5">
        <f t="shared" si="68"/>
        <v>1560</v>
      </c>
      <c r="B1561" s="6" t="s">
        <v>487</v>
      </c>
      <c r="C1561" s="6" t="s">
        <v>2076</v>
      </c>
      <c r="D1561" s="5" t="s">
        <v>82</v>
      </c>
      <c r="E1561" s="7" t="s">
        <v>2093</v>
      </c>
      <c r="F1561" s="8" t="s">
        <v>1988</v>
      </c>
      <c r="G1561" s="9">
        <v>100000000</v>
      </c>
      <c r="H1561" s="9"/>
      <c r="I1561" s="9"/>
      <c r="J1561" s="9">
        <f t="shared" si="67"/>
        <v>100000000</v>
      </c>
      <c r="K1561" s="5" t="s">
        <v>1988</v>
      </c>
      <c r="L1561" s="5" t="s">
        <v>28</v>
      </c>
    </row>
    <row r="1562" spans="1:16" ht="12" customHeight="1" x14ac:dyDescent="0.3">
      <c r="A1562" s="5">
        <f t="shared" si="68"/>
        <v>1561</v>
      </c>
      <c r="B1562" s="6" t="s">
        <v>487</v>
      </c>
      <c r="C1562" s="6" t="s">
        <v>2076</v>
      </c>
      <c r="D1562" s="5" t="s">
        <v>82</v>
      </c>
      <c r="E1562" s="7" t="s">
        <v>2094</v>
      </c>
      <c r="F1562" s="8" t="s">
        <v>1988</v>
      </c>
      <c r="G1562" s="9">
        <v>1300000000</v>
      </c>
      <c r="H1562" s="9"/>
      <c r="I1562" s="9"/>
      <c r="J1562" s="9">
        <f t="shared" ref="J1562:J1591" si="69">SUM(G1562:I1562)</f>
        <v>1300000000</v>
      </c>
      <c r="K1562" s="5" t="s">
        <v>1988</v>
      </c>
      <c r="L1562" s="5" t="s">
        <v>28</v>
      </c>
    </row>
    <row r="1563" spans="1:16" ht="12" customHeight="1" x14ac:dyDescent="0.3">
      <c r="A1563" s="5">
        <f t="shared" si="68"/>
        <v>1562</v>
      </c>
      <c r="B1563" s="6" t="s">
        <v>487</v>
      </c>
      <c r="C1563" s="6" t="s">
        <v>2076</v>
      </c>
      <c r="D1563" s="5" t="s">
        <v>82</v>
      </c>
      <c r="E1563" s="7" t="s">
        <v>2095</v>
      </c>
      <c r="F1563" s="8" t="s">
        <v>1988</v>
      </c>
      <c r="G1563" s="9">
        <v>20000000</v>
      </c>
      <c r="H1563" s="9"/>
      <c r="I1563" s="9"/>
      <c r="J1563" s="9">
        <f t="shared" si="69"/>
        <v>20000000</v>
      </c>
      <c r="K1563" s="5" t="s">
        <v>1988</v>
      </c>
      <c r="L1563" s="5" t="s">
        <v>28</v>
      </c>
    </row>
    <row r="1564" spans="1:16" ht="12" customHeight="1" x14ac:dyDescent="0.3">
      <c r="A1564" s="5">
        <f t="shared" si="68"/>
        <v>1563</v>
      </c>
      <c r="B1564" s="6" t="s">
        <v>487</v>
      </c>
      <c r="C1564" s="6" t="s">
        <v>2096</v>
      </c>
      <c r="D1564" s="5" t="s">
        <v>82</v>
      </c>
      <c r="E1564" s="7" t="s">
        <v>2097</v>
      </c>
      <c r="F1564" s="8" t="s">
        <v>1988</v>
      </c>
      <c r="G1564" s="9">
        <v>800000000</v>
      </c>
      <c r="H1564" s="9">
        <v>1857000000</v>
      </c>
      <c r="I1564" s="9">
        <v>20000000</v>
      </c>
      <c r="J1564" s="9">
        <f t="shared" si="69"/>
        <v>2677000000</v>
      </c>
      <c r="K1564" s="5"/>
      <c r="L1564" s="5" t="s">
        <v>28</v>
      </c>
      <c r="N1564" s="74"/>
      <c r="O1564" s="74"/>
      <c r="P1564" s="74"/>
    </row>
    <row r="1565" spans="1:16" ht="12" customHeight="1" x14ac:dyDescent="0.3">
      <c r="A1565" s="5">
        <f t="shared" si="68"/>
        <v>1564</v>
      </c>
      <c r="B1565" s="6" t="s">
        <v>487</v>
      </c>
      <c r="C1565" s="6" t="s">
        <v>2076</v>
      </c>
      <c r="D1565" s="5" t="s">
        <v>25</v>
      </c>
      <c r="E1565" s="7" t="s">
        <v>2098</v>
      </c>
      <c r="F1565" s="8" t="s">
        <v>1988</v>
      </c>
      <c r="G1565" s="9">
        <v>1000000000</v>
      </c>
      <c r="H1565" s="9"/>
      <c r="I1565" s="9"/>
      <c r="J1565" s="9">
        <f t="shared" si="69"/>
        <v>1000000000</v>
      </c>
      <c r="K1565" s="5" t="s">
        <v>1988</v>
      </c>
      <c r="L1565" s="5" t="s">
        <v>28</v>
      </c>
      <c r="N1565" s="74"/>
      <c r="O1565" s="74"/>
      <c r="P1565" s="74"/>
    </row>
    <row r="1566" spans="1:16" ht="12" customHeight="1" x14ac:dyDescent="0.3">
      <c r="A1566" s="5">
        <f t="shared" si="68"/>
        <v>1565</v>
      </c>
      <c r="B1566" s="6" t="s">
        <v>487</v>
      </c>
      <c r="C1566" s="6" t="s">
        <v>2076</v>
      </c>
      <c r="D1566" s="5" t="s">
        <v>25</v>
      </c>
      <c r="E1566" s="7" t="s">
        <v>2099</v>
      </c>
      <c r="F1566" s="8" t="s">
        <v>1988</v>
      </c>
      <c r="G1566" s="9">
        <v>3500000000</v>
      </c>
      <c r="H1566" s="9"/>
      <c r="I1566" s="9"/>
      <c r="J1566" s="9">
        <f t="shared" si="69"/>
        <v>3500000000</v>
      </c>
      <c r="K1566" s="5" t="s">
        <v>1988</v>
      </c>
      <c r="L1566" s="5" t="s">
        <v>28</v>
      </c>
    </row>
    <row r="1567" spans="1:16" ht="12" customHeight="1" x14ac:dyDescent="0.3">
      <c r="A1567" s="5">
        <f t="shared" si="68"/>
        <v>1566</v>
      </c>
      <c r="B1567" s="6" t="s">
        <v>487</v>
      </c>
      <c r="C1567" s="6" t="s">
        <v>2076</v>
      </c>
      <c r="D1567" s="5" t="s">
        <v>25</v>
      </c>
      <c r="E1567" s="7" t="s">
        <v>2100</v>
      </c>
      <c r="F1567" s="8" t="s">
        <v>1988</v>
      </c>
      <c r="G1567" s="9">
        <v>1500000000</v>
      </c>
      <c r="H1567" s="9"/>
      <c r="I1567" s="9"/>
      <c r="J1567" s="9">
        <f t="shared" si="69"/>
        <v>1500000000</v>
      </c>
      <c r="K1567" s="5" t="s">
        <v>1988</v>
      </c>
      <c r="L1567" s="5" t="s">
        <v>28</v>
      </c>
    </row>
    <row r="1568" spans="1:16" ht="12" customHeight="1" x14ac:dyDescent="0.3">
      <c r="A1568" s="5">
        <f t="shared" si="68"/>
        <v>1567</v>
      </c>
      <c r="B1568" s="6" t="s">
        <v>487</v>
      </c>
      <c r="C1568" s="6" t="s">
        <v>2076</v>
      </c>
      <c r="D1568" s="5" t="s">
        <v>25</v>
      </c>
      <c r="E1568" s="7" t="s">
        <v>2101</v>
      </c>
      <c r="F1568" s="8" t="s">
        <v>1988</v>
      </c>
      <c r="G1568" s="9">
        <v>1000000000</v>
      </c>
      <c r="H1568" s="9"/>
      <c r="I1568" s="9"/>
      <c r="J1568" s="9">
        <f t="shared" si="69"/>
        <v>1000000000</v>
      </c>
      <c r="K1568" s="5" t="s">
        <v>1988</v>
      </c>
      <c r="L1568" s="5" t="s">
        <v>28</v>
      </c>
    </row>
    <row r="1569" spans="1:16" ht="12" customHeight="1" x14ac:dyDescent="0.3">
      <c r="A1569" s="5">
        <f t="shared" si="68"/>
        <v>1568</v>
      </c>
      <c r="B1569" s="6" t="s">
        <v>487</v>
      </c>
      <c r="C1569" s="6" t="s">
        <v>2076</v>
      </c>
      <c r="D1569" s="5" t="s">
        <v>25</v>
      </c>
      <c r="E1569" s="7" t="s">
        <v>2102</v>
      </c>
      <c r="F1569" s="8" t="s">
        <v>1988</v>
      </c>
      <c r="G1569" s="9">
        <v>700000000</v>
      </c>
      <c r="H1569" s="9"/>
      <c r="I1569" s="9"/>
      <c r="J1569" s="9">
        <f t="shared" si="69"/>
        <v>700000000</v>
      </c>
      <c r="K1569" s="5" t="s">
        <v>1988</v>
      </c>
      <c r="L1569" s="5" t="s">
        <v>28</v>
      </c>
    </row>
    <row r="1570" spans="1:16" ht="12" customHeight="1" x14ac:dyDescent="0.3">
      <c r="A1570" s="5">
        <f t="shared" si="68"/>
        <v>1569</v>
      </c>
      <c r="B1570" s="6" t="s">
        <v>487</v>
      </c>
      <c r="C1570" s="6" t="s">
        <v>2076</v>
      </c>
      <c r="D1570" s="5" t="s">
        <v>25</v>
      </c>
      <c r="E1570" s="7" t="s">
        <v>2103</v>
      </c>
      <c r="F1570" s="8" t="s">
        <v>1988</v>
      </c>
      <c r="G1570" s="9">
        <v>7000000</v>
      </c>
      <c r="H1570" s="10">
        <v>0</v>
      </c>
      <c r="I1570" s="9"/>
      <c r="J1570" s="9">
        <f t="shared" si="69"/>
        <v>7000000</v>
      </c>
      <c r="K1570" s="5" t="s">
        <v>1988</v>
      </c>
      <c r="L1570" s="5" t="s">
        <v>33</v>
      </c>
    </row>
    <row r="1571" spans="1:16" ht="12" customHeight="1" x14ac:dyDescent="0.3">
      <c r="A1571" s="5">
        <f t="shared" si="68"/>
        <v>1570</v>
      </c>
      <c r="B1571" s="6" t="s">
        <v>487</v>
      </c>
      <c r="C1571" s="6" t="s">
        <v>2076</v>
      </c>
      <c r="D1571" s="5" t="s">
        <v>25</v>
      </c>
      <c r="E1571" s="7" t="s">
        <v>2104</v>
      </c>
      <c r="F1571" s="8" t="s">
        <v>1988</v>
      </c>
      <c r="G1571" s="9">
        <v>30000000</v>
      </c>
      <c r="H1571" s="9">
        <v>90000000</v>
      </c>
      <c r="I1571" s="9"/>
      <c r="J1571" s="9">
        <f t="shared" si="69"/>
        <v>120000000</v>
      </c>
      <c r="K1571" s="5" t="s">
        <v>1988</v>
      </c>
      <c r="L1571" s="5" t="s">
        <v>28</v>
      </c>
    </row>
    <row r="1572" spans="1:16" ht="12" customHeight="1" x14ac:dyDescent="0.3">
      <c r="A1572" s="5">
        <f t="shared" si="68"/>
        <v>1571</v>
      </c>
      <c r="B1572" s="6" t="s">
        <v>487</v>
      </c>
      <c r="C1572" s="6" t="s">
        <v>1407</v>
      </c>
      <c r="D1572" s="5" t="s">
        <v>25</v>
      </c>
      <c r="E1572" s="7" t="s">
        <v>2105</v>
      </c>
      <c r="F1572" s="8" t="s">
        <v>1988</v>
      </c>
      <c r="G1572" s="9">
        <v>390000000</v>
      </c>
      <c r="H1572" s="9">
        <v>172000000</v>
      </c>
      <c r="I1572" s="9">
        <v>10000000</v>
      </c>
      <c r="J1572" s="9">
        <f t="shared" si="69"/>
        <v>572000000</v>
      </c>
      <c r="K1572" s="5"/>
      <c r="L1572" s="5" t="s">
        <v>28</v>
      </c>
    </row>
    <row r="1573" spans="1:16" ht="12" customHeight="1" x14ac:dyDescent="0.3">
      <c r="A1573" s="5">
        <f t="shared" si="68"/>
        <v>1572</v>
      </c>
      <c r="B1573" s="6" t="s">
        <v>487</v>
      </c>
      <c r="C1573" s="6" t="s">
        <v>1407</v>
      </c>
      <c r="D1573" s="5" t="s">
        <v>25</v>
      </c>
      <c r="E1573" s="7" t="s">
        <v>2106</v>
      </c>
      <c r="F1573" s="8" t="s">
        <v>1988</v>
      </c>
      <c r="G1573" s="9">
        <v>290000000</v>
      </c>
      <c r="H1573" s="9">
        <v>200000000</v>
      </c>
      <c r="I1573" s="9">
        <v>10000000</v>
      </c>
      <c r="J1573" s="9">
        <f t="shared" si="69"/>
        <v>500000000</v>
      </c>
      <c r="K1573" s="5"/>
      <c r="L1573" s="5" t="s">
        <v>28</v>
      </c>
    </row>
    <row r="1574" spans="1:16" ht="12" customHeight="1" x14ac:dyDescent="0.3">
      <c r="A1574" s="5">
        <f t="shared" si="68"/>
        <v>1573</v>
      </c>
      <c r="B1574" s="6" t="s">
        <v>487</v>
      </c>
      <c r="C1574" s="6" t="s">
        <v>1407</v>
      </c>
      <c r="D1574" s="5" t="s">
        <v>25</v>
      </c>
      <c r="E1574" s="7" t="s">
        <v>2107</v>
      </c>
      <c r="F1574" s="8" t="s">
        <v>1988</v>
      </c>
      <c r="G1574" s="9">
        <v>455000000</v>
      </c>
      <c r="H1574" s="9">
        <v>135000000</v>
      </c>
      <c r="I1574" s="9">
        <v>10000000</v>
      </c>
      <c r="J1574" s="9">
        <f t="shared" si="69"/>
        <v>600000000</v>
      </c>
      <c r="K1574" s="5"/>
      <c r="L1574" s="5" t="s">
        <v>28</v>
      </c>
    </row>
    <row r="1575" spans="1:16" ht="12" customHeight="1" x14ac:dyDescent="0.3">
      <c r="A1575" s="5">
        <f t="shared" si="68"/>
        <v>1574</v>
      </c>
      <c r="B1575" s="6" t="s">
        <v>34</v>
      </c>
      <c r="C1575" s="6" t="s">
        <v>2108</v>
      </c>
      <c r="D1575" s="5" t="s">
        <v>21</v>
      </c>
      <c r="E1575" s="7" t="s">
        <v>2109</v>
      </c>
      <c r="F1575" s="8" t="s">
        <v>1988</v>
      </c>
      <c r="G1575" s="9">
        <v>1700000000</v>
      </c>
      <c r="H1575" s="9">
        <v>770000000</v>
      </c>
      <c r="I1575" s="82" t="s">
        <v>2110</v>
      </c>
      <c r="J1575" s="9">
        <f t="shared" si="69"/>
        <v>2470000000</v>
      </c>
      <c r="K1575" s="8" t="s">
        <v>1988</v>
      </c>
      <c r="L1575" s="5" t="s">
        <v>28</v>
      </c>
    </row>
    <row r="1576" spans="1:16" ht="12" customHeight="1" x14ac:dyDescent="0.3">
      <c r="A1576" s="5">
        <f t="shared" si="68"/>
        <v>1575</v>
      </c>
      <c r="B1576" s="6" t="s">
        <v>34</v>
      </c>
      <c r="C1576" s="6" t="s">
        <v>2108</v>
      </c>
      <c r="D1576" s="5" t="s">
        <v>21</v>
      </c>
      <c r="E1576" s="7" t="s">
        <v>2111</v>
      </c>
      <c r="F1576" s="8" t="s">
        <v>1988</v>
      </c>
      <c r="G1576" s="9">
        <v>464596000</v>
      </c>
      <c r="H1576" s="9">
        <v>235404000</v>
      </c>
      <c r="I1576" s="82" t="s">
        <v>2110</v>
      </c>
      <c r="J1576" s="9">
        <f t="shared" si="69"/>
        <v>700000000</v>
      </c>
      <c r="K1576" s="8" t="s">
        <v>1988</v>
      </c>
      <c r="L1576" s="5" t="s">
        <v>28</v>
      </c>
    </row>
    <row r="1577" spans="1:16" ht="12" customHeight="1" x14ac:dyDescent="0.3">
      <c r="A1577" s="5">
        <f t="shared" si="68"/>
        <v>1576</v>
      </c>
      <c r="B1577" s="6" t="s">
        <v>34</v>
      </c>
      <c r="C1577" s="6" t="s">
        <v>1418</v>
      </c>
      <c r="D1577" s="5" t="s">
        <v>82</v>
      </c>
      <c r="E1577" s="7" t="s">
        <v>2112</v>
      </c>
      <c r="F1577" s="8" t="s">
        <v>1988</v>
      </c>
      <c r="G1577" s="9">
        <v>100000000</v>
      </c>
      <c r="H1577" s="9">
        <v>20000000</v>
      </c>
      <c r="I1577" s="9">
        <v>5000000</v>
      </c>
      <c r="J1577" s="9">
        <f t="shared" si="69"/>
        <v>125000000</v>
      </c>
      <c r="K1577" s="8" t="s">
        <v>1988</v>
      </c>
      <c r="L1577" s="5" t="s">
        <v>28</v>
      </c>
      <c r="N1577" s="74"/>
      <c r="O1577" s="74"/>
      <c r="P1577" s="74"/>
    </row>
    <row r="1578" spans="1:16" ht="12" customHeight="1" x14ac:dyDescent="0.3">
      <c r="A1578" s="5">
        <f t="shared" si="68"/>
        <v>1577</v>
      </c>
      <c r="B1578" s="6" t="s">
        <v>34</v>
      </c>
      <c r="C1578" s="6" t="s">
        <v>1418</v>
      </c>
      <c r="D1578" s="5" t="s">
        <v>82</v>
      </c>
      <c r="E1578" s="7" t="s">
        <v>2113</v>
      </c>
      <c r="F1578" s="8" t="s">
        <v>1988</v>
      </c>
      <c r="G1578" s="9">
        <v>130000000</v>
      </c>
      <c r="H1578" s="9">
        <v>367800000</v>
      </c>
      <c r="I1578" s="9">
        <v>5000000</v>
      </c>
      <c r="J1578" s="9">
        <f t="shared" si="69"/>
        <v>502800000</v>
      </c>
      <c r="K1578" s="8" t="s">
        <v>1988</v>
      </c>
      <c r="L1578" s="5" t="s">
        <v>28</v>
      </c>
      <c r="N1578" s="74"/>
      <c r="O1578" s="74"/>
      <c r="P1578" s="74"/>
    </row>
    <row r="1579" spans="1:16" ht="12" customHeight="1" x14ac:dyDescent="0.3">
      <c r="A1579" s="5">
        <f t="shared" si="68"/>
        <v>1578</v>
      </c>
      <c r="B1579" s="6" t="s">
        <v>34</v>
      </c>
      <c r="C1579" s="6" t="s">
        <v>1426</v>
      </c>
      <c r="D1579" s="5" t="s">
        <v>82</v>
      </c>
      <c r="E1579" s="7" t="s">
        <v>2114</v>
      </c>
      <c r="F1579" s="8" t="s">
        <v>1988</v>
      </c>
      <c r="G1579" s="15">
        <v>270000000</v>
      </c>
      <c r="H1579" s="15">
        <v>30000000</v>
      </c>
      <c r="I1579" s="15">
        <v>0</v>
      </c>
      <c r="J1579" s="9">
        <f t="shared" si="69"/>
        <v>300000000</v>
      </c>
      <c r="K1579" s="8" t="s">
        <v>1988</v>
      </c>
      <c r="L1579" s="5" t="s">
        <v>28</v>
      </c>
      <c r="N1579" s="74"/>
      <c r="O1579" s="74"/>
      <c r="P1579" s="74"/>
    </row>
    <row r="1580" spans="1:16" ht="12" customHeight="1" x14ac:dyDescent="0.3">
      <c r="A1580" s="5">
        <f t="shared" si="68"/>
        <v>1579</v>
      </c>
      <c r="B1580" s="6" t="s">
        <v>34</v>
      </c>
      <c r="C1580" s="6" t="s">
        <v>2108</v>
      </c>
      <c r="D1580" s="5" t="s">
        <v>25</v>
      </c>
      <c r="E1580" s="7" t="s">
        <v>2115</v>
      </c>
      <c r="F1580" s="8" t="s">
        <v>1988</v>
      </c>
      <c r="G1580" s="9">
        <v>2000000000</v>
      </c>
      <c r="H1580" s="9">
        <v>700000000</v>
      </c>
      <c r="I1580" s="82" t="s">
        <v>2110</v>
      </c>
      <c r="J1580" s="9">
        <f t="shared" si="69"/>
        <v>2700000000</v>
      </c>
      <c r="K1580" s="8" t="s">
        <v>1988</v>
      </c>
      <c r="L1580" s="5" t="s">
        <v>28</v>
      </c>
      <c r="N1580" s="74"/>
      <c r="O1580" s="74"/>
      <c r="P1580" s="74"/>
    </row>
    <row r="1581" spans="1:16" ht="12" customHeight="1" x14ac:dyDescent="0.3">
      <c r="A1581" s="5">
        <f t="shared" si="68"/>
        <v>1580</v>
      </c>
      <c r="B1581" s="6" t="s">
        <v>34</v>
      </c>
      <c r="C1581" s="6" t="s">
        <v>1414</v>
      </c>
      <c r="D1581" s="5" t="s">
        <v>25</v>
      </c>
      <c r="E1581" s="32" t="s">
        <v>2116</v>
      </c>
      <c r="F1581" s="8" t="s">
        <v>1988</v>
      </c>
      <c r="G1581" s="9">
        <v>170000000</v>
      </c>
      <c r="H1581" s="9">
        <v>160000000</v>
      </c>
      <c r="I1581" s="9">
        <v>0</v>
      </c>
      <c r="J1581" s="9">
        <f t="shared" si="69"/>
        <v>330000000</v>
      </c>
      <c r="K1581" s="8" t="s">
        <v>1988</v>
      </c>
      <c r="L1581" s="5" t="s">
        <v>28</v>
      </c>
      <c r="N1581" s="74"/>
      <c r="O1581" s="74"/>
      <c r="P1581" s="74"/>
    </row>
    <row r="1582" spans="1:16" ht="12" customHeight="1" x14ac:dyDescent="0.3">
      <c r="A1582" s="5">
        <f t="shared" si="68"/>
        <v>1581</v>
      </c>
      <c r="B1582" s="6" t="s">
        <v>34</v>
      </c>
      <c r="C1582" s="6" t="s">
        <v>2108</v>
      </c>
      <c r="D1582" s="5" t="s">
        <v>86</v>
      </c>
      <c r="E1582" s="7" t="s">
        <v>2117</v>
      </c>
      <c r="F1582" s="8" t="s">
        <v>1988</v>
      </c>
      <c r="G1582" s="9">
        <v>464000000</v>
      </c>
      <c r="H1582" s="10">
        <v>0</v>
      </c>
      <c r="I1582" s="9">
        <v>0</v>
      </c>
      <c r="J1582" s="9">
        <f t="shared" si="69"/>
        <v>464000000</v>
      </c>
      <c r="K1582" s="8" t="s">
        <v>1988</v>
      </c>
      <c r="L1582" s="5" t="s">
        <v>28</v>
      </c>
      <c r="N1582" s="74"/>
      <c r="O1582" s="74"/>
      <c r="P1582" s="74"/>
    </row>
    <row r="1583" spans="1:16" ht="12" customHeight="1" x14ac:dyDescent="0.3">
      <c r="A1583" s="5">
        <f t="shared" si="68"/>
        <v>1582</v>
      </c>
      <c r="B1583" s="6" t="s">
        <v>34</v>
      </c>
      <c r="C1583" s="6" t="s">
        <v>2108</v>
      </c>
      <c r="D1583" s="5" t="s">
        <v>89</v>
      </c>
      <c r="E1583" s="7" t="s">
        <v>2118</v>
      </c>
      <c r="F1583" s="8" t="s">
        <v>1988</v>
      </c>
      <c r="G1583" s="9">
        <v>16000000</v>
      </c>
      <c r="H1583" s="9">
        <v>24000000</v>
      </c>
      <c r="I1583" s="82" t="s">
        <v>2110</v>
      </c>
      <c r="J1583" s="9">
        <f t="shared" si="69"/>
        <v>40000000</v>
      </c>
      <c r="K1583" s="8" t="s">
        <v>1988</v>
      </c>
      <c r="L1583" s="5" t="s">
        <v>28</v>
      </c>
      <c r="N1583" s="74"/>
      <c r="O1583" s="74"/>
      <c r="P1583" s="74"/>
    </row>
    <row r="1584" spans="1:16" ht="12" customHeight="1" x14ac:dyDescent="0.3">
      <c r="A1584" s="5">
        <f t="shared" si="68"/>
        <v>1583</v>
      </c>
      <c r="B1584" s="6" t="s">
        <v>34</v>
      </c>
      <c r="C1584" s="6" t="s">
        <v>1420</v>
      </c>
      <c r="D1584" s="5" t="s">
        <v>275</v>
      </c>
      <c r="E1584" s="7" t="s">
        <v>2119</v>
      </c>
      <c r="F1584" s="8" t="s">
        <v>1988</v>
      </c>
      <c r="G1584" s="9">
        <v>300000000</v>
      </c>
      <c r="H1584" s="9">
        <v>80000000</v>
      </c>
      <c r="I1584" s="9">
        <v>20000000</v>
      </c>
      <c r="J1584" s="9">
        <f t="shared" si="69"/>
        <v>400000000</v>
      </c>
      <c r="K1584" s="5" t="s">
        <v>1988</v>
      </c>
      <c r="L1584" s="5" t="s">
        <v>28</v>
      </c>
      <c r="N1584" s="74"/>
      <c r="O1584" s="74"/>
      <c r="P1584" s="74"/>
    </row>
    <row r="1585" spans="1:16" ht="12" customHeight="1" x14ac:dyDescent="0.3">
      <c r="A1585" s="5">
        <f t="shared" si="68"/>
        <v>1584</v>
      </c>
      <c r="B1585" s="6" t="s">
        <v>2120</v>
      </c>
      <c r="C1585" s="64" t="s">
        <v>2121</v>
      </c>
      <c r="D1585" s="65" t="s">
        <v>454</v>
      </c>
      <c r="E1585" s="24" t="s">
        <v>2122</v>
      </c>
      <c r="F1585" s="25" t="s">
        <v>1988</v>
      </c>
      <c r="G1585" s="23">
        <v>700000000</v>
      </c>
      <c r="H1585" s="23">
        <v>50000000</v>
      </c>
      <c r="I1585" s="23">
        <v>250000000</v>
      </c>
      <c r="J1585" s="23">
        <f t="shared" si="69"/>
        <v>1000000000</v>
      </c>
      <c r="K1585" s="65" t="s">
        <v>1988</v>
      </c>
      <c r="L1585" s="65" t="s">
        <v>425</v>
      </c>
      <c r="N1585" s="74"/>
      <c r="O1585" s="74"/>
      <c r="P1585" s="74"/>
    </row>
    <row r="1586" spans="1:16" ht="12" customHeight="1" x14ac:dyDescent="0.3">
      <c r="A1586" s="5">
        <f t="shared" si="68"/>
        <v>1585</v>
      </c>
      <c r="B1586" s="6" t="s">
        <v>2120</v>
      </c>
      <c r="C1586" s="6" t="s">
        <v>2076</v>
      </c>
      <c r="D1586" s="5" t="s">
        <v>454</v>
      </c>
      <c r="E1586" s="7" t="s">
        <v>2123</v>
      </c>
      <c r="F1586" s="8" t="s">
        <v>1988</v>
      </c>
      <c r="G1586" s="9">
        <v>400000000</v>
      </c>
      <c r="H1586" s="9">
        <v>700000000</v>
      </c>
      <c r="I1586" s="9">
        <v>50000000</v>
      </c>
      <c r="J1586" s="9">
        <f t="shared" si="69"/>
        <v>1150000000</v>
      </c>
      <c r="K1586" s="5" t="s">
        <v>1988</v>
      </c>
      <c r="L1586" s="5" t="s">
        <v>425</v>
      </c>
      <c r="N1586" s="74"/>
      <c r="O1586" s="74"/>
      <c r="P1586" s="74"/>
    </row>
    <row r="1587" spans="1:16" ht="12" customHeight="1" x14ac:dyDescent="0.3">
      <c r="A1587" s="5">
        <f t="shared" si="68"/>
        <v>1586</v>
      </c>
      <c r="B1587" s="6" t="s">
        <v>2120</v>
      </c>
      <c r="C1587" s="6" t="s">
        <v>2076</v>
      </c>
      <c r="D1587" s="5" t="s">
        <v>82</v>
      </c>
      <c r="E1587" s="7" t="s">
        <v>2124</v>
      </c>
      <c r="F1587" s="8" t="s">
        <v>1988</v>
      </c>
      <c r="G1587" s="9">
        <v>2500000000</v>
      </c>
      <c r="H1587" s="9">
        <v>1000000000</v>
      </c>
      <c r="I1587" s="9">
        <v>100000000</v>
      </c>
      <c r="J1587" s="9">
        <f t="shared" si="69"/>
        <v>3600000000</v>
      </c>
      <c r="K1587" s="5" t="s">
        <v>1988</v>
      </c>
      <c r="L1587" s="5" t="s">
        <v>28</v>
      </c>
      <c r="N1587" s="74"/>
      <c r="O1587" s="74"/>
      <c r="P1587" s="74"/>
    </row>
    <row r="1588" spans="1:16" ht="12" customHeight="1" x14ac:dyDescent="0.3">
      <c r="A1588" s="5">
        <f t="shared" si="68"/>
        <v>1587</v>
      </c>
      <c r="B1588" s="6" t="s">
        <v>2120</v>
      </c>
      <c r="C1588" s="6" t="s">
        <v>2076</v>
      </c>
      <c r="D1588" s="5" t="s">
        <v>82</v>
      </c>
      <c r="E1588" s="7" t="s">
        <v>2125</v>
      </c>
      <c r="F1588" s="8" t="s">
        <v>1988</v>
      </c>
      <c r="G1588" s="9">
        <v>120000000</v>
      </c>
      <c r="H1588" s="9">
        <v>100000000</v>
      </c>
      <c r="I1588" s="9">
        <v>10000000</v>
      </c>
      <c r="J1588" s="9">
        <f t="shared" si="69"/>
        <v>230000000</v>
      </c>
      <c r="K1588" s="5" t="s">
        <v>1988</v>
      </c>
      <c r="L1588" s="5" t="s">
        <v>425</v>
      </c>
    </row>
    <row r="1589" spans="1:16" ht="12" customHeight="1" x14ac:dyDescent="0.3">
      <c r="A1589" s="5">
        <f t="shared" si="68"/>
        <v>1588</v>
      </c>
      <c r="B1589" s="6" t="s">
        <v>2120</v>
      </c>
      <c r="C1589" s="6" t="s">
        <v>2126</v>
      </c>
      <c r="D1589" s="5" t="s">
        <v>469</v>
      </c>
      <c r="E1589" s="7" t="s">
        <v>2127</v>
      </c>
      <c r="F1589" s="8" t="s">
        <v>2082</v>
      </c>
      <c r="G1589" s="9">
        <v>600000000</v>
      </c>
      <c r="H1589" s="9">
        <v>100000000</v>
      </c>
      <c r="I1589" s="9">
        <v>10000000</v>
      </c>
      <c r="J1589" s="9">
        <f t="shared" si="69"/>
        <v>710000000</v>
      </c>
      <c r="K1589" s="65" t="s">
        <v>1988</v>
      </c>
      <c r="L1589" s="5" t="s">
        <v>425</v>
      </c>
    </row>
    <row r="1590" spans="1:16" ht="12" customHeight="1" x14ac:dyDescent="0.3">
      <c r="A1590" s="5">
        <f t="shared" si="68"/>
        <v>1589</v>
      </c>
      <c r="B1590" s="6" t="s">
        <v>2120</v>
      </c>
      <c r="C1590" s="6" t="s">
        <v>2126</v>
      </c>
      <c r="D1590" s="5" t="s">
        <v>25</v>
      </c>
      <c r="E1590" s="7" t="s">
        <v>2128</v>
      </c>
      <c r="F1590" s="8" t="s">
        <v>2082</v>
      </c>
      <c r="G1590" s="9">
        <v>100000000</v>
      </c>
      <c r="H1590" s="9">
        <v>80000000</v>
      </c>
      <c r="I1590" s="9">
        <v>10000000</v>
      </c>
      <c r="J1590" s="9">
        <f t="shared" si="69"/>
        <v>190000000</v>
      </c>
      <c r="K1590" s="65" t="s">
        <v>1988</v>
      </c>
      <c r="L1590" s="5" t="s">
        <v>425</v>
      </c>
    </row>
    <row r="1591" spans="1:16" ht="12" customHeight="1" x14ac:dyDescent="0.3">
      <c r="A1591" s="5">
        <f t="shared" si="68"/>
        <v>1590</v>
      </c>
      <c r="B1591" s="6" t="s">
        <v>2120</v>
      </c>
      <c r="C1591" s="6" t="s">
        <v>2076</v>
      </c>
      <c r="D1591" s="5" t="s">
        <v>469</v>
      </c>
      <c r="E1591" s="7" t="s">
        <v>2129</v>
      </c>
      <c r="F1591" s="8" t="s">
        <v>1988</v>
      </c>
      <c r="G1591" s="9">
        <v>830000000</v>
      </c>
      <c r="H1591" s="9">
        <v>250000000</v>
      </c>
      <c r="I1591" s="9">
        <v>20000000</v>
      </c>
      <c r="J1591" s="9">
        <f t="shared" si="69"/>
        <v>1100000000</v>
      </c>
      <c r="K1591" s="5" t="s">
        <v>1988</v>
      </c>
      <c r="L1591" s="5" t="s">
        <v>28</v>
      </c>
    </row>
    <row r="1592" spans="1:16" ht="12" customHeight="1" x14ac:dyDescent="0.3">
      <c r="A1592" s="5">
        <f t="shared" si="68"/>
        <v>1591</v>
      </c>
      <c r="B1592" s="64" t="s">
        <v>1450</v>
      </c>
      <c r="C1592" s="64" t="s">
        <v>1451</v>
      </c>
      <c r="D1592" s="65" t="s">
        <v>275</v>
      </c>
      <c r="E1592" s="24" t="s">
        <v>2130</v>
      </c>
      <c r="F1592" s="25" t="s">
        <v>1988</v>
      </c>
      <c r="G1592" s="66">
        <v>450000000</v>
      </c>
      <c r="H1592" s="66">
        <v>950000000</v>
      </c>
      <c r="I1592" s="66">
        <v>10000000</v>
      </c>
      <c r="J1592" s="66">
        <v>1410000000</v>
      </c>
      <c r="K1592" s="65" t="s">
        <v>2082</v>
      </c>
      <c r="L1592" s="65" t="s">
        <v>28</v>
      </c>
    </row>
    <row r="1593" spans="1:16" ht="12" customHeight="1" x14ac:dyDescent="0.3">
      <c r="A1593" s="5">
        <f t="shared" si="68"/>
        <v>1592</v>
      </c>
      <c r="B1593" s="6" t="s">
        <v>757</v>
      </c>
      <c r="C1593" s="6" t="s">
        <v>1478</v>
      </c>
      <c r="D1593" s="5" t="s">
        <v>21</v>
      </c>
      <c r="E1593" s="7" t="s">
        <v>2131</v>
      </c>
      <c r="F1593" s="8" t="s">
        <v>1988</v>
      </c>
      <c r="G1593" s="9">
        <v>350000000</v>
      </c>
      <c r="H1593" s="9">
        <v>200000000</v>
      </c>
      <c r="I1593" s="9">
        <v>50000000</v>
      </c>
      <c r="J1593" s="9">
        <v>600000000</v>
      </c>
      <c r="K1593" s="5" t="s">
        <v>1988</v>
      </c>
      <c r="L1593" s="5" t="s">
        <v>28</v>
      </c>
      <c r="N1593" s="74"/>
      <c r="O1593" s="74"/>
      <c r="P1593" s="74"/>
    </row>
    <row r="1594" spans="1:16" ht="12" customHeight="1" x14ac:dyDescent="0.3">
      <c r="A1594" s="5">
        <f t="shared" si="68"/>
        <v>1593</v>
      </c>
      <c r="B1594" s="6" t="s">
        <v>757</v>
      </c>
      <c r="C1594" s="6" t="s">
        <v>1478</v>
      </c>
      <c r="D1594" s="5" t="s">
        <v>21</v>
      </c>
      <c r="E1594" s="7" t="s">
        <v>2132</v>
      </c>
      <c r="F1594" s="8" t="s">
        <v>1988</v>
      </c>
      <c r="G1594" s="9">
        <v>400000000</v>
      </c>
      <c r="H1594" s="9">
        <v>100000000</v>
      </c>
      <c r="I1594" s="9">
        <v>50000000</v>
      </c>
      <c r="J1594" s="9">
        <v>550000000</v>
      </c>
      <c r="K1594" s="5" t="s">
        <v>1988</v>
      </c>
      <c r="L1594" s="5" t="s">
        <v>28</v>
      </c>
      <c r="N1594" s="74"/>
      <c r="O1594" s="74"/>
      <c r="P1594" s="74"/>
    </row>
    <row r="1595" spans="1:16" ht="12" customHeight="1" x14ac:dyDescent="0.3">
      <c r="A1595" s="5">
        <f t="shared" si="68"/>
        <v>1594</v>
      </c>
      <c r="B1595" s="5" t="s">
        <v>757</v>
      </c>
      <c r="C1595" s="5" t="s">
        <v>2076</v>
      </c>
      <c r="D1595" s="5" t="s">
        <v>82</v>
      </c>
      <c r="E1595" s="7" t="s">
        <v>2133</v>
      </c>
      <c r="F1595" s="8" t="s">
        <v>1988</v>
      </c>
      <c r="G1595" s="22">
        <v>100000000</v>
      </c>
      <c r="H1595" s="10">
        <v>0</v>
      </c>
      <c r="I1595" s="9">
        <v>0</v>
      </c>
      <c r="J1595" s="9">
        <f>SUM(G1595:I1595)</f>
        <v>100000000</v>
      </c>
      <c r="K1595" s="5" t="s">
        <v>1988</v>
      </c>
      <c r="L1595" s="5" t="s">
        <v>28</v>
      </c>
      <c r="N1595" s="74"/>
      <c r="O1595" s="74"/>
      <c r="P1595" s="74"/>
    </row>
    <row r="1596" spans="1:16" ht="12" customHeight="1" x14ac:dyDescent="0.3">
      <c r="A1596" s="5">
        <f t="shared" si="68"/>
        <v>1595</v>
      </c>
      <c r="B1596" s="5" t="s">
        <v>757</v>
      </c>
      <c r="C1596" s="5" t="s">
        <v>2076</v>
      </c>
      <c r="D1596" s="5" t="s">
        <v>82</v>
      </c>
      <c r="E1596" s="7" t="s">
        <v>2134</v>
      </c>
      <c r="F1596" s="8" t="s">
        <v>1988</v>
      </c>
      <c r="G1596" s="9">
        <v>55000000</v>
      </c>
      <c r="H1596" s="9">
        <v>250000000</v>
      </c>
      <c r="I1596" s="9">
        <v>0</v>
      </c>
      <c r="J1596" s="9">
        <f>SUM(G1596:I1596)</f>
        <v>305000000</v>
      </c>
      <c r="K1596" s="5" t="s">
        <v>1988</v>
      </c>
      <c r="L1596" s="5" t="s">
        <v>425</v>
      </c>
      <c r="N1596" s="74"/>
      <c r="O1596" s="74"/>
      <c r="P1596" s="74"/>
    </row>
    <row r="1597" spans="1:16" ht="12" customHeight="1" x14ac:dyDescent="0.3">
      <c r="A1597" s="5">
        <f t="shared" si="68"/>
        <v>1596</v>
      </c>
      <c r="B1597" s="6" t="s">
        <v>757</v>
      </c>
      <c r="C1597" s="5" t="s">
        <v>2076</v>
      </c>
      <c r="D1597" s="5" t="s">
        <v>82</v>
      </c>
      <c r="E1597" s="7" t="s">
        <v>2135</v>
      </c>
      <c r="F1597" s="8" t="s">
        <v>1988</v>
      </c>
      <c r="G1597" s="9">
        <v>1200000000</v>
      </c>
      <c r="H1597" s="9">
        <v>900000000</v>
      </c>
      <c r="I1597" s="9">
        <v>0</v>
      </c>
      <c r="J1597" s="9">
        <f>H1597+G1597</f>
        <v>2100000000</v>
      </c>
      <c r="K1597" s="5" t="s">
        <v>1988</v>
      </c>
      <c r="L1597" s="5" t="s">
        <v>28</v>
      </c>
      <c r="N1597" s="74"/>
      <c r="O1597" s="74"/>
      <c r="P1597" s="74"/>
    </row>
    <row r="1598" spans="1:16" ht="12" customHeight="1" x14ac:dyDescent="0.3">
      <c r="A1598" s="5">
        <f t="shared" si="68"/>
        <v>1597</v>
      </c>
      <c r="B1598" s="6" t="s">
        <v>757</v>
      </c>
      <c r="C1598" s="5" t="s">
        <v>2076</v>
      </c>
      <c r="D1598" s="5" t="s">
        <v>463</v>
      </c>
      <c r="E1598" s="7" t="s">
        <v>2136</v>
      </c>
      <c r="F1598" s="8" t="s">
        <v>1988</v>
      </c>
      <c r="G1598" s="9">
        <v>30000000</v>
      </c>
      <c r="H1598" s="9">
        <v>96000000</v>
      </c>
      <c r="I1598" s="9">
        <v>0</v>
      </c>
      <c r="J1598" s="9">
        <f>H1598+G1598</f>
        <v>126000000</v>
      </c>
      <c r="K1598" s="5" t="s">
        <v>1988</v>
      </c>
      <c r="L1598" s="5" t="s">
        <v>28</v>
      </c>
      <c r="N1598" s="74"/>
      <c r="O1598" s="74"/>
      <c r="P1598" s="74"/>
    </row>
    <row r="1599" spans="1:16" ht="12" customHeight="1" x14ac:dyDescent="0.3">
      <c r="A1599" s="5">
        <f t="shared" si="68"/>
        <v>1598</v>
      </c>
      <c r="B1599" s="6" t="s">
        <v>757</v>
      </c>
      <c r="C1599" s="5" t="s">
        <v>2076</v>
      </c>
      <c r="D1599" s="5" t="s">
        <v>82</v>
      </c>
      <c r="E1599" s="7" t="s">
        <v>2137</v>
      </c>
      <c r="F1599" s="8" t="s">
        <v>2082</v>
      </c>
      <c r="G1599" s="9">
        <v>40000000</v>
      </c>
      <c r="H1599" s="9">
        <v>110000000</v>
      </c>
      <c r="I1599" s="9">
        <v>0</v>
      </c>
      <c r="J1599" s="9">
        <f t="shared" ref="J1599:J1604" si="70">SUM(G1599:I1599)</f>
        <v>150000000</v>
      </c>
      <c r="K1599" s="5" t="s">
        <v>1988</v>
      </c>
      <c r="L1599" s="5" t="s">
        <v>425</v>
      </c>
      <c r="N1599" s="74"/>
      <c r="O1599" s="74"/>
      <c r="P1599" s="74"/>
    </row>
    <row r="1600" spans="1:16" ht="12" customHeight="1" x14ac:dyDescent="0.3">
      <c r="A1600" s="5">
        <f t="shared" si="68"/>
        <v>1599</v>
      </c>
      <c r="B1600" s="6" t="s">
        <v>757</v>
      </c>
      <c r="C1600" s="5" t="s">
        <v>2076</v>
      </c>
      <c r="D1600" s="5" t="s">
        <v>82</v>
      </c>
      <c r="E1600" s="7" t="s">
        <v>2138</v>
      </c>
      <c r="F1600" s="8" t="s">
        <v>2082</v>
      </c>
      <c r="G1600" s="9">
        <v>85000000</v>
      </c>
      <c r="H1600" s="9">
        <v>205000000</v>
      </c>
      <c r="I1600" s="9">
        <v>0</v>
      </c>
      <c r="J1600" s="9">
        <f t="shared" si="70"/>
        <v>290000000</v>
      </c>
      <c r="K1600" s="5" t="s">
        <v>1988</v>
      </c>
      <c r="L1600" s="5" t="s">
        <v>425</v>
      </c>
      <c r="N1600" s="74"/>
      <c r="O1600" s="74"/>
      <c r="P1600" s="74"/>
    </row>
    <row r="1601" spans="1:16" ht="12" customHeight="1" x14ac:dyDescent="0.3">
      <c r="A1601" s="5">
        <f t="shared" si="68"/>
        <v>1600</v>
      </c>
      <c r="B1601" s="6" t="s">
        <v>757</v>
      </c>
      <c r="C1601" s="5" t="s">
        <v>2076</v>
      </c>
      <c r="D1601" s="5" t="s">
        <v>82</v>
      </c>
      <c r="E1601" s="7" t="s">
        <v>2139</v>
      </c>
      <c r="F1601" s="8" t="s">
        <v>2082</v>
      </c>
      <c r="G1601" s="9">
        <v>65000000</v>
      </c>
      <c r="H1601" s="9">
        <v>165000000</v>
      </c>
      <c r="I1601" s="9">
        <v>0</v>
      </c>
      <c r="J1601" s="9">
        <f t="shared" si="70"/>
        <v>230000000</v>
      </c>
      <c r="K1601" s="5" t="s">
        <v>1988</v>
      </c>
      <c r="L1601" s="5" t="s">
        <v>425</v>
      </c>
      <c r="N1601" s="74"/>
      <c r="O1601" s="74"/>
      <c r="P1601" s="74"/>
    </row>
    <row r="1602" spans="1:16" ht="12" customHeight="1" x14ac:dyDescent="0.3">
      <c r="A1602" s="5">
        <f t="shared" ref="A1602:A1665" si="71">ROW()-1</f>
        <v>1601</v>
      </c>
      <c r="B1602" s="6" t="s">
        <v>1463</v>
      </c>
      <c r="C1602" s="6" t="s">
        <v>2140</v>
      </c>
      <c r="D1602" s="5" t="s">
        <v>1079</v>
      </c>
      <c r="E1602" s="7" t="s">
        <v>2141</v>
      </c>
      <c r="F1602" s="8" t="s">
        <v>2142</v>
      </c>
      <c r="G1602" s="9">
        <v>330000000</v>
      </c>
      <c r="H1602" s="9">
        <v>150000000</v>
      </c>
      <c r="I1602" s="9">
        <v>20000000</v>
      </c>
      <c r="J1602" s="9">
        <f t="shared" si="70"/>
        <v>500000000</v>
      </c>
      <c r="K1602" s="5" t="s">
        <v>1988</v>
      </c>
      <c r="L1602" s="5" t="s">
        <v>1035</v>
      </c>
      <c r="N1602" s="74"/>
      <c r="O1602" s="74"/>
      <c r="P1602" s="74"/>
    </row>
    <row r="1603" spans="1:16" ht="12" customHeight="1" x14ac:dyDescent="0.3">
      <c r="A1603" s="5">
        <f t="shared" si="71"/>
        <v>1602</v>
      </c>
      <c r="B1603" s="6" t="s">
        <v>1463</v>
      </c>
      <c r="C1603" s="6" t="s">
        <v>2140</v>
      </c>
      <c r="D1603" s="5" t="s">
        <v>1079</v>
      </c>
      <c r="E1603" s="7" t="s">
        <v>2143</v>
      </c>
      <c r="F1603" s="8" t="s">
        <v>2142</v>
      </c>
      <c r="G1603" s="9">
        <v>140000000</v>
      </c>
      <c r="H1603" s="9">
        <v>350000000</v>
      </c>
      <c r="I1603" s="9">
        <v>50000000</v>
      </c>
      <c r="J1603" s="9">
        <f t="shared" si="70"/>
        <v>540000000</v>
      </c>
      <c r="K1603" s="5" t="s">
        <v>1988</v>
      </c>
      <c r="L1603" s="5" t="s">
        <v>1035</v>
      </c>
      <c r="N1603" s="74"/>
      <c r="O1603" s="74"/>
      <c r="P1603" s="74"/>
    </row>
    <row r="1604" spans="1:16" ht="12" customHeight="1" x14ac:dyDescent="0.3">
      <c r="A1604" s="5">
        <f t="shared" si="71"/>
        <v>1603</v>
      </c>
      <c r="B1604" s="6" t="s">
        <v>1463</v>
      </c>
      <c r="C1604" s="6" t="s">
        <v>2144</v>
      </c>
      <c r="D1604" s="5" t="s">
        <v>1032</v>
      </c>
      <c r="E1604" s="7" t="s">
        <v>2145</v>
      </c>
      <c r="F1604" s="8" t="s">
        <v>2142</v>
      </c>
      <c r="G1604" s="9">
        <v>680000000</v>
      </c>
      <c r="H1604" s="9">
        <v>500000000</v>
      </c>
      <c r="I1604" s="9">
        <v>0</v>
      </c>
      <c r="J1604" s="9">
        <f t="shared" si="70"/>
        <v>1180000000</v>
      </c>
      <c r="K1604" s="5" t="s">
        <v>2142</v>
      </c>
      <c r="L1604" s="5" t="s">
        <v>1035</v>
      </c>
      <c r="N1604" s="74"/>
      <c r="O1604" s="74"/>
      <c r="P1604" s="74"/>
    </row>
    <row r="1605" spans="1:16" ht="12" customHeight="1" x14ac:dyDescent="0.3">
      <c r="A1605" s="5">
        <f t="shared" si="71"/>
        <v>1604</v>
      </c>
      <c r="B1605" s="6" t="s">
        <v>1463</v>
      </c>
      <c r="C1605" s="6" t="s">
        <v>1478</v>
      </c>
      <c r="D1605" s="5" t="s">
        <v>89</v>
      </c>
      <c r="E1605" s="7" t="s">
        <v>2146</v>
      </c>
      <c r="F1605" s="8" t="s">
        <v>1988</v>
      </c>
      <c r="G1605" s="9">
        <v>1700000000</v>
      </c>
      <c r="H1605" s="10">
        <v>0</v>
      </c>
      <c r="I1605" s="9">
        <v>0</v>
      </c>
      <c r="J1605" s="9">
        <v>1700000000</v>
      </c>
      <c r="K1605" s="5" t="s">
        <v>1988</v>
      </c>
      <c r="L1605" s="5" t="s">
        <v>28</v>
      </c>
      <c r="N1605" s="74"/>
      <c r="O1605" s="74"/>
      <c r="P1605" s="74"/>
    </row>
    <row r="1606" spans="1:16" s="74" customFormat="1" ht="12" customHeight="1" x14ac:dyDescent="0.3">
      <c r="A1606" s="5">
        <f t="shared" si="71"/>
        <v>1605</v>
      </c>
      <c r="B1606" s="6" t="s">
        <v>1463</v>
      </c>
      <c r="C1606" s="6" t="s">
        <v>2147</v>
      </c>
      <c r="D1606" s="5" t="s">
        <v>89</v>
      </c>
      <c r="E1606" s="32" t="s">
        <v>2148</v>
      </c>
      <c r="F1606" s="8" t="s">
        <v>1988</v>
      </c>
      <c r="G1606" s="9">
        <v>30000000</v>
      </c>
      <c r="H1606" s="9">
        <v>80000000</v>
      </c>
      <c r="I1606" s="9">
        <v>10000000</v>
      </c>
      <c r="J1606" s="9">
        <v>120000000</v>
      </c>
      <c r="K1606" s="5" t="s">
        <v>1988</v>
      </c>
      <c r="L1606" s="5" t="s">
        <v>28</v>
      </c>
      <c r="M1606" s="4"/>
    </row>
    <row r="1607" spans="1:16" s="74" customFormat="1" ht="12" customHeight="1" x14ac:dyDescent="0.3">
      <c r="A1607" s="5">
        <f t="shared" si="71"/>
        <v>1606</v>
      </c>
      <c r="B1607" s="5" t="s">
        <v>1463</v>
      </c>
      <c r="C1607" s="5" t="s">
        <v>2149</v>
      </c>
      <c r="D1607" s="5" t="s">
        <v>275</v>
      </c>
      <c r="E1607" s="7" t="s">
        <v>2150</v>
      </c>
      <c r="F1607" s="8" t="s">
        <v>2142</v>
      </c>
      <c r="G1607" s="22">
        <v>1400000000</v>
      </c>
      <c r="H1607" s="9">
        <v>200000000</v>
      </c>
      <c r="I1607" s="9">
        <v>100000000</v>
      </c>
      <c r="J1607" s="9">
        <f>SUM(G1607:I1607)</f>
        <v>1700000000</v>
      </c>
      <c r="K1607" s="5" t="s">
        <v>1988</v>
      </c>
      <c r="L1607" s="5" t="s">
        <v>1035</v>
      </c>
      <c r="M1607" s="4"/>
    </row>
    <row r="1608" spans="1:16" s="74" customFormat="1" ht="12" customHeight="1" x14ac:dyDescent="0.3">
      <c r="A1608" s="5">
        <f t="shared" si="71"/>
        <v>1607</v>
      </c>
      <c r="B1608" s="6" t="s">
        <v>1463</v>
      </c>
      <c r="C1608" s="5" t="s">
        <v>2149</v>
      </c>
      <c r="D1608" s="5" t="s">
        <v>1461</v>
      </c>
      <c r="E1608" s="7" t="s">
        <v>2151</v>
      </c>
      <c r="F1608" s="8" t="s">
        <v>1988</v>
      </c>
      <c r="G1608" s="9">
        <v>16000000</v>
      </c>
      <c r="H1608" s="9">
        <v>40000000</v>
      </c>
      <c r="I1608" s="9">
        <v>0</v>
      </c>
      <c r="J1608" s="9">
        <f>H1608+G1608</f>
        <v>56000000</v>
      </c>
      <c r="K1608" s="5" t="s">
        <v>1988</v>
      </c>
      <c r="L1608" s="5" t="s">
        <v>28</v>
      </c>
      <c r="M1608" s="4"/>
    </row>
    <row r="1609" spans="1:16" s="74" customFormat="1" ht="12" customHeight="1" x14ac:dyDescent="0.3">
      <c r="A1609" s="5">
        <f t="shared" si="71"/>
        <v>1608</v>
      </c>
      <c r="B1609" s="6" t="s">
        <v>1463</v>
      </c>
      <c r="C1609" s="6" t="s">
        <v>1478</v>
      </c>
      <c r="D1609" s="5" t="s">
        <v>1256</v>
      </c>
      <c r="E1609" s="7" t="s">
        <v>2152</v>
      </c>
      <c r="F1609" s="8" t="s">
        <v>1988</v>
      </c>
      <c r="G1609" s="9">
        <v>1500000000</v>
      </c>
      <c r="H1609" s="10">
        <v>0</v>
      </c>
      <c r="I1609" s="9">
        <v>0</v>
      </c>
      <c r="J1609" s="9">
        <v>1500000000</v>
      </c>
      <c r="K1609" s="5" t="s">
        <v>1988</v>
      </c>
      <c r="L1609" s="5" t="s">
        <v>28</v>
      </c>
      <c r="M1609" s="4"/>
    </row>
    <row r="1610" spans="1:16" ht="12" customHeight="1" x14ac:dyDescent="0.3">
      <c r="A1610" s="5">
        <f t="shared" si="71"/>
        <v>1609</v>
      </c>
      <c r="B1610" s="6" t="s">
        <v>2153</v>
      </c>
      <c r="C1610" s="6" t="s">
        <v>2154</v>
      </c>
      <c r="D1610" s="5" t="s">
        <v>1079</v>
      </c>
      <c r="E1610" s="7" t="s">
        <v>2155</v>
      </c>
      <c r="F1610" s="8" t="s">
        <v>1988</v>
      </c>
      <c r="G1610" s="9">
        <v>70000000</v>
      </c>
      <c r="H1610" s="9">
        <v>252000000</v>
      </c>
      <c r="I1610" s="9">
        <v>0</v>
      </c>
      <c r="J1610" s="9">
        <f>SUM(G1610:I1610)</f>
        <v>322000000</v>
      </c>
      <c r="K1610" s="5" t="s">
        <v>1988</v>
      </c>
      <c r="L1610" s="5" t="s">
        <v>28</v>
      </c>
    </row>
    <row r="1611" spans="1:16" s="74" customFormat="1" ht="12" customHeight="1" x14ac:dyDescent="0.3">
      <c r="A1611" s="5">
        <f t="shared" si="71"/>
        <v>1610</v>
      </c>
      <c r="B1611" s="6" t="s">
        <v>2153</v>
      </c>
      <c r="C1611" s="6" t="s">
        <v>2149</v>
      </c>
      <c r="D1611" s="5" t="s">
        <v>82</v>
      </c>
      <c r="E1611" s="7" t="s">
        <v>2156</v>
      </c>
      <c r="F1611" s="8" t="s">
        <v>1988</v>
      </c>
      <c r="G1611" s="9">
        <v>3574000000</v>
      </c>
      <c r="H1611" s="9">
        <v>2098000000</v>
      </c>
      <c r="I1611" s="9">
        <v>500000000</v>
      </c>
      <c r="J1611" s="9">
        <f>SUM(G1611:I1611)</f>
        <v>6172000000</v>
      </c>
      <c r="K1611" s="5" t="s">
        <v>1988</v>
      </c>
      <c r="L1611" s="5" t="s">
        <v>28</v>
      </c>
      <c r="M1611" s="4"/>
    </row>
    <row r="1612" spans="1:16" s="74" customFormat="1" ht="12" customHeight="1" x14ac:dyDescent="0.3">
      <c r="A1612" s="5">
        <f t="shared" si="71"/>
        <v>1611</v>
      </c>
      <c r="B1612" s="6" t="s">
        <v>2153</v>
      </c>
      <c r="C1612" s="6" t="s">
        <v>2149</v>
      </c>
      <c r="D1612" s="5" t="s">
        <v>82</v>
      </c>
      <c r="E1612" s="7" t="s">
        <v>2157</v>
      </c>
      <c r="F1612" s="8" t="s">
        <v>2142</v>
      </c>
      <c r="G1612" s="9">
        <v>87000000</v>
      </c>
      <c r="H1612" s="9">
        <v>30000000</v>
      </c>
      <c r="I1612" s="9">
        <v>3000000</v>
      </c>
      <c r="J1612" s="9">
        <v>120000000</v>
      </c>
      <c r="K1612" s="5" t="s">
        <v>1988</v>
      </c>
      <c r="L1612" s="5" t="s">
        <v>1035</v>
      </c>
      <c r="M1612" s="4"/>
    </row>
    <row r="1613" spans="1:16" s="74" customFormat="1" ht="12" customHeight="1" x14ac:dyDescent="0.3">
      <c r="A1613" s="5">
        <f t="shared" si="71"/>
        <v>1612</v>
      </c>
      <c r="B1613" s="6" t="s">
        <v>2153</v>
      </c>
      <c r="C1613" s="6" t="s">
        <v>2158</v>
      </c>
      <c r="D1613" s="5" t="s">
        <v>25</v>
      </c>
      <c r="E1613" s="7" t="s">
        <v>2159</v>
      </c>
      <c r="F1613" s="8" t="s">
        <v>1988</v>
      </c>
      <c r="G1613" s="9">
        <v>900000000</v>
      </c>
      <c r="H1613" s="9">
        <v>700000000</v>
      </c>
      <c r="I1613" s="9">
        <v>5000000</v>
      </c>
      <c r="J1613" s="9">
        <v>1605000000</v>
      </c>
      <c r="K1613" s="8" t="s">
        <v>1988</v>
      </c>
      <c r="L1613" s="5" t="s">
        <v>28</v>
      </c>
      <c r="M1613" s="4"/>
    </row>
    <row r="1614" spans="1:16" s="74" customFormat="1" ht="12" customHeight="1" x14ac:dyDescent="0.3">
      <c r="A1614" s="5">
        <f t="shared" si="71"/>
        <v>1613</v>
      </c>
      <c r="B1614" s="6" t="s">
        <v>2153</v>
      </c>
      <c r="C1614" s="6" t="s">
        <v>2160</v>
      </c>
      <c r="D1614" s="5" t="s">
        <v>25</v>
      </c>
      <c r="E1614" s="7" t="s">
        <v>2161</v>
      </c>
      <c r="F1614" s="8" t="s">
        <v>2142</v>
      </c>
      <c r="G1614" s="9">
        <v>1000000000</v>
      </c>
      <c r="H1614" s="9">
        <v>450000000</v>
      </c>
      <c r="I1614" s="9">
        <v>50000000</v>
      </c>
      <c r="J1614" s="9">
        <f>SUM(G1614:I1614)</f>
        <v>1500000000</v>
      </c>
      <c r="K1614" s="5" t="s">
        <v>1988</v>
      </c>
      <c r="L1614" s="5" t="s">
        <v>1035</v>
      </c>
      <c r="M1614" s="4"/>
    </row>
    <row r="1615" spans="1:16" s="74" customFormat="1" ht="12" customHeight="1" x14ac:dyDescent="0.3">
      <c r="A1615" s="5">
        <f t="shared" si="71"/>
        <v>1614</v>
      </c>
      <c r="B1615" s="6" t="s">
        <v>2153</v>
      </c>
      <c r="C1615" s="6" t="s">
        <v>2160</v>
      </c>
      <c r="D1615" s="5" t="s">
        <v>25</v>
      </c>
      <c r="E1615" s="7" t="s">
        <v>2162</v>
      </c>
      <c r="F1615" s="8" t="s">
        <v>2142</v>
      </c>
      <c r="G1615" s="9">
        <v>190000000</v>
      </c>
      <c r="H1615" s="9">
        <v>750000000</v>
      </c>
      <c r="I1615" s="9">
        <v>20000000</v>
      </c>
      <c r="J1615" s="9">
        <f>SUM(G1615:I1615)</f>
        <v>960000000</v>
      </c>
      <c r="K1615" s="5" t="s">
        <v>1988</v>
      </c>
      <c r="L1615" s="5" t="s">
        <v>1035</v>
      </c>
      <c r="M1615" s="4"/>
      <c r="N1615" s="4"/>
      <c r="O1615" s="4"/>
      <c r="P1615" s="4"/>
    </row>
    <row r="1616" spans="1:16" s="74" customFormat="1" ht="12" customHeight="1" x14ac:dyDescent="0.3">
      <c r="A1616" s="5">
        <f t="shared" si="71"/>
        <v>1615</v>
      </c>
      <c r="B1616" s="6" t="s">
        <v>2153</v>
      </c>
      <c r="C1616" s="6" t="s">
        <v>2160</v>
      </c>
      <c r="D1616" s="5" t="s">
        <v>25</v>
      </c>
      <c r="E1616" s="7" t="s">
        <v>2163</v>
      </c>
      <c r="F1616" s="8" t="s">
        <v>2142</v>
      </c>
      <c r="G1616" s="9">
        <v>270000000</v>
      </c>
      <c r="H1616" s="9">
        <v>260000000</v>
      </c>
      <c r="I1616" s="9">
        <v>10000000</v>
      </c>
      <c r="J1616" s="9">
        <f>SUM(G1616:I1616)</f>
        <v>540000000</v>
      </c>
      <c r="K1616" s="5" t="s">
        <v>1988</v>
      </c>
      <c r="L1616" s="5" t="s">
        <v>1035</v>
      </c>
      <c r="M1616" s="4"/>
      <c r="N1616" s="4"/>
      <c r="O1616" s="4"/>
      <c r="P1616" s="4"/>
    </row>
    <row r="1617" spans="1:16" s="74" customFormat="1" ht="12" customHeight="1" x14ac:dyDescent="0.3">
      <c r="A1617" s="5">
        <f t="shared" si="71"/>
        <v>1616</v>
      </c>
      <c r="B1617" s="6" t="s">
        <v>2153</v>
      </c>
      <c r="C1617" s="6" t="s">
        <v>2164</v>
      </c>
      <c r="D1617" s="5" t="s">
        <v>89</v>
      </c>
      <c r="E1617" s="7" t="s">
        <v>2165</v>
      </c>
      <c r="F1617" s="8" t="s">
        <v>1988</v>
      </c>
      <c r="G1617" s="9">
        <v>200000000</v>
      </c>
      <c r="H1617" s="9">
        <v>400000000</v>
      </c>
      <c r="I1617" s="9">
        <v>40000000</v>
      </c>
      <c r="J1617" s="9">
        <f>SUM(G1617:I1617)</f>
        <v>640000000</v>
      </c>
      <c r="K1617" s="5" t="s">
        <v>1988</v>
      </c>
      <c r="L1617" s="5" t="s">
        <v>1035</v>
      </c>
      <c r="M1617" s="4"/>
      <c r="N1617" s="4"/>
      <c r="O1617" s="4"/>
      <c r="P1617" s="4"/>
    </row>
    <row r="1618" spans="1:16" s="74" customFormat="1" ht="12" customHeight="1" x14ac:dyDescent="0.3">
      <c r="A1618" s="5">
        <f t="shared" si="71"/>
        <v>1617</v>
      </c>
      <c r="B1618" s="6" t="s">
        <v>2153</v>
      </c>
      <c r="C1618" s="6" t="s">
        <v>2164</v>
      </c>
      <c r="D1618" s="5" t="s">
        <v>91</v>
      </c>
      <c r="E1618" s="7" t="s">
        <v>2166</v>
      </c>
      <c r="F1618" s="8" t="s">
        <v>2142</v>
      </c>
      <c r="G1618" s="9">
        <v>600000000</v>
      </c>
      <c r="H1618" s="9">
        <v>200000000</v>
      </c>
      <c r="I1618" s="9">
        <v>150000000</v>
      </c>
      <c r="J1618" s="9">
        <v>950000000</v>
      </c>
      <c r="K1618" s="5" t="s">
        <v>1988</v>
      </c>
      <c r="L1618" s="5" t="s">
        <v>1035</v>
      </c>
      <c r="M1618" s="4"/>
    </row>
    <row r="1619" spans="1:16" s="74" customFormat="1" ht="12" customHeight="1" x14ac:dyDescent="0.3">
      <c r="A1619" s="5">
        <f t="shared" si="71"/>
        <v>1618</v>
      </c>
      <c r="B1619" s="6" t="s">
        <v>2153</v>
      </c>
      <c r="C1619" s="6" t="s">
        <v>2164</v>
      </c>
      <c r="D1619" s="5" t="s">
        <v>91</v>
      </c>
      <c r="E1619" s="7" t="s">
        <v>2167</v>
      </c>
      <c r="F1619" s="8" t="s">
        <v>1988</v>
      </c>
      <c r="G1619" s="9">
        <v>95135478</v>
      </c>
      <c r="H1619" s="9">
        <v>21453825</v>
      </c>
      <c r="I1619" s="9">
        <v>0</v>
      </c>
      <c r="J1619" s="9">
        <f t="shared" ref="J1619:J1625" si="72">SUM(G1619:I1619)</f>
        <v>116589303</v>
      </c>
      <c r="K1619" s="5" t="s">
        <v>2168</v>
      </c>
      <c r="L1619" s="5" t="s">
        <v>33</v>
      </c>
      <c r="M1619" s="4"/>
    </row>
    <row r="1620" spans="1:16" s="74" customFormat="1" ht="12" customHeight="1" x14ac:dyDescent="0.3">
      <c r="A1620" s="5">
        <f t="shared" si="71"/>
        <v>1619</v>
      </c>
      <c r="B1620" s="6" t="s">
        <v>2153</v>
      </c>
      <c r="C1620" s="6" t="s">
        <v>2164</v>
      </c>
      <c r="D1620" s="5" t="s">
        <v>91</v>
      </c>
      <c r="E1620" s="7" t="s">
        <v>2169</v>
      </c>
      <c r="F1620" s="8" t="s">
        <v>1988</v>
      </c>
      <c r="G1620" s="9">
        <v>11080127</v>
      </c>
      <c r="H1620" s="10">
        <v>0</v>
      </c>
      <c r="I1620" s="9">
        <v>0</v>
      </c>
      <c r="J1620" s="9">
        <f t="shared" si="72"/>
        <v>11080127</v>
      </c>
      <c r="K1620" s="5" t="s">
        <v>2168</v>
      </c>
      <c r="L1620" s="5" t="s">
        <v>33</v>
      </c>
      <c r="M1620" s="4"/>
    </row>
    <row r="1621" spans="1:16" s="74" customFormat="1" ht="12" customHeight="1" x14ac:dyDescent="0.3">
      <c r="A1621" s="5">
        <f t="shared" si="71"/>
        <v>1620</v>
      </c>
      <c r="B1621" s="6" t="s">
        <v>2153</v>
      </c>
      <c r="C1621" s="6" t="s">
        <v>2164</v>
      </c>
      <c r="D1621" s="5" t="s">
        <v>91</v>
      </c>
      <c r="E1621" s="7" t="s">
        <v>2170</v>
      </c>
      <c r="F1621" s="8" t="s">
        <v>1988</v>
      </c>
      <c r="G1621" s="9">
        <v>80000000</v>
      </c>
      <c r="H1621" s="10">
        <v>0</v>
      </c>
      <c r="I1621" s="9">
        <v>0</v>
      </c>
      <c r="J1621" s="9">
        <f t="shared" si="72"/>
        <v>80000000</v>
      </c>
      <c r="K1621" s="5" t="s">
        <v>2168</v>
      </c>
      <c r="L1621" s="5" t="s">
        <v>33</v>
      </c>
      <c r="M1621" s="4"/>
    </row>
    <row r="1622" spans="1:16" s="74" customFormat="1" ht="12" customHeight="1" x14ac:dyDescent="0.3">
      <c r="A1622" s="5">
        <f t="shared" si="71"/>
        <v>1621</v>
      </c>
      <c r="B1622" s="6" t="s">
        <v>2153</v>
      </c>
      <c r="C1622" s="6" t="s">
        <v>2164</v>
      </c>
      <c r="D1622" s="5" t="s">
        <v>91</v>
      </c>
      <c r="E1622" s="7" t="s">
        <v>2171</v>
      </c>
      <c r="F1622" s="8" t="s">
        <v>1988</v>
      </c>
      <c r="G1622" s="9">
        <v>80000000</v>
      </c>
      <c r="H1622" s="10">
        <v>0</v>
      </c>
      <c r="I1622" s="9">
        <v>0</v>
      </c>
      <c r="J1622" s="9">
        <f t="shared" si="72"/>
        <v>80000000</v>
      </c>
      <c r="K1622" s="5" t="s">
        <v>2168</v>
      </c>
      <c r="L1622" s="5" t="s">
        <v>33</v>
      </c>
      <c r="M1622" s="4"/>
      <c r="N1622" s="4"/>
      <c r="O1622" s="4"/>
      <c r="P1622" s="4"/>
    </row>
    <row r="1623" spans="1:16" s="74" customFormat="1" ht="12" customHeight="1" x14ac:dyDescent="0.3">
      <c r="A1623" s="5">
        <f t="shared" si="71"/>
        <v>1622</v>
      </c>
      <c r="B1623" s="6" t="s">
        <v>2153</v>
      </c>
      <c r="C1623" s="6" t="s">
        <v>2164</v>
      </c>
      <c r="D1623" s="5" t="s">
        <v>91</v>
      </c>
      <c r="E1623" s="7" t="s">
        <v>2172</v>
      </c>
      <c r="F1623" s="8" t="s">
        <v>1988</v>
      </c>
      <c r="G1623" s="9">
        <v>60000000</v>
      </c>
      <c r="H1623" s="10">
        <v>0</v>
      </c>
      <c r="I1623" s="9">
        <v>0</v>
      </c>
      <c r="J1623" s="9">
        <f t="shared" si="72"/>
        <v>60000000</v>
      </c>
      <c r="K1623" s="5" t="s">
        <v>2168</v>
      </c>
      <c r="L1623" s="5" t="s">
        <v>33</v>
      </c>
      <c r="M1623" s="4"/>
      <c r="N1623" s="4"/>
      <c r="O1623" s="4"/>
      <c r="P1623" s="4"/>
    </row>
    <row r="1624" spans="1:16" s="74" customFormat="1" ht="12" customHeight="1" x14ac:dyDescent="0.3">
      <c r="A1624" s="5">
        <f t="shared" si="71"/>
        <v>1623</v>
      </c>
      <c r="B1624" s="6" t="s">
        <v>2153</v>
      </c>
      <c r="C1624" s="6" t="s">
        <v>2154</v>
      </c>
      <c r="D1624" s="5" t="s">
        <v>212</v>
      </c>
      <c r="E1624" s="7" t="s">
        <v>2173</v>
      </c>
      <c r="F1624" s="8" t="s">
        <v>2142</v>
      </c>
      <c r="G1624" s="9">
        <v>1000000000</v>
      </c>
      <c r="H1624" s="9">
        <v>400000000</v>
      </c>
      <c r="I1624" s="9">
        <v>0</v>
      </c>
      <c r="J1624" s="9">
        <f t="shared" si="72"/>
        <v>1400000000</v>
      </c>
      <c r="K1624" s="5" t="s">
        <v>1988</v>
      </c>
      <c r="L1624" s="5" t="s">
        <v>1035</v>
      </c>
      <c r="M1624" s="63"/>
    </row>
    <row r="1625" spans="1:16" ht="12" customHeight="1" x14ac:dyDescent="0.3">
      <c r="A1625" s="5">
        <f t="shared" si="71"/>
        <v>1624</v>
      </c>
      <c r="B1625" s="6" t="s">
        <v>2153</v>
      </c>
      <c r="C1625" s="6" t="s">
        <v>2164</v>
      </c>
      <c r="D1625" s="5" t="s">
        <v>212</v>
      </c>
      <c r="E1625" s="13" t="s">
        <v>2174</v>
      </c>
      <c r="F1625" s="14" t="s">
        <v>2142</v>
      </c>
      <c r="G1625" s="9">
        <v>1200000000</v>
      </c>
      <c r="H1625" s="9">
        <v>100000000</v>
      </c>
      <c r="I1625" s="9">
        <v>0</v>
      </c>
      <c r="J1625" s="9">
        <f t="shared" si="72"/>
        <v>1300000000</v>
      </c>
      <c r="K1625" s="5" t="s">
        <v>1988</v>
      </c>
      <c r="L1625" s="12" t="s">
        <v>1035</v>
      </c>
    </row>
    <row r="1626" spans="1:16" ht="12" customHeight="1" x14ac:dyDescent="0.3">
      <c r="A1626" s="5">
        <f t="shared" si="71"/>
        <v>1625</v>
      </c>
      <c r="B1626" s="49" t="s">
        <v>2153</v>
      </c>
      <c r="C1626" s="49" t="s">
        <v>2164</v>
      </c>
      <c r="D1626" s="8" t="s">
        <v>212</v>
      </c>
      <c r="E1626" s="38" t="s">
        <v>2175</v>
      </c>
      <c r="F1626" s="8" t="s">
        <v>1988</v>
      </c>
      <c r="G1626" s="50">
        <v>420000000</v>
      </c>
      <c r="H1626" s="50"/>
      <c r="I1626" s="50"/>
      <c r="J1626" s="50">
        <v>420000000</v>
      </c>
      <c r="K1626" s="8" t="s">
        <v>1988</v>
      </c>
      <c r="L1626" s="8" t="s">
        <v>28</v>
      </c>
    </row>
    <row r="1627" spans="1:16" ht="12" customHeight="1" x14ac:dyDescent="0.3">
      <c r="A1627" s="5">
        <f t="shared" si="71"/>
        <v>1626</v>
      </c>
      <c r="B1627" s="49" t="s">
        <v>2153</v>
      </c>
      <c r="C1627" s="49" t="s">
        <v>2160</v>
      </c>
      <c r="D1627" s="8" t="s">
        <v>212</v>
      </c>
      <c r="E1627" s="33" t="s">
        <v>2176</v>
      </c>
      <c r="F1627" s="8" t="s">
        <v>2142</v>
      </c>
      <c r="G1627" s="50">
        <v>1900000000</v>
      </c>
      <c r="H1627" s="50">
        <v>50000000</v>
      </c>
      <c r="I1627" s="50">
        <v>45000000</v>
      </c>
      <c r="J1627" s="50">
        <f t="shared" ref="J1627:J1638" si="73">SUM(G1627:I1627)</f>
        <v>1995000000</v>
      </c>
      <c r="K1627" s="5" t="s">
        <v>1988</v>
      </c>
      <c r="L1627" s="8" t="s">
        <v>1035</v>
      </c>
    </row>
    <row r="1628" spans="1:16" ht="12" customHeight="1" x14ac:dyDescent="0.3">
      <c r="A1628" s="5">
        <f t="shared" si="71"/>
        <v>1627</v>
      </c>
      <c r="B1628" s="6" t="s">
        <v>2153</v>
      </c>
      <c r="C1628" s="6" t="s">
        <v>2149</v>
      </c>
      <c r="D1628" s="5" t="s">
        <v>212</v>
      </c>
      <c r="E1628" s="29" t="s">
        <v>2177</v>
      </c>
      <c r="F1628" s="8" t="s">
        <v>2142</v>
      </c>
      <c r="G1628" s="9">
        <v>571000000</v>
      </c>
      <c r="H1628" s="9">
        <v>280000000</v>
      </c>
      <c r="I1628" s="9">
        <v>21000000</v>
      </c>
      <c r="J1628" s="50">
        <f t="shared" si="73"/>
        <v>872000000</v>
      </c>
      <c r="K1628" s="5" t="s">
        <v>1988</v>
      </c>
      <c r="L1628" s="5" t="s">
        <v>1035</v>
      </c>
    </row>
    <row r="1629" spans="1:16" ht="12" customHeight="1" x14ac:dyDescent="0.3">
      <c r="A1629" s="5">
        <f t="shared" si="71"/>
        <v>1628</v>
      </c>
      <c r="B1629" s="6" t="s">
        <v>2153</v>
      </c>
      <c r="C1629" s="6" t="s">
        <v>2178</v>
      </c>
      <c r="D1629" s="5" t="s">
        <v>212</v>
      </c>
      <c r="E1629" s="29" t="s">
        <v>2179</v>
      </c>
      <c r="F1629" s="8" t="s">
        <v>1988</v>
      </c>
      <c r="G1629" s="9">
        <v>900000000</v>
      </c>
      <c r="H1629" s="9"/>
      <c r="I1629" s="9"/>
      <c r="J1629" s="50">
        <f t="shared" si="73"/>
        <v>900000000</v>
      </c>
      <c r="K1629" s="5" t="s">
        <v>1988</v>
      </c>
      <c r="L1629" s="5" t="s">
        <v>28</v>
      </c>
    </row>
    <row r="1630" spans="1:16" ht="12" customHeight="1" x14ac:dyDescent="0.3">
      <c r="A1630" s="5">
        <f t="shared" si="71"/>
        <v>1629</v>
      </c>
      <c r="B1630" s="6" t="s">
        <v>2153</v>
      </c>
      <c r="C1630" s="6" t="s">
        <v>2149</v>
      </c>
      <c r="D1630" s="5" t="s">
        <v>212</v>
      </c>
      <c r="E1630" s="29" t="s">
        <v>2180</v>
      </c>
      <c r="F1630" s="8" t="s">
        <v>2142</v>
      </c>
      <c r="G1630" s="9">
        <v>430000000</v>
      </c>
      <c r="H1630" s="9">
        <v>165000000</v>
      </c>
      <c r="I1630" s="9">
        <v>21000000</v>
      </c>
      <c r="J1630" s="50">
        <f t="shared" si="73"/>
        <v>616000000</v>
      </c>
      <c r="K1630" s="5" t="s">
        <v>1988</v>
      </c>
      <c r="L1630" s="5" t="s">
        <v>1035</v>
      </c>
    </row>
    <row r="1631" spans="1:16" ht="12" customHeight="1" x14ac:dyDescent="0.3">
      <c r="A1631" s="5">
        <f t="shared" si="71"/>
        <v>1630</v>
      </c>
      <c r="B1631" s="6" t="s">
        <v>1028</v>
      </c>
      <c r="C1631" s="6" t="s">
        <v>2181</v>
      </c>
      <c r="D1631" s="5" t="s">
        <v>1079</v>
      </c>
      <c r="E1631" s="7" t="s">
        <v>2182</v>
      </c>
      <c r="F1631" s="8" t="s">
        <v>2142</v>
      </c>
      <c r="G1631" s="22">
        <v>514000000</v>
      </c>
      <c r="H1631" s="22">
        <v>147000000</v>
      </c>
      <c r="I1631" s="22">
        <v>73000000</v>
      </c>
      <c r="J1631" s="22">
        <f t="shared" si="73"/>
        <v>734000000</v>
      </c>
      <c r="K1631" s="5" t="s">
        <v>2142</v>
      </c>
      <c r="L1631" s="5" t="s">
        <v>1035</v>
      </c>
    </row>
    <row r="1632" spans="1:16" ht="12" customHeight="1" x14ac:dyDescent="0.3">
      <c r="A1632" s="5">
        <f t="shared" si="71"/>
        <v>1631</v>
      </c>
      <c r="B1632" s="6" t="s">
        <v>1028</v>
      </c>
      <c r="C1632" s="6" t="s">
        <v>1872</v>
      </c>
      <c r="D1632" s="5" t="s">
        <v>1079</v>
      </c>
      <c r="E1632" s="7" t="s">
        <v>2183</v>
      </c>
      <c r="F1632" s="8" t="s">
        <v>2142</v>
      </c>
      <c r="G1632" s="22">
        <v>180000000</v>
      </c>
      <c r="H1632" s="10">
        <v>0</v>
      </c>
      <c r="I1632" s="22">
        <v>20000000</v>
      </c>
      <c r="J1632" s="22">
        <f t="shared" si="73"/>
        <v>200000000</v>
      </c>
      <c r="K1632" s="5" t="s">
        <v>1988</v>
      </c>
      <c r="L1632" s="5" t="s">
        <v>1035</v>
      </c>
    </row>
    <row r="1633" spans="1:12" ht="12" customHeight="1" x14ac:dyDescent="0.3">
      <c r="A1633" s="5">
        <f t="shared" si="71"/>
        <v>1632</v>
      </c>
      <c r="B1633" s="6" t="s">
        <v>1028</v>
      </c>
      <c r="C1633" s="6" t="s">
        <v>1872</v>
      </c>
      <c r="D1633" s="5" t="s">
        <v>1079</v>
      </c>
      <c r="E1633" s="7" t="s">
        <v>2184</v>
      </c>
      <c r="F1633" s="8" t="s">
        <v>2142</v>
      </c>
      <c r="G1633" s="22">
        <v>100000000</v>
      </c>
      <c r="H1633" s="22">
        <v>200000000</v>
      </c>
      <c r="I1633" s="22">
        <v>0</v>
      </c>
      <c r="J1633" s="22">
        <f t="shared" si="73"/>
        <v>300000000</v>
      </c>
      <c r="K1633" s="5" t="s">
        <v>1988</v>
      </c>
      <c r="L1633" s="5" t="s">
        <v>1035</v>
      </c>
    </row>
    <row r="1634" spans="1:12" ht="12" customHeight="1" x14ac:dyDescent="0.3">
      <c r="A1634" s="5">
        <f t="shared" si="71"/>
        <v>1633</v>
      </c>
      <c r="B1634" s="6" t="s">
        <v>1028</v>
      </c>
      <c r="C1634" s="6" t="s">
        <v>1872</v>
      </c>
      <c r="D1634" s="5" t="s">
        <v>1079</v>
      </c>
      <c r="E1634" s="7" t="s">
        <v>2185</v>
      </c>
      <c r="F1634" s="8" t="s">
        <v>2142</v>
      </c>
      <c r="G1634" s="22">
        <v>480000000</v>
      </c>
      <c r="H1634" s="22">
        <v>140000000</v>
      </c>
      <c r="I1634" s="22">
        <v>70000000</v>
      </c>
      <c r="J1634" s="22">
        <f t="shared" si="73"/>
        <v>690000000</v>
      </c>
      <c r="K1634" s="5" t="s">
        <v>1988</v>
      </c>
      <c r="L1634" s="5" t="s">
        <v>1035</v>
      </c>
    </row>
    <row r="1635" spans="1:12" ht="12" customHeight="1" x14ac:dyDescent="0.3">
      <c r="A1635" s="5">
        <f t="shared" si="71"/>
        <v>1634</v>
      </c>
      <c r="B1635" s="6" t="s">
        <v>1028</v>
      </c>
      <c r="C1635" s="6" t="s">
        <v>2181</v>
      </c>
      <c r="D1635" s="5" t="s">
        <v>1032</v>
      </c>
      <c r="E1635" s="7" t="s">
        <v>2186</v>
      </c>
      <c r="F1635" s="8" t="s">
        <v>2142</v>
      </c>
      <c r="G1635" s="22">
        <v>110000000</v>
      </c>
      <c r="H1635" s="22">
        <v>220000000</v>
      </c>
      <c r="I1635" s="22">
        <v>36000000</v>
      </c>
      <c r="J1635" s="22">
        <f t="shared" si="73"/>
        <v>366000000</v>
      </c>
      <c r="K1635" s="5" t="s">
        <v>2142</v>
      </c>
      <c r="L1635" s="5" t="s">
        <v>1035</v>
      </c>
    </row>
    <row r="1636" spans="1:12" ht="12" customHeight="1" x14ac:dyDescent="0.3">
      <c r="A1636" s="5">
        <f t="shared" si="71"/>
        <v>1635</v>
      </c>
      <c r="B1636" s="6" t="s">
        <v>1028</v>
      </c>
      <c r="C1636" s="6" t="s">
        <v>2181</v>
      </c>
      <c r="D1636" s="5" t="s">
        <v>1032</v>
      </c>
      <c r="E1636" s="7" t="s">
        <v>2187</v>
      </c>
      <c r="F1636" s="8" t="s">
        <v>2142</v>
      </c>
      <c r="G1636" s="22">
        <v>142000000</v>
      </c>
      <c r="H1636" s="22">
        <v>284000000</v>
      </c>
      <c r="I1636" s="22">
        <v>48000000</v>
      </c>
      <c r="J1636" s="22">
        <f t="shared" si="73"/>
        <v>474000000</v>
      </c>
      <c r="K1636" s="5" t="s">
        <v>2142</v>
      </c>
      <c r="L1636" s="5" t="s">
        <v>1035</v>
      </c>
    </row>
    <row r="1637" spans="1:12" ht="12" customHeight="1" x14ac:dyDescent="0.3">
      <c r="A1637" s="5">
        <f t="shared" si="71"/>
        <v>1636</v>
      </c>
      <c r="B1637" s="6" t="s">
        <v>1028</v>
      </c>
      <c r="C1637" s="6" t="s">
        <v>2181</v>
      </c>
      <c r="D1637" s="5" t="s">
        <v>1032</v>
      </c>
      <c r="E1637" s="7" t="s">
        <v>2188</v>
      </c>
      <c r="F1637" s="8" t="s">
        <v>2142</v>
      </c>
      <c r="G1637" s="22">
        <v>45000000</v>
      </c>
      <c r="H1637" s="22">
        <v>90000000</v>
      </c>
      <c r="I1637" s="22">
        <v>15000000</v>
      </c>
      <c r="J1637" s="22">
        <f t="shared" si="73"/>
        <v>150000000</v>
      </c>
      <c r="K1637" s="5" t="s">
        <v>2142</v>
      </c>
      <c r="L1637" s="5" t="s">
        <v>1035</v>
      </c>
    </row>
    <row r="1638" spans="1:12" ht="12" customHeight="1" x14ac:dyDescent="0.3">
      <c r="A1638" s="5">
        <f t="shared" si="71"/>
        <v>1637</v>
      </c>
      <c r="B1638" s="6" t="s">
        <v>1028</v>
      </c>
      <c r="C1638" s="6" t="s">
        <v>1872</v>
      </c>
      <c r="D1638" s="5" t="s">
        <v>1032</v>
      </c>
      <c r="E1638" s="7" t="s">
        <v>2189</v>
      </c>
      <c r="F1638" s="8" t="s">
        <v>2142</v>
      </c>
      <c r="G1638" s="22">
        <v>0</v>
      </c>
      <c r="H1638" s="22">
        <v>2850000000</v>
      </c>
      <c r="I1638" s="22">
        <v>50000000</v>
      </c>
      <c r="J1638" s="22">
        <f t="shared" si="73"/>
        <v>2900000000</v>
      </c>
      <c r="K1638" s="5" t="s">
        <v>1988</v>
      </c>
      <c r="L1638" s="5" t="s">
        <v>1035</v>
      </c>
    </row>
    <row r="1639" spans="1:12" ht="12" customHeight="1" x14ac:dyDescent="0.3">
      <c r="A1639" s="5">
        <f t="shared" si="71"/>
        <v>1638</v>
      </c>
      <c r="B1639" s="6" t="s">
        <v>1028</v>
      </c>
      <c r="C1639" s="6" t="s">
        <v>2190</v>
      </c>
      <c r="D1639" s="5" t="s">
        <v>1047</v>
      </c>
      <c r="E1639" s="32" t="s">
        <v>2191</v>
      </c>
      <c r="F1639" s="8" t="s">
        <v>2142</v>
      </c>
      <c r="G1639" s="40">
        <v>1800000000</v>
      </c>
      <c r="H1639" s="40">
        <v>900000000</v>
      </c>
      <c r="I1639" s="40">
        <v>300000000</v>
      </c>
      <c r="J1639" s="10">
        <f>G1639+H1639+I1639</f>
        <v>3000000000</v>
      </c>
      <c r="K1639" s="5" t="s">
        <v>2142</v>
      </c>
      <c r="L1639" s="5" t="s">
        <v>1035</v>
      </c>
    </row>
    <row r="1640" spans="1:12" ht="12" customHeight="1" x14ac:dyDescent="0.3">
      <c r="A1640" s="5">
        <f t="shared" si="71"/>
        <v>1639</v>
      </c>
      <c r="B1640" s="6" t="s">
        <v>1028</v>
      </c>
      <c r="C1640" s="6" t="s">
        <v>1872</v>
      </c>
      <c r="D1640" s="5" t="s">
        <v>1047</v>
      </c>
      <c r="E1640" s="7" t="s">
        <v>2192</v>
      </c>
      <c r="F1640" s="8" t="s">
        <v>2142</v>
      </c>
      <c r="G1640" s="22">
        <v>40000000</v>
      </c>
      <c r="H1640" s="22">
        <v>17000000</v>
      </c>
      <c r="I1640" s="22">
        <v>3000000</v>
      </c>
      <c r="J1640" s="22">
        <f t="shared" ref="J1640:J1653" si="74">SUM(G1640:I1640)</f>
        <v>60000000</v>
      </c>
      <c r="K1640" s="5" t="s">
        <v>1988</v>
      </c>
      <c r="L1640" s="5" t="s">
        <v>1035</v>
      </c>
    </row>
    <row r="1641" spans="1:12" ht="12" customHeight="1" x14ac:dyDescent="0.3">
      <c r="A1641" s="5">
        <f t="shared" si="71"/>
        <v>1640</v>
      </c>
      <c r="B1641" s="6" t="s">
        <v>1028</v>
      </c>
      <c r="C1641" s="6" t="s">
        <v>1872</v>
      </c>
      <c r="D1641" s="5" t="s">
        <v>1047</v>
      </c>
      <c r="E1641" s="7" t="s">
        <v>2193</v>
      </c>
      <c r="F1641" s="8" t="s">
        <v>2142</v>
      </c>
      <c r="G1641" s="22">
        <v>16000000</v>
      </c>
      <c r="H1641" s="22">
        <v>3000000</v>
      </c>
      <c r="I1641" s="22">
        <v>1000000</v>
      </c>
      <c r="J1641" s="22">
        <f t="shared" si="74"/>
        <v>20000000</v>
      </c>
      <c r="K1641" s="5" t="s">
        <v>1988</v>
      </c>
      <c r="L1641" s="5" t="s">
        <v>1035</v>
      </c>
    </row>
    <row r="1642" spans="1:12" ht="12" customHeight="1" x14ac:dyDescent="0.3">
      <c r="A1642" s="5">
        <f t="shared" si="71"/>
        <v>1641</v>
      </c>
      <c r="B1642" s="6" t="s">
        <v>1028</v>
      </c>
      <c r="C1642" s="6" t="s">
        <v>1872</v>
      </c>
      <c r="D1642" s="5" t="s">
        <v>1047</v>
      </c>
      <c r="E1642" s="7" t="s">
        <v>2194</v>
      </c>
      <c r="F1642" s="8" t="s">
        <v>2142</v>
      </c>
      <c r="G1642" s="22">
        <v>20000000</v>
      </c>
      <c r="H1642" s="22">
        <v>18000000</v>
      </c>
      <c r="I1642" s="22">
        <v>2000000</v>
      </c>
      <c r="J1642" s="22">
        <f t="shared" si="74"/>
        <v>40000000</v>
      </c>
      <c r="K1642" s="5" t="s">
        <v>1988</v>
      </c>
      <c r="L1642" s="5" t="s">
        <v>1035</v>
      </c>
    </row>
    <row r="1643" spans="1:12" ht="12" customHeight="1" x14ac:dyDescent="0.3">
      <c r="A1643" s="5">
        <f t="shared" si="71"/>
        <v>1642</v>
      </c>
      <c r="B1643" s="6" t="s">
        <v>1028</v>
      </c>
      <c r="C1643" s="6" t="s">
        <v>1872</v>
      </c>
      <c r="D1643" s="5" t="s">
        <v>1056</v>
      </c>
      <c r="E1643" s="7" t="s">
        <v>2195</v>
      </c>
      <c r="F1643" s="8" t="s">
        <v>2142</v>
      </c>
      <c r="G1643" s="22">
        <v>30000000</v>
      </c>
      <c r="H1643" s="10">
        <v>0</v>
      </c>
      <c r="I1643" s="9">
        <v>0</v>
      </c>
      <c r="J1643" s="22">
        <f t="shared" si="74"/>
        <v>30000000</v>
      </c>
      <c r="K1643" s="5" t="s">
        <v>1988</v>
      </c>
      <c r="L1643" s="5" t="s">
        <v>1035</v>
      </c>
    </row>
    <row r="1644" spans="1:12" ht="12" customHeight="1" x14ac:dyDescent="0.3">
      <c r="A1644" s="5">
        <f t="shared" si="71"/>
        <v>1643</v>
      </c>
      <c r="B1644" s="6" t="s">
        <v>1028</v>
      </c>
      <c r="C1644" s="6" t="s">
        <v>1872</v>
      </c>
      <c r="D1644" s="5" t="s">
        <v>1056</v>
      </c>
      <c r="E1644" s="7" t="s">
        <v>2196</v>
      </c>
      <c r="F1644" s="8" t="s">
        <v>2142</v>
      </c>
      <c r="G1644" s="22">
        <v>24000000</v>
      </c>
      <c r="H1644" s="10">
        <v>0</v>
      </c>
      <c r="I1644" s="9">
        <v>0</v>
      </c>
      <c r="J1644" s="22">
        <f t="shared" si="74"/>
        <v>24000000</v>
      </c>
      <c r="K1644" s="5" t="s">
        <v>1988</v>
      </c>
      <c r="L1644" s="5" t="s">
        <v>1035</v>
      </c>
    </row>
    <row r="1645" spans="1:12" ht="12" customHeight="1" x14ac:dyDescent="0.3">
      <c r="A1645" s="5">
        <f t="shared" si="71"/>
        <v>1644</v>
      </c>
      <c r="B1645" s="6" t="s">
        <v>1028</v>
      </c>
      <c r="C1645" s="6" t="s">
        <v>2190</v>
      </c>
      <c r="D1645" s="5" t="s">
        <v>1395</v>
      </c>
      <c r="E1645" s="85" t="s">
        <v>2197</v>
      </c>
      <c r="F1645" s="8" t="s">
        <v>2142</v>
      </c>
      <c r="G1645" s="22">
        <v>980000000</v>
      </c>
      <c r="H1645" s="10">
        <v>0</v>
      </c>
      <c r="I1645" s="22">
        <v>20000000</v>
      </c>
      <c r="J1645" s="22">
        <f t="shared" si="74"/>
        <v>1000000000</v>
      </c>
      <c r="K1645" s="5" t="s">
        <v>2142</v>
      </c>
      <c r="L1645" s="5" t="s">
        <v>1035</v>
      </c>
    </row>
    <row r="1646" spans="1:12" ht="12" customHeight="1" x14ac:dyDescent="0.3">
      <c r="A1646" s="5">
        <f t="shared" si="71"/>
        <v>1645</v>
      </c>
      <c r="B1646" s="6" t="s">
        <v>1028</v>
      </c>
      <c r="C1646" s="6" t="s">
        <v>2181</v>
      </c>
      <c r="D1646" s="5" t="s">
        <v>1079</v>
      </c>
      <c r="E1646" s="7" t="s">
        <v>2182</v>
      </c>
      <c r="F1646" s="8" t="s">
        <v>2142</v>
      </c>
      <c r="G1646" s="22">
        <v>514000000</v>
      </c>
      <c r="H1646" s="22">
        <v>147000000</v>
      </c>
      <c r="I1646" s="22">
        <v>73000000</v>
      </c>
      <c r="J1646" s="22">
        <f t="shared" si="74"/>
        <v>734000000</v>
      </c>
      <c r="K1646" s="5" t="s">
        <v>2142</v>
      </c>
      <c r="L1646" s="5" t="s">
        <v>1035</v>
      </c>
    </row>
    <row r="1647" spans="1:12" ht="12" customHeight="1" x14ac:dyDescent="0.3">
      <c r="A1647" s="5">
        <f t="shared" si="71"/>
        <v>1646</v>
      </c>
      <c r="B1647" s="6" t="s">
        <v>1028</v>
      </c>
      <c r="C1647" s="6" t="s">
        <v>1872</v>
      </c>
      <c r="D1647" s="5" t="s">
        <v>1079</v>
      </c>
      <c r="E1647" s="7" t="s">
        <v>2183</v>
      </c>
      <c r="F1647" s="8" t="s">
        <v>2142</v>
      </c>
      <c r="G1647" s="22">
        <v>180000000</v>
      </c>
      <c r="H1647" s="10">
        <v>0</v>
      </c>
      <c r="I1647" s="22">
        <v>20000000</v>
      </c>
      <c r="J1647" s="22">
        <f t="shared" si="74"/>
        <v>200000000</v>
      </c>
      <c r="K1647" s="5" t="s">
        <v>1988</v>
      </c>
      <c r="L1647" s="5" t="s">
        <v>1035</v>
      </c>
    </row>
    <row r="1648" spans="1:12" ht="12" customHeight="1" x14ac:dyDescent="0.3">
      <c r="A1648" s="5">
        <f t="shared" si="71"/>
        <v>1647</v>
      </c>
      <c r="B1648" s="6" t="s">
        <v>1028</v>
      </c>
      <c r="C1648" s="6" t="s">
        <v>1872</v>
      </c>
      <c r="D1648" s="5" t="s">
        <v>1079</v>
      </c>
      <c r="E1648" s="7" t="s">
        <v>2184</v>
      </c>
      <c r="F1648" s="8" t="s">
        <v>2142</v>
      </c>
      <c r="G1648" s="22">
        <v>100000000</v>
      </c>
      <c r="H1648" s="22">
        <v>200000000</v>
      </c>
      <c r="I1648" s="22">
        <v>0</v>
      </c>
      <c r="J1648" s="22">
        <f t="shared" si="74"/>
        <v>300000000</v>
      </c>
      <c r="K1648" s="5" t="s">
        <v>1988</v>
      </c>
      <c r="L1648" s="5" t="s">
        <v>1035</v>
      </c>
    </row>
    <row r="1649" spans="1:12" ht="12" customHeight="1" x14ac:dyDescent="0.3">
      <c r="A1649" s="5">
        <f t="shared" si="71"/>
        <v>1648</v>
      </c>
      <c r="B1649" s="6" t="s">
        <v>1028</v>
      </c>
      <c r="C1649" s="6" t="s">
        <v>1872</v>
      </c>
      <c r="D1649" s="5" t="s">
        <v>1079</v>
      </c>
      <c r="E1649" s="7" t="s">
        <v>2185</v>
      </c>
      <c r="F1649" s="8" t="s">
        <v>2142</v>
      </c>
      <c r="G1649" s="22">
        <v>480000000</v>
      </c>
      <c r="H1649" s="22">
        <v>140000000</v>
      </c>
      <c r="I1649" s="22">
        <v>70000000</v>
      </c>
      <c r="J1649" s="22">
        <f t="shared" si="74"/>
        <v>690000000</v>
      </c>
      <c r="K1649" s="5" t="s">
        <v>1988</v>
      </c>
      <c r="L1649" s="5" t="s">
        <v>1035</v>
      </c>
    </row>
    <row r="1650" spans="1:12" ht="12" customHeight="1" x14ac:dyDescent="0.3">
      <c r="A1650" s="5">
        <f t="shared" si="71"/>
        <v>1649</v>
      </c>
      <c r="B1650" s="6" t="s">
        <v>1028</v>
      </c>
      <c r="C1650" s="6" t="s">
        <v>2181</v>
      </c>
      <c r="D1650" s="5" t="s">
        <v>1032</v>
      </c>
      <c r="E1650" s="7" t="s">
        <v>2186</v>
      </c>
      <c r="F1650" s="8" t="s">
        <v>2142</v>
      </c>
      <c r="G1650" s="22">
        <v>110000000</v>
      </c>
      <c r="H1650" s="22">
        <v>220000000</v>
      </c>
      <c r="I1650" s="22">
        <v>36000000</v>
      </c>
      <c r="J1650" s="22">
        <f t="shared" si="74"/>
        <v>366000000</v>
      </c>
      <c r="K1650" s="5" t="s">
        <v>2142</v>
      </c>
      <c r="L1650" s="5" t="s">
        <v>1035</v>
      </c>
    </row>
    <row r="1651" spans="1:12" ht="12" customHeight="1" x14ac:dyDescent="0.3">
      <c r="A1651" s="5">
        <f t="shared" si="71"/>
        <v>1650</v>
      </c>
      <c r="B1651" s="6" t="s">
        <v>1028</v>
      </c>
      <c r="C1651" s="6" t="s">
        <v>2181</v>
      </c>
      <c r="D1651" s="5" t="s">
        <v>1032</v>
      </c>
      <c r="E1651" s="7" t="s">
        <v>2187</v>
      </c>
      <c r="F1651" s="8" t="s">
        <v>2142</v>
      </c>
      <c r="G1651" s="22">
        <v>142000000</v>
      </c>
      <c r="H1651" s="22">
        <v>284000000</v>
      </c>
      <c r="I1651" s="22">
        <v>48000000</v>
      </c>
      <c r="J1651" s="22">
        <f t="shared" si="74"/>
        <v>474000000</v>
      </c>
      <c r="K1651" s="5" t="s">
        <v>2142</v>
      </c>
      <c r="L1651" s="5" t="s">
        <v>1035</v>
      </c>
    </row>
    <row r="1652" spans="1:12" ht="12" customHeight="1" x14ac:dyDescent="0.3">
      <c r="A1652" s="5">
        <f t="shared" si="71"/>
        <v>1651</v>
      </c>
      <c r="B1652" s="6" t="s">
        <v>1028</v>
      </c>
      <c r="C1652" s="6" t="s">
        <v>2181</v>
      </c>
      <c r="D1652" s="5" t="s">
        <v>1032</v>
      </c>
      <c r="E1652" s="7" t="s">
        <v>2188</v>
      </c>
      <c r="F1652" s="8" t="s">
        <v>2142</v>
      </c>
      <c r="G1652" s="22">
        <v>45000000</v>
      </c>
      <c r="H1652" s="22">
        <v>90000000</v>
      </c>
      <c r="I1652" s="22">
        <v>15000000</v>
      </c>
      <c r="J1652" s="22">
        <f t="shared" si="74"/>
        <v>150000000</v>
      </c>
      <c r="K1652" s="5" t="s">
        <v>2142</v>
      </c>
      <c r="L1652" s="5" t="s">
        <v>1035</v>
      </c>
    </row>
    <row r="1653" spans="1:12" ht="12" customHeight="1" x14ac:dyDescent="0.3">
      <c r="A1653" s="5">
        <f t="shared" si="71"/>
        <v>1652</v>
      </c>
      <c r="B1653" s="6" t="s">
        <v>1028</v>
      </c>
      <c r="C1653" s="6" t="s">
        <v>1872</v>
      </c>
      <c r="D1653" s="5" t="s">
        <v>1032</v>
      </c>
      <c r="E1653" s="7" t="s">
        <v>2189</v>
      </c>
      <c r="F1653" s="8" t="s">
        <v>2142</v>
      </c>
      <c r="G1653" s="22">
        <v>0</v>
      </c>
      <c r="H1653" s="22">
        <v>2850000000</v>
      </c>
      <c r="I1653" s="22">
        <v>50000000</v>
      </c>
      <c r="J1653" s="22">
        <f t="shared" si="74"/>
        <v>2900000000</v>
      </c>
      <c r="K1653" s="5" t="s">
        <v>1988</v>
      </c>
      <c r="L1653" s="5" t="s">
        <v>1035</v>
      </c>
    </row>
    <row r="1654" spans="1:12" ht="12" customHeight="1" x14ac:dyDescent="0.3">
      <c r="A1654" s="5">
        <f t="shared" si="71"/>
        <v>1653</v>
      </c>
      <c r="B1654" s="6" t="s">
        <v>1028</v>
      </c>
      <c r="C1654" s="6" t="s">
        <v>2190</v>
      </c>
      <c r="D1654" s="5" t="s">
        <v>1047</v>
      </c>
      <c r="E1654" s="32" t="s">
        <v>2191</v>
      </c>
      <c r="F1654" s="8" t="s">
        <v>2142</v>
      </c>
      <c r="G1654" s="40">
        <v>1800000000</v>
      </c>
      <c r="H1654" s="40">
        <v>900000000</v>
      </c>
      <c r="I1654" s="40">
        <v>300000000</v>
      </c>
      <c r="J1654" s="10">
        <f>G1654+H1654+I1654</f>
        <v>3000000000</v>
      </c>
      <c r="K1654" s="5" t="s">
        <v>2142</v>
      </c>
      <c r="L1654" s="5" t="s">
        <v>1035</v>
      </c>
    </row>
    <row r="1655" spans="1:12" ht="12" customHeight="1" x14ac:dyDescent="0.3">
      <c r="A1655" s="5">
        <f t="shared" si="71"/>
        <v>1654</v>
      </c>
      <c r="B1655" s="6" t="s">
        <v>1028</v>
      </c>
      <c r="C1655" s="6" t="s">
        <v>1872</v>
      </c>
      <c r="D1655" s="5" t="s">
        <v>1047</v>
      </c>
      <c r="E1655" s="7" t="s">
        <v>2192</v>
      </c>
      <c r="F1655" s="8" t="s">
        <v>2142</v>
      </c>
      <c r="G1655" s="22">
        <v>40000000</v>
      </c>
      <c r="H1655" s="22">
        <v>17000000</v>
      </c>
      <c r="I1655" s="22">
        <v>3000000</v>
      </c>
      <c r="J1655" s="22">
        <f t="shared" ref="J1655:J1676" si="75">SUM(G1655:I1655)</f>
        <v>60000000</v>
      </c>
      <c r="K1655" s="5" t="s">
        <v>1988</v>
      </c>
      <c r="L1655" s="5" t="s">
        <v>1035</v>
      </c>
    </row>
    <row r="1656" spans="1:12" ht="12" customHeight="1" x14ac:dyDescent="0.3">
      <c r="A1656" s="5">
        <f t="shared" si="71"/>
        <v>1655</v>
      </c>
      <c r="B1656" s="6" t="s">
        <v>1028</v>
      </c>
      <c r="C1656" s="6" t="s">
        <v>1872</v>
      </c>
      <c r="D1656" s="5" t="s">
        <v>1047</v>
      </c>
      <c r="E1656" s="7" t="s">
        <v>2193</v>
      </c>
      <c r="F1656" s="8" t="s">
        <v>2142</v>
      </c>
      <c r="G1656" s="22">
        <v>16000000</v>
      </c>
      <c r="H1656" s="22">
        <v>3000000</v>
      </c>
      <c r="I1656" s="22">
        <v>1000000</v>
      </c>
      <c r="J1656" s="22">
        <f t="shared" si="75"/>
        <v>20000000</v>
      </c>
      <c r="K1656" s="5" t="s">
        <v>1988</v>
      </c>
      <c r="L1656" s="5" t="s">
        <v>1035</v>
      </c>
    </row>
    <row r="1657" spans="1:12" ht="12" customHeight="1" x14ac:dyDescent="0.3">
      <c r="A1657" s="5">
        <f t="shared" si="71"/>
        <v>1656</v>
      </c>
      <c r="B1657" s="6" t="s">
        <v>1028</v>
      </c>
      <c r="C1657" s="6" t="s">
        <v>1872</v>
      </c>
      <c r="D1657" s="5" t="s">
        <v>1047</v>
      </c>
      <c r="E1657" s="7" t="s">
        <v>2194</v>
      </c>
      <c r="F1657" s="8" t="s">
        <v>2142</v>
      </c>
      <c r="G1657" s="22">
        <v>20000000</v>
      </c>
      <c r="H1657" s="22">
        <v>18000000</v>
      </c>
      <c r="I1657" s="22">
        <v>2000000</v>
      </c>
      <c r="J1657" s="22">
        <f t="shared" si="75"/>
        <v>40000000</v>
      </c>
      <c r="K1657" s="5" t="s">
        <v>1988</v>
      </c>
      <c r="L1657" s="5" t="s">
        <v>1035</v>
      </c>
    </row>
    <row r="1658" spans="1:12" ht="12" customHeight="1" x14ac:dyDescent="0.3">
      <c r="A1658" s="5">
        <f t="shared" si="71"/>
        <v>1657</v>
      </c>
      <c r="B1658" s="6" t="s">
        <v>1028</v>
      </c>
      <c r="C1658" s="6" t="s">
        <v>1872</v>
      </c>
      <c r="D1658" s="5" t="s">
        <v>1056</v>
      </c>
      <c r="E1658" s="7" t="s">
        <v>2195</v>
      </c>
      <c r="F1658" s="8" t="s">
        <v>2142</v>
      </c>
      <c r="G1658" s="22">
        <v>30000000</v>
      </c>
      <c r="H1658" s="10">
        <v>0</v>
      </c>
      <c r="I1658" s="9">
        <v>0</v>
      </c>
      <c r="J1658" s="22">
        <f t="shared" si="75"/>
        <v>30000000</v>
      </c>
      <c r="K1658" s="5" t="s">
        <v>1988</v>
      </c>
      <c r="L1658" s="5" t="s">
        <v>1035</v>
      </c>
    </row>
    <row r="1659" spans="1:12" ht="12" customHeight="1" x14ac:dyDescent="0.3">
      <c r="A1659" s="5">
        <f t="shared" si="71"/>
        <v>1658</v>
      </c>
      <c r="B1659" s="6" t="s">
        <v>1028</v>
      </c>
      <c r="C1659" s="6" t="s">
        <v>1872</v>
      </c>
      <c r="D1659" s="5" t="s">
        <v>1056</v>
      </c>
      <c r="E1659" s="7" t="s">
        <v>2196</v>
      </c>
      <c r="F1659" s="8" t="s">
        <v>2142</v>
      </c>
      <c r="G1659" s="22">
        <v>24000000</v>
      </c>
      <c r="H1659" s="10">
        <v>0</v>
      </c>
      <c r="I1659" s="9">
        <v>0</v>
      </c>
      <c r="J1659" s="22">
        <f t="shared" si="75"/>
        <v>24000000</v>
      </c>
      <c r="K1659" s="5" t="s">
        <v>1988</v>
      </c>
      <c r="L1659" s="5" t="s">
        <v>1035</v>
      </c>
    </row>
    <row r="1660" spans="1:12" ht="12" customHeight="1" x14ac:dyDescent="0.3">
      <c r="A1660" s="5">
        <f t="shared" si="71"/>
        <v>1659</v>
      </c>
      <c r="B1660" s="6" t="s">
        <v>1028</v>
      </c>
      <c r="C1660" s="6" t="s">
        <v>2190</v>
      </c>
      <c r="D1660" s="5" t="s">
        <v>1395</v>
      </c>
      <c r="E1660" s="85" t="s">
        <v>2197</v>
      </c>
      <c r="F1660" s="8" t="s">
        <v>2142</v>
      </c>
      <c r="G1660" s="22">
        <v>980000000</v>
      </c>
      <c r="H1660" s="10">
        <v>0</v>
      </c>
      <c r="I1660" s="22">
        <v>20000000</v>
      </c>
      <c r="J1660" s="22">
        <f t="shared" si="75"/>
        <v>1000000000</v>
      </c>
      <c r="K1660" s="5" t="s">
        <v>2142</v>
      </c>
      <c r="L1660" s="5" t="s">
        <v>1035</v>
      </c>
    </row>
    <row r="1661" spans="1:12" ht="12" customHeight="1" x14ac:dyDescent="0.3">
      <c r="A1661" s="5">
        <f t="shared" si="71"/>
        <v>1660</v>
      </c>
      <c r="B1661" s="6" t="s">
        <v>1069</v>
      </c>
      <c r="C1661" s="6" t="s">
        <v>2198</v>
      </c>
      <c r="D1661" s="5" t="s">
        <v>1071</v>
      </c>
      <c r="E1661" s="7" t="s">
        <v>2199</v>
      </c>
      <c r="F1661" s="8" t="s">
        <v>1988</v>
      </c>
      <c r="G1661" s="9">
        <v>720000000</v>
      </c>
      <c r="H1661" s="9">
        <v>118000000</v>
      </c>
      <c r="I1661" s="9">
        <v>0</v>
      </c>
      <c r="J1661" s="9">
        <f t="shared" si="75"/>
        <v>838000000</v>
      </c>
      <c r="K1661" s="5" t="s">
        <v>2142</v>
      </c>
      <c r="L1661" s="5" t="s">
        <v>28</v>
      </c>
    </row>
    <row r="1662" spans="1:12" ht="12" customHeight="1" x14ac:dyDescent="0.3">
      <c r="A1662" s="5">
        <f t="shared" si="71"/>
        <v>1661</v>
      </c>
      <c r="B1662" s="6" t="s">
        <v>1069</v>
      </c>
      <c r="C1662" s="6" t="s">
        <v>2198</v>
      </c>
      <c r="D1662" s="5" t="s">
        <v>1071</v>
      </c>
      <c r="E1662" s="7" t="s">
        <v>2200</v>
      </c>
      <c r="F1662" s="8" t="s">
        <v>1988</v>
      </c>
      <c r="G1662" s="9">
        <v>323000000</v>
      </c>
      <c r="H1662" s="9">
        <v>495000000</v>
      </c>
      <c r="I1662" s="9">
        <v>142000000</v>
      </c>
      <c r="J1662" s="9">
        <f t="shared" si="75"/>
        <v>960000000</v>
      </c>
      <c r="K1662" s="5" t="s">
        <v>2142</v>
      </c>
      <c r="L1662" s="5" t="s">
        <v>28</v>
      </c>
    </row>
    <row r="1663" spans="1:12" ht="12" customHeight="1" x14ac:dyDescent="0.3">
      <c r="A1663" s="5">
        <f t="shared" si="71"/>
        <v>1662</v>
      </c>
      <c r="B1663" s="6" t="s">
        <v>1069</v>
      </c>
      <c r="C1663" s="6" t="s">
        <v>2201</v>
      </c>
      <c r="D1663" s="5" t="s">
        <v>1079</v>
      </c>
      <c r="E1663" s="7" t="s">
        <v>2202</v>
      </c>
      <c r="F1663" s="8" t="s">
        <v>2142</v>
      </c>
      <c r="G1663" s="9">
        <v>150000000</v>
      </c>
      <c r="H1663" s="9">
        <v>50000000</v>
      </c>
      <c r="I1663" s="9">
        <v>10000000</v>
      </c>
      <c r="J1663" s="9">
        <f t="shared" si="75"/>
        <v>210000000</v>
      </c>
      <c r="K1663" s="5" t="s">
        <v>1988</v>
      </c>
      <c r="L1663" s="5" t="s">
        <v>1035</v>
      </c>
    </row>
    <row r="1664" spans="1:12" ht="12" customHeight="1" x14ac:dyDescent="0.3">
      <c r="A1664" s="5">
        <f t="shared" si="71"/>
        <v>1663</v>
      </c>
      <c r="B1664" s="6" t="s">
        <v>1069</v>
      </c>
      <c r="C1664" s="6" t="s">
        <v>2198</v>
      </c>
      <c r="D1664" s="5" t="s">
        <v>1079</v>
      </c>
      <c r="E1664" s="7" t="s">
        <v>2203</v>
      </c>
      <c r="F1664" s="8" t="s">
        <v>2142</v>
      </c>
      <c r="G1664" s="9">
        <v>700000000</v>
      </c>
      <c r="H1664" s="9">
        <v>180000000</v>
      </c>
      <c r="I1664" s="9">
        <v>0</v>
      </c>
      <c r="J1664" s="9">
        <f t="shared" si="75"/>
        <v>880000000</v>
      </c>
      <c r="K1664" s="5" t="s">
        <v>2142</v>
      </c>
      <c r="L1664" s="5" t="s">
        <v>1035</v>
      </c>
    </row>
    <row r="1665" spans="1:13" ht="12" customHeight="1" x14ac:dyDescent="0.3">
      <c r="A1665" s="5">
        <f t="shared" si="71"/>
        <v>1664</v>
      </c>
      <c r="B1665" s="6" t="s">
        <v>1069</v>
      </c>
      <c r="C1665" s="6" t="s">
        <v>2204</v>
      </c>
      <c r="D1665" s="5" t="s">
        <v>1079</v>
      </c>
      <c r="E1665" s="7" t="s">
        <v>2205</v>
      </c>
      <c r="F1665" s="8" t="s">
        <v>2142</v>
      </c>
      <c r="G1665" s="9">
        <v>203000000</v>
      </c>
      <c r="H1665" s="9">
        <v>595000000</v>
      </c>
      <c r="I1665" s="9">
        <v>2000000</v>
      </c>
      <c r="J1665" s="9">
        <f t="shared" si="75"/>
        <v>800000000</v>
      </c>
      <c r="K1665" s="5" t="s">
        <v>2142</v>
      </c>
      <c r="L1665" s="5" t="s">
        <v>1035</v>
      </c>
    </row>
    <row r="1666" spans="1:13" ht="12" customHeight="1" x14ac:dyDescent="0.3">
      <c r="A1666" s="5">
        <f t="shared" ref="A1666:A1729" si="76">ROW()-1</f>
        <v>1665</v>
      </c>
      <c r="B1666" s="6" t="s">
        <v>52</v>
      </c>
      <c r="C1666" s="6" t="s">
        <v>2206</v>
      </c>
      <c r="D1666" s="5" t="s">
        <v>48</v>
      </c>
      <c r="E1666" s="7" t="s">
        <v>2207</v>
      </c>
      <c r="F1666" s="8" t="s">
        <v>2208</v>
      </c>
      <c r="G1666" s="9">
        <v>645000000</v>
      </c>
      <c r="H1666" s="9">
        <v>315000000</v>
      </c>
      <c r="I1666" s="9">
        <v>40000000</v>
      </c>
      <c r="J1666" s="9">
        <f t="shared" si="75"/>
        <v>1000000000</v>
      </c>
      <c r="K1666" s="5" t="s">
        <v>2208</v>
      </c>
      <c r="L1666" s="5" t="s">
        <v>44</v>
      </c>
    </row>
    <row r="1667" spans="1:13" ht="12" customHeight="1" x14ac:dyDescent="0.3">
      <c r="A1667" s="5">
        <f t="shared" si="76"/>
        <v>1666</v>
      </c>
      <c r="B1667" s="6" t="s">
        <v>52</v>
      </c>
      <c r="C1667" s="6" t="s">
        <v>1986</v>
      </c>
      <c r="D1667" s="5" t="s">
        <v>48</v>
      </c>
      <c r="E1667" s="7" t="s">
        <v>2209</v>
      </c>
      <c r="F1667" s="8" t="s">
        <v>2208</v>
      </c>
      <c r="G1667" s="9">
        <v>900000000</v>
      </c>
      <c r="H1667" s="9">
        <v>700000000</v>
      </c>
      <c r="I1667" s="9">
        <v>5000000</v>
      </c>
      <c r="J1667" s="9">
        <f t="shared" si="75"/>
        <v>1605000000</v>
      </c>
      <c r="K1667" s="5" t="s">
        <v>2208</v>
      </c>
      <c r="L1667" s="5" t="s">
        <v>44</v>
      </c>
    </row>
    <row r="1668" spans="1:13" ht="12" customHeight="1" x14ac:dyDescent="0.3">
      <c r="A1668" s="5">
        <f t="shared" si="76"/>
        <v>1667</v>
      </c>
      <c r="B1668" s="6" t="s">
        <v>52</v>
      </c>
      <c r="C1668" s="6" t="s">
        <v>1986</v>
      </c>
      <c r="D1668" s="5" t="s">
        <v>48</v>
      </c>
      <c r="E1668" s="7" t="s">
        <v>2210</v>
      </c>
      <c r="F1668" s="8" t="s">
        <v>2208</v>
      </c>
      <c r="G1668" s="9">
        <v>100000000</v>
      </c>
      <c r="H1668" s="10">
        <v>0</v>
      </c>
      <c r="I1668" s="9">
        <v>1000000</v>
      </c>
      <c r="J1668" s="9">
        <f t="shared" si="75"/>
        <v>101000000</v>
      </c>
      <c r="K1668" s="5" t="s">
        <v>2208</v>
      </c>
      <c r="L1668" s="5" t="s">
        <v>44</v>
      </c>
    </row>
    <row r="1669" spans="1:13" ht="12" customHeight="1" x14ac:dyDescent="0.3">
      <c r="A1669" s="5">
        <f t="shared" si="76"/>
        <v>1668</v>
      </c>
      <c r="B1669" s="6" t="s">
        <v>52</v>
      </c>
      <c r="C1669" s="6" t="s">
        <v>1986</v>
      </c>
      <c r="D1669" s="5" t="s">
        <v>48</v>
      </c>
      <c r="E1669" s="7" t="s">
        <v>2211</v>
      </c>
      <c r="F1669" s="8" t="s">
        <v>1988</v>
      </c>
      <c r="G1669" s="9">
        <v>25000000</v>
      </c>
      <c r="H1669" s="9">
        <v>30000000</v>
      </c>
      <c r="I1669" s="9">
        <v>0</v>
      </c>
      <c r="J1669" s="9">
        <f t="shared" si="75"/>
        <v>55000000</v>
      </c>
      <c r="K1669" s="5" t="s">
        <v>2208</v>
      </c>
      <c r="L1669" s="5" t="s">
        <v>28</v>
      </c>
    </row>
    <row r="1670" spans="1:13" ht="12" customHeight="1" x14ac:dyDescent="0.3">
      <c r="A1670" s="5">
        <f t="shared" si="76"/>
        <v>1669</v>
      </c>
      <c r="B1670" s="6" t="s">
        <v>52</v>
      </c>
      <c r="C1670" s="6" t="s">
        <v>1986</v>
      </c>
      <c r="D1670" s="5" t="s">
        <v>56</v>
      </c>
      <c r="E1670" s="7" t="s">
        <v>2212</v>
      </c>
      <c r="F1670" s="8" t="s">
        <v>2208</v>
      </c>
      <c r="G1670" s="9">
        <v>2500000000</v>
      </c>
      <c r="H1670" s="9">
        <v>6000000000</v>
      </c>
      <c r="I1670" s="9">
        <v>500000000</v>
      </c>
      <c r="J1670" s="9">
        <f t="shared" si="75"/>
        <v>9000000000</v>
      </c>
      <c r="K1670" s="5" t="s">
        <v>2208</v>
      </c>
      <c r="L1670" s="5" t="s">
        <v>44</v>
      </c>
    </row>
    <row r="1671" spans="1:13" ht="12" customHeight="1" x14ac:dyDescent="0.3">
      <c r="A1671" s="5">
        <f t="shared" si="76"/>
        <v>1670</v>
      </c>
      <c r="B1671" s="6" t="s">
        <v>52</v>
      </c>
      <c r="C1671" s="6" t="s">
        <v>1986</v>
      </c>
      <c r="D1671" s="5" t="s">
        <v>25</v>
      </c>
      <c r="E1671" s="7" t="s">
        <v>2213</v>
      </c>
      <c r="F1671" s="8" t="s">
        <v>2208</v>
      </c>
      <c r="G1671" s="9">
        <v>14000000</v>
      </c>
      <c r="H1671" s="9">
        <v>74000000</v>
      </c>
      <c r="I1671" s="9">
        <v>4000000</v>
      </c>
      <c r="J1671" s="9">
        <f t="shared" si="75"/>
        <v>92000000</v>
      </c>
      <c r="K1671" s="5" t="s">
        <v>2208</v>
      </c>
      <c r="L1671" s="5" t="s">
        <v>28</v>
      </c>
    </row>
    <row r="1672" spans="1:13" ht="12" customHeight="1" x14ac:dyDescent="0.3">
      <c r="A1672" s="5">
        <f t="shared" si="76"/>
        <v>1671</v>
      </c>
      <c r="B1672" s="6" t="s">
        <v>52</v>
      </c>
      <c r="C1672" s="6" t="s">
        <v>2214</v>
      </c>
      <c r="D1672" s="5" t="s">
        <v>260</v>
      </c>
      <c r="E1672" s="7" t="s">
        <v>2215</v>
      </c>
      <c r="F1672" s="8" t="s">
        <v>1988</v>
      </c>
      <c r="G1672" s="9">
        <v>100000000</v>
      </c>
      <c r="H1672" s="9">
        <v>3000000</v>
      </c>
      <c r="I1672" s="9"/>
      <c r="J1672" s="9">
        <f t="shared" si="75"/>
        <v>103000000</v>
      </c>
      <c r="K1672" s="5" t="s">
        <v>2208</v>
      </c>
      <c r="L1672" s="5" t="s">
        <v>44</v>
      </c>
    </row>
    <row r="1673" spans="1:13" ht="12" customHeight="1" x14ac:dyDescent="0.3">
      <c r="A1673" s="5">
        <f t="shared" si="76"/>
        <v>1672</v>
      </c>
      <c r="B1673" s="6" t="s">
        <v>52</v>
      </c>
      <c r="C1673" s="6" t="s">
        <v>1986</v>
      </c>
      <c r="D1673" s="5" t="s">
        <v>50</v>
      </c>
      <c r="E1673" s="7" t="s">
        <v>2216</v>
      </c>
      <c r="F1673" s="8" t="s">
        <v>2208</v>
      </c>
      <c r="G1673" s="9">
        <v>330000000</v>
      </c>
      <c r="H1673" s="9">
        <v>250000000</v>
      </c>
      <c r="I1673" s="9">
        <v>0</v>
      </c>
      <c r="J1673" s="9">
        <f t="shared" si="75"/>
        <v>580000000</v>
      </c>
      <c r="K1673" s="5" t="s">
        <v>2208</v>
      </c>
      <c r="L1673" s="5" t="s">
        <v>44</v>
      </c>
    </row>
    <row r="1674" spans="1:13" ht="12" customHeight="1" x14ac:dyDescent="0.3">
      <c r="A1674" s="5">
        <f t="shared" si="76"/>
        <v>1673</v>
      </c>
      <c r="B1674" s="6" t="s">
        <v>52</v>
      </c>
      <c r="C1674" s="6" t="s">
        <v>1986</v>
      </c>
      <c r="D1674" s="5" t="s">
        <v>268</v>
      </c>
      <c r="E1674" s="7" t="s">
        <v>2217</v>
      </c>
      <c r="F1674" s="8" t="s">
        <v>2208</v>
      </c>
      <c r="G1674" s="9">
        <v>600000000</v>
      </c>
      <c r="H1674" s="9">
        <v>300000000</v>
      </c>
      <c r="I1674" s="9">
        <v>100000000</v>
      </c>
      <c r="J1674" s="9">
        <f t="shared" si="75"/>
        <v>1000000000</v>
      </c>
      <c r="K1674" s="5" t="s">
        <v>2208</v>
      </c>
      <c r="L1674" s="5" t="s">
        <v>44</v>
      </c>
    </row>
    <row r="1675" spans="1:13" ht="12" customHeight="1" x14ac:dyDescent="0.3">
      <c r="A1675" s="5">
        <f t="shared" si="76"/>
        <v>1674</v>
      </c>
      <c r="B1675" s="6" t="s">
        <v>52</v>
      </c>
      <c r="C1675" s="6" t="s">
        <v>1986</v>
      </c>
      <c r="D1675" s="5" t="s">
        <v>278</v>
      </c>
      <c r="E1675" s="7" t="s">
        <v>2218</v>
      </c>
      <c r="F1675" s="8" t="s">
        <v>2208</v>
      </c>
      <c r="G1675" s="9">
        <v>1200000000</v>
      </c>
      <c r="H1675" s="10">
        <v>0</v>
      </c>
      <c r="I1675" s="9">
        <v>5000000</v>
      </c>
      <c r="J1675" s="9">
        <f t="shared" si="75"/>
        <v>1205000000</v>
      </c>
      <c r="K1675" s="5" t="s">
        <v>2208</v>
      </c>
      <c r="L1675" s="5" t="s">
        <v>44</v>
      </c>
      <c r="M1675" s="61"/>
    </row>
    <row r="1676" spans="1:13" ht="12" customHeight="1" x14ac:dyDescent="0.3">
      <c r="A1676" s="5">
        <f t="shared" si="76"/>
        <v>1675</v>
      </c>
      <c r="B1676" s="6" t="s">
        <v>52</v>
      </c>
      <c r="C1676" s="6" t="s">
        <v>2214</v>
      </c>
      <c r="D1676" s="5" t="s">
        <v>1296</v>
      </c>
      <c r="E1676" s="7" t="s">
        <v>2219</v>
      </c>
      <c r="F1676" s="8" t="s">
        <v>2208</v>
      </c>
      <c r="G1676" s="9">
        <v>1300000000</v>
      </c>
      <c r="H1676" s="9">
        <v>50000000</v>
      </c>
      <c r="I1676" s="9">
        <v>5000000</v>
      </c>
      <c r="J1676" s="9">
        <f t="shared" si="75"/>
        <v>1355000000</v>
      </c>
      <c r="K1676" s="5" t="s">
        <v>2208</v>
      </c>
      <c r="L1676" s="5" t="s">
        <v>44</v>
      </c>
    </row>
    <row r="1677" spans="1:13" ht="12" customHeight="1" x14ac:dyDescent="0.3">
      <c r="A1677" s="5">
        <f t="shared" si="76"/>
        <v>1676</v>
      </c>
      <c r="B1677" s="6" t="s">
        <v>1594</v>
      </c>
      <c r="C1677" s="6" t="s">
        <v>1595</v>
      </c>
      <c r="D1677" s="5" t="s">
        <v>21</v>
      </c>
      <c r="E1677" s="7" t="s">
        <v>2220</v>
      </c>
      <c r="F1677" s="8" t="s">
        <v>1988</v>
      </c>
      <c r="G1677" s="9">
        <v>1159000000</v>
      </c>
      <c r="H1677" s="9">
        <v>203000000</v>
      </c>
      <c r="I1677" s="9">
        <v>2000000</v>
      </c>
      <c r="J1677" s="9">
        <v>1364000000</v>
      </c>
      <c r="K1677" s="5" t="s">
        <v>1988</v>
      </c>
      <c r="L1677" s="5" t="s">
        <v>28</v>
      </c>
    </row>
    <row r="1678" spans="1:13" ht="12" customHeight="1" x14ac:dyDescent="0.3">
      <c r="A1678" s="5">
        <f t="shared" si="76"/>
        <v>1677</v>
      </c>
      <c r="B1678" s="6" t="s">
        <v>1594</v>
      </c>
      <c r="C1678" s="6" t="s">
        <v>1595</v>
      </c>
      <c r="D1678" s="5" t="s">
        <v>21</v>
      </c>
      <c r="E1678" s="7" t="s">
        <v>2221</v>
      </c>
      <c r="F1678" s="8" t="s">
        <v>1988</v>
      </c>
      <c r="G1678" s="9">
        <v>20000000</v>
      </c>
      <c r="H1678" s="9"/>
      <c r="I1678" s="9">
        <v>0</v>
      </c>
      <c r="J1678" s="9">
        <v>20000000</v>
      </c>
      <c r="K1678" s="5" t="s">
        <v>1988</v>
      </c>
      <c r="L1678" s="5" t="s">
        <v>33</v>
      </c>
    </row>
    <row r="1679" spans="1:13" ht="12" customHeight="1" x14ac:dyDescent="0.3">
      <c r="A1679" s="5">
        <f t="shared" si="76"/>
        <v>1678</v>
      </c>
      <c r="B1679" s="6" t="s">
        <v>1594</v>
      </c>
      <c r="C1679" s="6" t="s">
        <v>1595</v>
      </c>
      <c r="D1679" s="5" t="s">
        <v>21</v>
      </c>
      <c r="E1679" s="7" t="s">
        <v>2222</v>
      </c>
      <c r="F1679" s="8" t="s">
        <v>1988</v>
      </c>
      <c r="G1679" s="9">
        <v>110000000</v>
      </c>
      <c r="H1679" s="9">
        <v>350000000</v>
      </c>
      <c r="I1679" s="9"/>
      <c r="J1679" s="9">
        <v>460000000</v>
      </c>
      <c r="K1679" s="5" t="s">
        <v>1988</v>
      </c>
      <c r="L1679" s="5" t="s">
        <v>28</v>
      </c>
    </row>
    <row r="1680" spans="1:13" ht="12" customHeight="1" x14ac:dyDescent="0.3">
      <c r="A1680" s="5">
        <f t="shared" si="76"/>
        <v>1679</v>
      </c>
      <c r="B1680" s="6" t="s">
        <v>1127</v>
      </c>
      <c r="C1680" s="6" t="s">
        <v>2223</v>
      </c>
      <c r="D1680" s="5" t="s">
        <v>289</v>
      </c>
      <c r="E1680" s="7" t="s">
        <v>2224</v>
      </c>
      <c r="F1680" s="8" t="s">
        <v>2208</v>
      </c>
      <c r="G1680" s="9">
        <v>520000000</v>
      </c>
      <c r="H1680" s="9">
        <v>180000000</v>
      </c>
      <c r="I1680" s="9">
        <v>0</v>
      </c>
      <c r="J1680" s="9">
        <f>SUM(G1680:I1680)</f>
        <v>700000000</v>
      </c>
      <c r="K1680" s="5" t="s">
        <v>2208</v>
      </c>
      <c r="L1680" s="5" t="s">
        <v>44</v>
      </c>
    </row>
    <row r="1681" spans="1:13" ht="12" customHeight="1" x14ac:dyDescent="0.3">
      <c r="A1681" s="5">
        <f t="shared" si="76"/>
        <v>1680</v>
      </c>
      <c r="B1681" s="6" t="s">
        <v>1127</v>
      </c>
      <c r="C1681" s="64" t="s">
        <v>2225</v>
      </c>
      <c r="D1681" s="65" t="s">
        <v>21</v>
      </c>
      <c r="E1681" s="24" t="s">
        <v>2226</v>
      </c>
      <c r="F1681" s="8" t="s">
        <v>2208</v>
      </c>
      <c r="G1681" s="9">
        <v>250000000</v>
      </c>
      <c r="H1681" s="10">
        <v>0</v>
      </c>
      <c r="I1681" s="9">
        <v>5000000</v>
      </c>
      <c r="J1681" s="9">
        <v>255000000</v>
      </c>
      <c r="K1681" s="5" t="s">
        <v>1988</v>
      </c>
      <c r="L1681" s="5" t="s">
        <v>28</v>
      </c>
    </row>
    <row r="1682" spans="1:13" ht="12" customHeight="1" x14ac:dyDescent="0.3">
      <c r="A1682" s="5">
        <f t="shared" si="76"/>
        <v>1681</v>
      </c>
      <c r="B1682" s="6" t="s">
        <v>1127</v>
      </c>
      <c r="C1682" s="6" t="s">
        <v>1279</v>
      </c>
      <c r="D1682" s="5" t="s">
        <v>48</v>
      </c>
      <c r="E1682" s="7" t="s">
        <v>2227</v>
      </c>
      <c r="F1682" s="8" t="s">
        <v>2208</v>
      </c>
      <c r="G1682" s="9">
        <v>1533000000</v>
      </c>
      <c r="H1682" s="9">
        <v>2742000000</v>
      </c>
      <c r="I1682" s="9">
        <v>165000000</v>
      </c>
      <c r="J1682" s="9">
        <f>SUM(G1682:I1682)</f>
        <v>4440000000</v>
      </c>
      <c r="K1682" s="8" t="s">
        <v>2228</v>
      </c>
      <c r="L1682" s="5" t="s">
        <v>248</v>
      </c>
    </row>
    <row r="1683" spans="1:13" ht="12" customHeight="1" x14ac:dyDescent="0.3">
      <c r="A1683" s="5">
        <f t="shared" si="76"/>
        <v>1682</v>
      </c>
      <c r="B1683" s="6" t="s">
        <v>1127</v>
      </c>
      <c r="C1683" s="64" t="s">
        <v>2225</v>
      </c>
      <c r="D1683" s="65" t="s">
        <v>82</v>
      </c>
      <c r="E1683" s="24" t="s">
        <v>2229</v>
      </c>
      <c r="F1683" s="8" t="s">
        <v>1988</v>
      </c>
      <c r="G1683" s="9">
        <v>1400000000</v>
      </c>
      <c r="H1683" s="9">
        <v>1700000000</v>
      </c>
      <c r="I1683" s="9">
        <v>0</v>
      </c>
      <c r="J1683" s="9">
        <f>SUM(G1683:I1683)</f>
        <v>3100000000</v>
      </c>
      <c r="K1683" s="5" t="s">
        <v>1988</v>
      </c>
      <c r="L1683" s="5" t="s">
        <v>44</v>
      </c>
    </row>
    <row r="1684" spans="1:13" ht="12" customHeight="1" x14ac:dyDescent="0.3">
      <c r="A1684" s="5">
        <f t="shared" si="76"/>
        <v>1683</v>
      </c>
      <c r="B1684" s="6" t="s">
        <v>1127</v>
      </c>
      <c r="C1684" s="6" t="s">
        <v>1279</v>
      </c>
      <c r="D1684" s="5" t="s">
        <v>260</v>
      </c>
      <c r="E1684" s="7" t="s">
        <v>2230</v>
      </c>
      <c r="F1684" s="8" t="s">
        <v>2208</v>
      </c>
      <c r="G1684" s="9">
        <v>135000000</v>
      </c>
      <c r="H1684" s="9">
        <v>135000000</v>
      </c>
      <c r="I1684" s="9">
        <v>0</v>
      </c>
      <c r="J1684" s="9">
        <f>SUM(G1684:I1684)</f>
        <v>270000000</v>
      </c>
      <c r="K1684" s="8" t="s">
        <v>2228</v>
      </c>
      <c r="L1684" s="5" t="s">
        <v>44</v>
      </c>
    </row>
    <row r="1685" spans="1:13" ht="12" customHeight="1" x14ac:dyDescent="0.3">
      <c r="A1685" s="5">
        <f t="shared" si="76"/>
        <v>1684</v>
      </c>
      <c r="B1685" s="6" t="s">
        <v>1594</v>
      </c>
      <c r="C1685" s="6" t="s">
        <v>1595</v>
      </c>
      <c r="D1685" s="5" t="s">
        <v>39</v>
      </c>
      <c r="E1685" s="7" t="s">
        <v>2231</v>
      </c>
      <c r="F1685" s="8" t="s">
        <v>1988</v>
      </c>
      <c r="G1685" s="9">
        <v>350000000</v>
      </c>
      <c r="H1685" s="9">
        <v>450000000</v>
      </c>
      <c r="I1685" s="9"/>
      <c r="J1685" s="9">
        <v>800000000</v>
      </c>
      <c r="K1685" s="5" t="s">
        <v>1988</v>
      </c>
      <c r="L1685" s="5" t="s">
        <v>28</v>
      </c>
    </row>
    <row r="1686" spans="1:13" ht="12" customHeight="1" x14ac:dyDescent="0.3">
      <c r="A1686" s="5">
        <f t="shared" si="76"/>
        <v>1685</v>
      </c>
      <c r="B1686" s="6" t="s">
        <v>1127</v>
      </c>
      <c r="C1686" s="6" t="s">
        <v>2223</v>
      </c>
      <c r="D1686" s="5" t="s">
        <v>91</v>
      </c>
      <c r="E1686" s="7" t="s">
        <v>2232</v>
      </c>
      <c r="F1686" s="8" t="s">
        <v>1988</v>
      </c>
      <c r="G1686" s="9">
        <v>1200000000</v>
      </c>
      <c r="H1686" s="9">
        <v>400000000</v>
      </c>
      <c r="I1686" s="9">
        <v>250000000</v>
      </c>
      <c r="J1686" s="9">
        <f>SUM(G1686:I1686)</f>
        <v>1850000000</v>
      </c>
      <c r="K1686" s="5" t="s">
        <v>1988</v>
      </c>
      <c r="L1686" s="5" t="s">
        <v>44</v>
      </c>
    </row>
    <row r="1687" spans="1:13" ht="12" customHeight="1" x14ac:dyDescent="0.3">
      <c r="A1687" s="5">
        <f t="shared" si="76"/>
        <v>1686</v>
      </c>
      <c r="B1687" s="6" t="s">
        <v>1594</v>
      </c>
      <c r="C1687" s="6" t="s">
        <v>1595</v>
      </c>
      <c r="D1687" s="5" t="s">
        <v>212</v>
      </c>
      <c r="E1687" s="7" t="s">
        <v>2233</v>
      </c>
      <c r="F1687" s="8" t="s">
        <v>1988</v>
      </c>
      <c r="G1687" s="9">
        <v>700000000</v>
      </c>
      <c r="H1687" s="9"/>
      <c r="I1687" s="9"/>
      <c r="J1687" s="9">
        <v>700000000</v>
      </c>
      <c r="K1687" s="5" t="s">
        <v>1988</v>
      </c>
      <c r="L1687" s="5" t="s">
        <v>28</v>
      </c>
    </row>
    <row r="1688" spans="1:13" ht="12" customHeight="1" x14ac:dyDescent="0.3">
      <c r="A1688" s="5">
        <f t="shared" si="76"/>
        <v>1687</v>
      </c>
      <c r="B1688" s="6" t="s">
        <v>1594</v>
      </c>
      <c r="C1688" s="6" t="s">
        <v>1595</v>
      </c>
      <c r="D1688" s="5" t="s">
        <v>212</v>
      </c>
      <c r="E1688" s="7" t="s">
        <v>2234</v>
      </c>
      <c r="F1688" s="8" t="s">
        <v>1988</v>
      </c>
      <c r="G1688" s="22">
        <v>1500000000</v>
      </c>
      <c r="H1688" s="22">
        <v>20000000</v>
      </c>
      <c r="I1688" s="22">
        <v>0</v>
      </c>
      <c r="J1688" s="22">
        <v>1520000000</v>
      </c>
      <c r="K1688" s="5" t="s">
        <v>1988</v>
      </c>
      <c r="L1688" s="5" t="s">
        <v>28</v>
      </c>
    </row>
    <row r="1689" spans="1:13" ht="12" customHeight="1" x14ac:dyDescent="0.3">
      <c r="A1689" s="5">
        <f t="shared" si="76"/>
        <v>1688</v>
      </c>
      <c r="B1689" s="6" t="s">
        <v>1127</v>
      </c>
      <c r="C1689" s="6" t="s">
        <v>1279</v>
      </c>
      <c r="D1689" s="5" t="s">
        <v>1294</v>
      </c>
      <c r="E1689" s="7" t="s">
        <v>2235</v>
      </c>
      <c r="F1689" s="8" t="s">
        <v>2208</v>
      </c>
      <c r="G1689" s="9">
        <v>470000000</v>
      </c>
      <c r="H1689" s="10">
        <v>0</v>
      </c>
      <c r="I1689" s="9">
        <v>0</v>
      </c>
      <c r="J1689" s="9">
        <f>SUM(G1689:I1689)</f>
        <v>470000000</v>
      </c>
      <c r="K1689" s="8" t="s">
        <v>2228</v>
      </c>
      <c r="L1689" s="5" t="s">
        <v>44</v>
      </c>
    </row>
    <row r="1690" spans="1:13" ht="12" customHeight="1" x14ac:dyDescent="0.3">
      <c r="A1690" s="5">
        <f t="shared" si="76"/>
        <v>1689</v>
      </c>
      <c r="B1690" s="6" t="s">
        <v>1127</v>
      </c>
      <c r="C1690" s="6" t="s">
        <v>2236</v>
      </c>
      <c r="D1690" s="5" t="s">
        <v>483</v>
      </c>
      <c r="E1690" s="29" t="s">
        <v>2237</v>
      </c>
      <c r="F1690" s="8" t="s">
        <v>1988</v>
      </c>
      <c r="G1690" s="9">
        <f>(30+840+20+400+14+33)*1000000</f>
        <v>1337000000</v>
      </c>
      <c r="H1690" s="9">
        <v>276000000</v>
      </c>
      <c r="I1690" s="9">
        <v>0</v>
      </c>
      <c r="J1690" s="9">
        <f>SUM(G1690:I1690)</f>
        <v>1613000000</v>
      </c>
      <c r="K1690" s="5" t="s">
        <v>1988</v>
      </c>
      <c r="L1690" s="5" t="s">
        <v>44</v>
      </c>
    </row>
    <row r="1691" spans="1:13" ht="12" customHeight="1" x14ac:dyDescent="0.3">
      <c r="A1691" s="5">
        <f t="shared" si="76"/>
        <v>1690</v>
      </c>
      <c r="B1691" s="6" t="s">
        <v>1183</v>
      </c>
      <c r="C1691" s="6" t="s">
        <v>2238</v>
      </c>
      <c r="D1691" s="5" t="s">
        <v>25</v>
      </c>
      <c r="E1691" s="24" t="s">
        <v>2239</v>
      </c>
      <c r="F1691" s="8" t="s">
        <v>1988</v>
      </c>
      <c r="G1691" s="86">
        <v>28000000</v>
      </c>
      <c r="H1691" s="86">
        <v>60000000</v>
      </c>
      <c r="I1691" s="86">
        <v>2000000</v>
      </c>
      <c r="J1691" s="22">
        <f t="shared" ref="J1691:J1696" si="77">G1691+H1691+I1691</f>
        <v>90000000</v>
      </c>
      <c r="K1691" s="5"/>
      <c r="L1691" s="5" t="s">
        <v>28</v>
      </c>
      <c r="M1691" s="57"/>
    </row>
    <row r="1692" spans="1:13" ht="12" customHeight="1" x14ac:dyDescent="0.3">
      <c r="A1692" s="5">
        <f t="shared" si="76"/>
        <v>1691</v>
      </c>
      <c r="B1692" s="6" t="s">
        <v>1183</v>
      </c>
      <c r="C1692" s="6" t="s">
        <v>2240</v>
      </c>
      <c r="D1692" s="5" t="s">
        <v>268</v>
      </c>
      <c r="E1692" s="59" t="s">
        <v>2241</v>
      </c>
      <c r="F1692" s="8" t="s">
        <v>2208</v>
      </c>
      <c r="G1692" s="10">
        <v>60000000</v>
      </c>
      <c r="H1692" s="10">
        <v>90000000</v>
      </c>
      <c r="I1692" s="10"/>
      <c r="J1692" s="10">
        <f t="shared" si="77"/>
        <v>150000000</v>
      </c>
      <c r="K1692" s="5"/>
      <c r="L1692" s="5" t="s">
        <v>44</v>
      </c>
    </row>
    <row r="1693" spans="1:13" ht="12" customHeight="1" x14ac:dyDescent="0.3">
      <c r="A1693" s="5">
        <f t="shared" si="76"/>
        <v>1692</v>
      </c>
      <c r="B1693" s="6" t="s">
        <v>1183</v>
      </c>
      <c r="C1693" s="6" t="s">
        <v>2238</v>
      </c>
      <c r="D1693" s="5" t="s">
        <v>275</v>
      </c>
      <c r="E1693" s="24" t="s">
        <v>2242</v>
      </c>
      <c r="F1693" s="8" t="s">
        <v>1988</v>
      </c>
      <c r="G1693" s="87">
        <v>3060000000</v>
      </c>
      <c r="H1693" s="87">
        <v>2300000000</v>
      </c>
      <c r="I1693" s="87">
        <v>550000000</v>
      </c>
      <c r="J1693" s="10">
        <f t="shared" si="77"/>
        <v>5910000000</v>
      </c>
      <c r="K1693" s="5"/>
      <c r="L1693" s="5" t="s">
        <v>28</v>
      </c>
      <c r="M1693" s="57"/>
    </row>
    <row r="1694" spans="1:13" ht="12" customHeight="1" x14ac:dyDescent="0.3">
      <c r="A1694" s="5">
        <f t="shared" si="76"/>
        <v>1693</v>
      </c>
      <c r="B1694" s="6" t="s">
        <v>1183</v>
      </c>
      <c r="C1694" s="6" t="s">
        <v>2243</v>
      </c>
      <c r="D1694" s="5" t="s">
        <v>212</v>
      </c>
      <c r="E1694" s="59" t="s">
        <v>2244</v>
      </c>
      <c r="F1694" s="8" t="s">
        <v>1988</v>
      </c>
      <c r="G1694" s="10">
        <v>3745000000</v>
      </c>
      <c r="H1694" s="10"/>
      <c r="I1694" s="10"/>
      <c r="J1694" s="10">
        <f t="shared" si="77"/>
        <v>3745000000</v>
      </c>
      <c r="K1694" s="5"/>
      <c r="L1694" s="5" t="s">
        <v>28</v>
      </c>
      <c r="M1694" s="57"/>
    </row>
    <row r="1695" spans="1:13" ht="12" customHeight="1" x14ac:dyDescent="0.3">
      <c r="A1695" s="5">
        <f t="shared" si="76"/>
        <v>1694</v>
      </c>
      <c r="B1695" s="6" t="s">
        <v>1183</v>
      </c>
      <c r="C1695" s="6" t="s">
        <v>2240</v>
      </c>
      <c r="D1695" s="5" t="s">
        <v>1300</v>
      </c>
      <c r="E1695" s="59" t="s">
        <v>2245</v>
      </c>
      <c r="F1695" s="8" t="s">
        <v>2208</v>
      </c>
      <c r="G1695" s="10">
        <v>700000000</v>
      </c>
      <c r="H1695" s="10">
        <v>500000000</v>
      </c>
      <c r="I1695" s="10"/>
      <c r="J1695" s="10">
        <f t="shared" si="77"/>
        <v>1200000000</v>
      </c>
      <c r="K1695" s="5"/>
      <c r="L1695" s="5" t="s">
        <v>44</v>
      </c>
    </row>
    <row r="1696" spans="1:13" ht="12" customHeight="1" x14ac:dyDescent="0.3">
      <c r="A1696" s="5">
        <f t="shared" si="76"/>
        <v>1695</v>
      </c>
      <c r="B1696" s="6" t="s">
        <v>1183</v>
      </c>
      <c r="C1696" s="6" t="s">
        <v>2240</v>
      </c>
      <c r="D1696" s="5" t="s">
        <v>1300</v>
      </c>
      <c r="E1696" s="59" t="s">
        <v>2246</v>
      </c>
      <c r="F1696" s="8" t="s">
        <v>2208</v>
      </c>
      <c r="G1696" s="10">
        <v>1000000000</v>
      </c>
      <c r="H1696" s="10"/>
      <c r="I1696" s="10"/>
      <c r="J1696" s="10">
        <f t="shared" si="77"/>
        <v>1000000000</v>
      </c>
      <c r="K1696" s="5"/>
      <c r="L1696" s="5" t="s">
        <v>248</v>
      </c>
    </row>
    <row r="1697" spans="1:13" ht="12" customHeight="1" x14ac:dyDescent="0.3">
      <c r="A1697" s="5">
        <f t="shared" si="76"/>
        <v>1696</v>
      </c>
      <c r="B1697" s="11" t="s">
        <v>2247</v>
      </c>
      <c r="C1697" s="11" t="s">
        <v>2248</v>
      </c>
      <c r="D1697" s="12" t="s">
        <v>21</v>
      </c>
      <c r="E1697" s="13" t="s">
        <v>2249</v>
      </c>
      <c r="F1697" s="14" t="s">
        <v>1988</v>
      </c>
      <c r="G1697" s="23">
        <v>7652000000</v>
      </c>
      <c r="H1697" s="23">
        <v>782000000</v>
      </c>
      <c r="I1697" s="23">
        <v>0</v>
      </c>
      <c r="J1697" s="23">
        <v>8434000000</v>
      </c>
      <c r="K1697" s="5" t="s">
        <v>2208</v>
      </c>
      <c r="L1697" s="12" t="s">
        <v>44</v>
      </c>
      <c r="M1697" s="74"/>
    </row>
    <row r="1698" spans="1:13" ht="12" customHeight="1" x14ac:dyDescent="0.3">
      <c r="A1698" s="5">
        <f t="shared" si="76"/>
        <v>1697</v>
      </c>
      <c r="B1698" s="6" t="s">
        <v>2247</v>
      </c>
      <c r="C1698" s="6" t="s">
        <v>1535</v>
      </c>
      <c r="D1698" s="5" t="s">
        <v>289</v>
      </c>
      <c r="E1698" s="7" t="s">
        <v>2250</v>
      </c>
      <c r="F1698" s="8" t="s">
        <v>1988</v>
      </c>
      <c r="G1698" s="23">
        <v>6768150000</v>
      </c>
      <c r="H1698" s="23">
        <v>5792730872</v>
      </c>
      <c r="I1698" s="23">
        <v>1556289338</v>
      </c>
      <c r="J1698" s="23">
        <v>14117170210</v>
      </c>
      <c r="K1698" s="5" t="s">
        <v>1988</v>
      </c>
      <c r="L1698" s="5" t="s">
        <v>28</v>
      </c>
    </row>
    <row r="1699" spans="1:13" ht="12" customHeight="1" x14ac:dyDescent="0.3">
      <c r="A1699" s="5">
        <f t="shared" si="76"/>
        <v>1698</v>
      </c>
      <c r="B1699" s="11" t="s">
        <v>2247</v>
      </c>
      <c r="C1699" s="11" t="s">
        <v>2248</v>
      </c>
      <c r="D1699" s="12" t="s">
        <v>82</v>
      </c>
      <c r="E1699" s="13" t="s">
        <v>2251</v>
      </c>
      <c r="F1699" s="14" t="s">
        <v>2208</v>
      </c>
      <c r="G1699" s="23">
        <v>816381000</v>
      </c>
      <c r="H1699" s="23">
        <v>562028000</v>
      </c>
      <c r="I1699" s="23">
        <v>408763000</v>
      </c>
      <c r="J1699" s="23">
        <v>1787172000</v>
      </c>
      <c r="K1699" s="5" t="s">
        <v>2208</v>
      </c>
      <c r="L1699" s="12" t="s">
        <v>44</v>
      </c>
      <c r="M1699" s="74"/>
    </row>
    <row r="1700" spans="1:13" ht="12" customHeight="1" x14ac:dyDescent="0.3">
      <c r="A1700" s="5">
        <f t="shared" si="76"/>
        <v>1699</v>
      </c>
      <c r="B1700" s="6" t="s">
        <v>2247</v>
      </c>
      <c r="C1700" s="6" t="s">
        <v>2252</v>
      </c>
      <c r="D1700" s="5" t="s">
        <v>25</v>
      </c>
      <c r="E1700" s="7" t="s">
        <v>2253</v>
      </c>
      <c r="F1700" s="8" t="s">
        <v>1988</v>
      </c>
      <c r="G1700" s="23">
        <v>3534000000</v>
      </c>
      <c r="H1700" s="23">
        <v>7379000000</v>
      </c>
      <c r="I1700" s="23">
        <v>71000000</v>
      </c>
      <c r="J1700" s="23">
        <v>10984000000</v>
      </c>
      <c r="K1700" s="5" t="s">
        <v>1988</v>
      </c>
      <c r="L1700" s="5" t="s">
        <v>44</v>
      </c>
    </row>
    <row r="1701" spans="1:13" ht="12" customHeight="1" x14ac:dyDescent="0.3">
      <c r="A1701" s="5">
        <f t="shared" si="76"/>
        <v>1700</v>
      </c>
      <c r="B1701" s="6" t="s">
        <v>2247</v>
      </c>
      <c r="C1701" s="6" t="s">
        <v>1535</v>
      </c>
      <c r="D1701" s="5" t="s">
        <v>260</v>
      </c>
      <c r="E1701" s="7" t="s">
        <v>2254</v>
      </c>
      <c r="F1701" s="8" t="s">
        <v>1988</v>
      </c>
      <c r="G1701" s="23">
        <v>5620000000</v>
      </c>
      <c r="H1701" s="23">
        <v>723000000</v>
      </c>
      <c r="I1701" s="23">
        <v>2681000000</v>
      </c>
      <c r="J1701" s="23">
        <v>9024000000</v>
      </c>
      <c r="K1701" s="5" t="s">
        <v>1988</v>
      </c>
      <c r="L1701" s="5" t="s">
        <v>28</v>
      </c>
    </row>
    <row r="1702" spans="1:13" ht="12" customHeight="1" x14ac:dyDescent="0.3">
      <c r="A1702" s="5">
        <f t="shared" si="76"/>
        <v>1701</v>
      </c>
      <c r="B1702" s="6" t="s">
        <v>2247</v>
      </c>
      <c r="C1702" s="6" t="s">
        <v>2252</v>
      </c>
      <c r="D1702" s="5" t="s">
        <v>86</v>
      </c>
      <c r="E1702" s="7" t="s">
        <v>2255</v>
      </c>
      <c r="F1702" s="8" t="s">
        <v>1988</v>
      </c>
      <c r="G1702" s="23">
        <v>3574150000</v>
      </c>
      <c r="H1702" s="23">
        <v>1531277000</v>
      </c>
      <c r="I1702" s="23">
        <v>414233000</v>
      </c>
      <c r="J1702" s="23">
        <v>5519660000</v>
      </c>
      <c r="K1702" s="5" t="s">
        <v>1988</v>
      </c>
      <c r="L1702" s="5" t="s">
        <v>28</v>
      </c>
    </row>
    <row r="1703" spans="1:13" ht="12" customHeight="1" x14ac:dyDescent="0.3">
      <c r="A1703" s="5">
        <f t="shared" si="76"/>
        <v>1702</v>
      </c>
      <c r="B1703" s="11" t="s">
        <v>2247</v>
      </c>
      <c r="C1703" s="11" t="s">
        <v>2248</v>
      </c>
      <c r="D1703" s="12" t="s">
        <v>89</v>
      </c>
      <c r="E1703" s="13" t="s">
        <v>2256</v>
      </c>
      <c r="F1703" s="14" t="s">
        <v>2208</v>
      </c>
      <c r="G1703" s="23">
        <v>245000000</v>
      </c>
      <c r="H1703" s="23">
        <v>787000000</v>
      </c>
      <c r="I1703" s="23">
        <v>9000000</v>
      </c>
      <c r="J1703" s="23">
        <v>1041000000</v>
      </c>
      <c r="K1703" s="5" t="s">
        <v>2208</v>
      </c>
      <c r="L1703" s="12" t="s">
        <v>44</v>
      </c>
      <c r="M1703" s="74"/>
    </row>
    <row r="1704" spans="1:13" ht="12" customHeight="1" x14ac:dyDescent="0.3">
      <c r="A1704" s="5">
        <f t="shared" si="76"/>
        <v>1703</v>
      </c>
      <c r="B1704" s="6" t="s">
        <v>2247</v>
      </c>
      <c r="C1704" s="6" t="s">
        <v>1535</v>
      </c>
      <c r="D1704" s="5" t="s">
        <v>89</v>
      </c>
      <c r="E1704" s="7" t="s">
        <v>2257</v>
      </c>
      <c r="F1704" s="8" t="s">
        <v>1988</v>
      </c>
      <c r="G1704" s="23">
        <v>841625000</v>
      </c>
      <c r="H1704" s="23">
        <v>0</v>
      </c>
      <c r="I1704" s="23">
        <v>16707000</v>
      </c>
      <c r="J1704" s="23">
        <v>858332000</v>
      </c>
      <c r="K1704" s="5" t="s">
        <v>1988</v>
      </c>
      <c r="L1704" s="5" t="s">
        <v>28</v>
      </c>
      <c r="M1704" s="74"/>
    </row>
    <row r="1705" spans="1:13" ht="12" customHeight="1" x14ac:dyDescent="0.3">
      <c r="A1705" s="5">
        <f t="shared" si="76"/>
        <v>1704</v>
      </c>
      <c r="B1705" s="11" t="s">
        <v>2247</v>
      </c>
      <c r="C1705" s="11" t="s">
        <v>2248</v>
      </c>
      <c r="D1705" s="12" t="s">
        <v>39</v>
      </c>
      <c r="E1705" s="13" t="s">
        <v>2258</v>
      </c>
      <c r="F1705" s="14" t="s">
        <v>1988</v>
      </c>
      <c r="G1705" s="9">
        <v>420000000</v>
      </c>
      <c r="H1705" s="9">
        <v>290000000</v>
      </c>
      <c r="I1705" s="9">
        <v>10000000</v>
      </c>
      <c r="J1705" s="9">
        <v>720000000</v>
      </c>
      <c r="K1705" s="5" t="s">
        <v>2208</v>
      </c>
      <c r="L1705" s="12" t="s">
        <v>44</v>
      </c>
      <c r="M1705" s="74"/>
    </row>
    <row r="1706" spans="1:13" ht="12" customHeight="1" x14ac:dyDescent="0.3">
      <c r="A1706" s="5">
        <f t="shared" si="76"/>
        <v>1705</v>
      </c>
      <c r="B1706" s="6" t="s">
        <v>2247</v>
      </c>
      <c r="C1706" s="6" t="s">
        <v>2252</v>
      </c>
      <c r="D1706" s="5" t="s">
        <v>39</v>
      </c>
      <c r="E1706" s="7" t="s">
        <v>2259</v>
      </c>
      <c r="F1706" s="8" t="s">
        <v>2208</v>
      </c>
      <c r="G1706" s="9">
        <v>379000000</v>
      </c>
      <c r="H1706" s="9">
        <v>823000000</v>
      </c>
      <c r="I1706" s="9">
        <v>10000000</v>
      </c>
      <c r="J1706" s="9">
        <v>1212000000</v>
      </c>
      <c r="K1706" s="5" t="s">
        <v>1988</v>
      </c>
      <c r="L1706" s="5" t="s">
        <v>44</v>
      </c>
    </row>
    <row r="1707" spans="1:13" ht="12" customHeight="1" x14ac:dyDescent="0.3">
      <c r="A1707" s="5">
        <f t="shared" si="76"/>
        <v>1706</v>
      </c>
      <c r="B1707" s="6" t="s">
        <v>2247</v>
      </c>
      <c r="C1707" s="6" t="s">
        <v>1535</v>
      </c>
      <c r="D1707" s="5" t="s">
        <v>39</v>
      </c>
      <c r="E1707" s="7" t="s">
        <v>2260</v>
      </c>
      <c r="F1707" s="8" t="s">
        <v>1988</v>
      </c>
      <c r="G1707" s="9">
        <v>414277000</v>
      </c>
      <c r="H1707" s="9">
        <v>474467000</v>
      </c>
      <c r="I1707" s="23">
        <v>0</v>
      </c>
      <c r="J1707" s="9">
        <v>888759130</v>
      </c>
      <c r="K1707" s="5" t="s">
        <v>1988</v>
      </c>
      <c r="L1707" s="5" t="s">
        <v>28</v>
      </c>
      <c r="M1707" s="74"/>
    </row>
    <row r="1708" spans="1:13" ht="12" customHeight="1" x14ac:dyDescent="0.3">
      <c r="A1708" s="5">
        <f t="shared" si="76"/>
        <v>1707</v>
      </c>
      <c r="B1708" s="6" t="s">
        <v>2247</v>
      </c>
      <c r="C1708" s="6" t="s">
        <v>1535</v>
      </c>
      <c r="D1708" s="5" t="s">
        <v>91</v>
      </c>
      <c r="E1708" s="7" t="s">
        <v>2261</v>
      </c>
      <c r="F1708" s="8" t="s">
        <v>1988</v>
      </c>
      <c r="G1708" s="9">
        <v>6175176000</v>
      </c>
      <c r="H1708" s="9">
        <v>13824459000</v>
      </c>
      <c r="I1708" s="9">
        <v>913630000</v>
      </c>
      <c r="J1708" s="9">
        <v>20913265000</v>
      </c>
      <c r="K1708" s="5" t="s">
        <v>1988</v>
      </c>
      <c r="L1708" s="5" t="s">
        <v>28</v>
      </c>
      <c r="M1708" s="74"/>
    </row>
    <row r="1709" spans="1:13" ht="12" customHeight="1" x14ac:dyDescent="0.3">
      <c r="A1709" s="5">
        <f t="shared" si="76"/>
        <v>1708</v>
      </c>
      <c r="B1709" s="6" t="s">
        <v>2247</v>
      </c>
      <c r="C1709" s="6" t="s">
        <v>1535</v>
      </c>
      <c r="D1709" s="5" t="s">
        <v>212</v>
      </c>
      <c r="E1709" s="7" t="s">
        <v>2262</v>
      </c>
      <c r="F1709" s="8" t="s">
        <v>1988</v>
      </c>
      <c r="G1709" s="9">
        <v>4284940000</v>
      </c>
      <c r="H1709" s="9">
        <v>8994394000</v>
      </c>
      <c r="I1709" s="9">
        <v>635283000</v>
      </c>
      <c r="J1709" s="9">
        <v>13914617000</v>
      </c>
      <c r="K1709" s="5" t="s">
        <v>1988</v>
      </c>
      <c r="L1709" s="5" t="s">
        <v>28</v>
      </c>
      <c r="M1709" s="74"/>
    </row>
    <row r="1710" spans="1:13" ht="12" customHeight="1" x14ac:dyDescent="0.3">
      <c r="A1710" s="5">
        <f t="shared" si="76"/>
        <v>1709</v>
      </c>
      <c r="B1710" s="6" t="s">
        <v>2247</v>
      </c>
      <c r="C1710" s="6" t="s">
        <v>2252</v>
      </c>
      <c r="D1710" s="5" t="s">
        <v>1256</v>
      </c>
      <c r="E1710" s="7" t="s">
        <v>2263</v>
      </c>
      <c r="F1710" s="8" t="s">
        <v>1988</v>
      </c>
      <c r="G1710" s="9">
        <v>1176802000</v>
      </c>
      <c r="H1710" s="9">
        <v>356573000</v>
      </c>
      <c r="I1710" s="9">
        <v>136776000</v>
      </c>
      <c r="J1710" s="9">
        <v>1670151000</v>
      </c>
      <c r="K1710" s="5" t="s">
        <v>1988</v>
      </c>
      <c r="L1710" s="5" t="s">
        <v>28</v>
      </c>
    </row>
    <row r="1711" spans="1:13" ht="12" customHeight="1" x14ac:dyDescent="0.3">
      <c r="A1711" s="5">
        <f t="shared" si="76"/>
        <v>1710</v>
      </c>
      <c r="B1711" s="6" t="s">
        <v>2264</v>
      </c>
      <c r="C1711" s="6" t="s">
        <v>1535</v>
      </c>
      <c r="D1711" s="5" t="s">
        <v>21</v>
      </c>
      <c r="E1711" s="7" t="s">
        <v>2265</v>
      </c>
      <c r="F1711" s="8" t="s">
        <v>1988</v>
      </c>
      <c r="G1711" s="9">
        <v>2260000000</v>
      </c>
      <c r="H1711" s="9">
        <v>4534000000</v>
      </c>
      <c r="I1711" s="9">
        <v>37000000</v>
      </c>
      <c r="J1711" s="9">
        <f t="shared" ref="J1711:J1752" si="78">SUM(G1711:I1711)</f>
        <v>6831000000</v>
      </c>
      <c r="K1711" s="5"/>
      <c r="L1711" s="5" t="s">
        <v>28</v>
      </c>
    </row>
    <row r="1712" spans="1:13" ht="12" customHeight="1" x14ac:dyDescent="0.3">
      <c r="A1712" s="5">
        <f t="shared" si="76"/>
        <v>1711</v>
      </c>
      <c r="B1712" s="6" t="s">
        <v>75</v>
      </c>
      <c r="C1712" s="6" t="s">
        <v>76</v>
      </c>
      <c r="D1712" s="5" t="s">
        <v>21</v>
      </c>
      <c r="E1712" s="7" t="s">
        <v>2266</v>
      </c>
      <c r="F1712" s="8" t="s">
        <v>1988</v>
      </c>
      <c r="G1712" s="9">
        <v>1512511000</v>
      </c>
      <c r="H1712" s="9">
        <v>2070596851</v>
      </c>
      <c r="I1712" s="9">
        <v>17826149</v>
      </c>
      <c r="J1712" s="9">
        <f t="shared" si="78"/>
        <v>3600934000</v>
      </c>
      <c r="K1712" s="5"/>
      <c r="L1712" s="5" t="s">
        <v>28</v>
      </c>
    </row>
    <row r="1713" spans="1:12" ht="12" customHeight="1" x14ac:dyDescent="0.3">
      <c r="A1713" s="5">
        <f t="shared" si="76"/>
        <v>1712</v>
      </c>
      <c r="B1713" s="6" t="s">
        <v>2264</v>
      </c>
      <c r="C1713" s="6" t="s">
        <v>1535</v>
      </c>
      <c r="D1713" s="5" t="s">
        <v>82</v>
      </c>
      <c r="E1713" s="7" t="s">
        <v>2267</v>
      </c>
      <c r="F1713" s="8" t="s">
        <v>1988</v>
      </c>
      <c r="G1713" s="9">
        <v>1874000000</v>
      </c>
      <c r="H1713" s="9">
        <v>3690000000</v>
      </c>
      <c r="I1713" s="9">
        <v>38000000</v>
      </c>
      <c r="J1713" s="9">
        <f t="shared" si="78"/>
        <v>5602000000</v>
      </c>
      <c r="K1713" s="5"/>
      <c r="L1713" s="5" t="s">
        <v>28</v>
      </c>
    </row>
    <row r="1714" spans="1:12" ht="12" customHeight="1" x14ac:dyDescent="0.3">
      <c r="A1714" s="5">
        <f t="shared" si="76"/>
        <v>1713</v>
      </c>
      <c r="B1714" s="6" t="s">
        <v>2264</v>
      </c>
      <c r="C1714" s="6" t="s">
        <v>1535</v>
      </c>
      <c r="D1714" s="5" t="s">
        <v>82</v>
      </c>
      <c r="E1714" s="7" t="s">
        <v>2268</v>
      </c>
      <c r="F1714" s="8" t="s">
        <v>1988</v>
      </c>
      <c r="G1714" s="9">
        <v>234000000</v>
      </c>
      <c r="H1714" s="9">
        <v>362000000</v>
      </c>
      <c r="I1714" s="9">
        <v>50000000</v>
      </c>
      <c r="J1714" s="9">
        <f t="shared" si="78"/>
        <v>646000000</v>
      </c>
      <c r="K1714" s="5"/>
      <c r="L1714" s="5" t="s">
        <v>28</v>
      </c>
    </row>
    <row r="1715" spans="1:12" ht="12" customHeight="1" x14ac:dyDescent="0.3">
      <c r="A1715" s="5">
        <f t="shared" si="76"/>
        <v>1714</v>
      </c>
      <c r="B1715" s="6" t="s">
        <v>75</v>
      </c>
      <c r="C1715" s="6" t="s">
        <v>2269</v>
      </c>
      <c r="D1715" s="5" t="s">
        <v>82</v>
      </c>
      <c r="E1715" s="7" t="s">
        <v>2270</v>
      </c>
      <c r="F1715" s="8" t="s">
        <v>1988</v>
      </c>
      <c r="G1715" s="9">
        <v>2393000000</v>
      </c>
      <c r="H1715" s="9">
        <v>5358000000</v>
      </c>
      <c r="I1715" s="23">
        <v>0</v>
      </c>
      <c r="J1715" s="9">
        <f t="shared" si="78"/>
        <v>7751000000</v>
      </c>
      <c r="K1715" s="5"/>
      <c r="L1715" s="5" t="s">
        <v>28</v>
      </c>
    </row>
    <row r="1716" spans="1:12" ht="12" customHeight="1" x14ac:dyDescent="0.3">
      <c r="A1716" s="5">
        <f t="shared" si="76"/>
        <v>1715</v>
      </c>
      <c r="B1716" s="6" t="s">
        <v>2264</v>
      </c>
      <c r="C1716" s="6" t="s">
        <v>1535</v>
      </c>
      <c r="D1716" s="5" t="s">
        <v>25</v>
      </c>
      <c r="E1716" s="7" t="s">
        <v>2271</v>
      </c>
      <c r="F1716" s="8" t="s">
        <v>1988</v>
      </c>
      <c r="G1716" s="9">
        <v>2125000000</v>
      </c>
      <c r="H1716" s="9">
        <v>2398000000</v>
      </c>
      <c r="I1716" s="9">
        <v>25000000</v>
      </c>
      <c r="J1716" s="9">
        <f t="shared" si="78"/>
        <v>4548000000</v>
      </c>
      <c r="K1716" s="5"/>
      <c r="L1716" s="5" t="s">
        <v>28</v>
      </c>
    </row>
    <row r="1717" spans="1:12" ht="12" customHeight="1" x14ac:dyDescent="0.3">
      <c r="A1717" s="5">
        <f t="shared" si="76"/>
        <v>1716</v>
      </c>
      <c r="B1717" s="6" t="s">
        <v>2264</v>
      </c>
      <c r="C1717" s="6" t="s">
        <v>1535</v>
      </c>
      <c r="D1717" s="5" t="s">
        <v>25</v>
      </c>
      <c r="E1717" s="7" t="s">
        <v>2272</v>
      </c>
      <c r="F1717" s="8" t="s">
        <v>1988</v>
      </c>
      <c r="G1717" s="9">
        <v>108000000</v>
      </c>
      <c r="H1717" s="9">
        <v>124000000</v>
      </c>
      <c r="I1717" s="9">
        <v>5000000</v>
      </c>
      <c r="J1717" s="9">
        <f t="shared" si="78"/>
        <v>237000000</v>
      </c>
      <c r="K1717" s="5"/>
      <c r="L1717" s="5" t="s">
        <v>28</v>
      </c>
    </row>
    <row r="1718" spans="1:12" ht="12" customHeight="1" x14ac:dyDescent="0.3">
      <c r="A1718" s="5">
        <f t="shared" si="76"/>
        <v>1717</v>
      </c>
      <c r="B1718" s="6" t="s">
        <v>75</v>
      </c>
      <c r="C1718" s="6" t="s">
        <v>1535</v>
      </c>
      <c r="D1718" s="5" t="s">
        <v>25</v>
      </c>
      <c r="E1718" s="7" t="s">
        <v>2273</v>
      </c>
      <c r="F1718" s="8" t="s">
        <v>1988</v>
      </c>
      <c r="G1718" s="9">
        <v>30000000</v>
      </c>
      <c r="H1718" s="23">
        <v>0</v>
      </c>
      <c r="I1718" s="23">
        <v>0</v>
      </c>
      <c r="J1718" s="9">
        <f t="shared" si="78"/>
        <v>30000000</v>
      </c>
      <c r="K1718" s="5"/>
      <c r="L1718" s="5" t="s">
        <v>28</v>
      </c>
    </row>
    <row r="1719" spans="1:12" ht="12" customHeight="1" x14ac:dyDescent="0.3">
      <c r="A1719" s="5">
        <f t="shared" si="76"/>
        <v>1718</v>
      </c>
      <c r="B1719" s="6" t="s">
        <v>75</v>
      </c>
      <c r="C1719" s="6" t="s">
        <v>2269</v>
      </c>
      <c r="D1719" s="5" t="s">
        <v>25</v>
      </c>
      <c r="E1719" s="7" t="s">
        <v>2274</v>
      </c>
      <c r="F1719" s="8" t="s">
        <v>1988</v>
      </c>
      <c r="G1719" s="9">
        <v>1133264000</v>
      </c>
      <c r="H1719" s="9">
        <v>1800933000</v>
      </c>
      <c r="I1719" s="23">
        <v>0</v>
      </c>
      <c r="J1719" s="9">
        <f t="shared" si="78"/>
        <v>2934197000</v>
      </c>
      <c r="K1719" s="5"/>
      <c r="L1719" s="5" t="s">
        <v>28</v>
      </c>
    </row>
    <row r="1720" spans="1:12" ht="12" customHeight="1" x14ac:dyDescent="0.3">
      <c r="A1720" s="5">
        <f t="shared" si="76"/>
        <v>1719</v>
      </c>
      <c r="B1720" s="6" t="s">
        <v>75</v>
      </c>
      <c r="C1720" s="6" t="s">
        <v>1535</v>
      </c>
      <c r="D1720" s="5" t="s">
        <v>86</v>
      </c>
      <c r="E1720" s="7" t="s">
        <v>2275</v>
      </c>
      <c r="F1720" s="8" t="s">
        <v>1988</v>
      </c>
      <c r="G1720" s="9">
        <v>350000000</v>
      </c>
      <c r="H1720" s="9">
        <v>1520000000</v>
      </c>
      <c r="I1720" s="9">
        <v>20000000</v>
      </c>
      <c r="J1720" s="9">
        <f t="shared" si="78"/>
        <v>1890000000</v>
      </c>
      <c r="K1720" s="5"/>
      <c r="L1720" s="5" t="s">
        <v>28</v>
      </c>
    </row>
    <row r="1721" spans="1:12" ht="12" customHeight="1" x14ac:dyDescent="0.3">
      <c r="A1721" s="5">
        <f t="shared" si="76"/>
        <v>1720</v>
      </c>
      <c r="B1721" s="6" t="s">
        <v>2264</v>
      </c>
      <c r="C1721" s="6" t="s">
        <v>1535</v>
      </c>
      <c r="D1721" s="5" t="s">
        <v>89</v>
      </c>
      <c r="E1721" s="7" t="s">
        <v>2276</v>
      </c>
      <c r="F1721" s="8" t="s">
        <v>1988</v>
      </c>
      <c r="G1721" s="23">
        <v>37850000000</v>
      </c>
      <c r="H1721" s="23">
        <v>15800000000</v>
      </c>
      <c r="I1721" s="23">
        <v>10200000000</v>
      </c>
      <c r="J1721" s="23">
        <f t="shared" si="78"/>
        <v>63850000000</v>
      </c>
      <c r="K1721" s="5"/>
      <c r="L1721" s="5" t="s">
        <v>28</v>
      </c>
    </row>
    <row r="1722" spans="1:12" ht="12" customHeight="1" x14ac:dyDescent="0.3">
      <c r="A1722" s="5">
        <f t="shared" si="76"/>
        <v>1721</v>
      </c>
      <c r="B1722" s="6" t="s">
        <v>2264</v>
      </c>
      <c r="C1722" s="6" t="s">
        <v>1535</v>
      </c>
      <c r="D1722" s="5" t="s">
        <v>89</v>
      </c>
      <c r="E1722" s="7" t="s">
        <v>2277</v>
      </c>
      <c r="F1722" s="8" t="s">
        <v>1988</v>
      </c>
      <c r="G1722" s="23">
        <v>37850000000</v>
      </c>
      <c r="H1722" s="23">
        <v>15800000000</v>
      </c>
      <c r="I1722" s="23">
        <v>10200000000</v>
      </c>
      <c r="J1722" s="23">
        <f t="shared" si="78"/>
        <v>63850000000</v>
      </c>
      <c r="K1722" s="5"/>
      <c r="L1722" s="5" t="s">
        <v>28</v>
      </c>
    </row>
    <row r="1723" spans="1:12" ht="12" customHeight="1" x14ac:dyDescent="0.3">
      <c r="A1723" s="5">
        <f t="shared" si="76"/>
        <v>1722</v>
      </c>
      <c r="B1723" s="6" t="s">
        <v>75</v>
      </c>
      <c r="C1723" s="6" t="s">
        <v>76</v>
      </c>
      <c r="D1723" s="5" t="s">
        <v>39</v>
      </c>
      <c r="E1723" s="7" t="s">
        <v>2278</v>
      </c>
      <c r="F1723" s="8" t="s">
        <v>1988</v>
      </c>
      <c r="G1723" s="23">
        <v>2300000000</v>
      </c>
      <c r="H1723" s="23">
        <v>5450000000</v>
      </c>
      <c r="I1723" s="23">
        <v>30000000</v>
      </c>
      <c r="J1723" s="23">
        <f t="shared" si="78"/>
        <v>7780000000</v>
      </c>
      <c r="K1723" s="5"/>
      <c r="L1723" s="5" t="s">
        <v>28</v>
      </c>
    </row>
    <row r="1724" spans="1:12" ht="12" customHeight="1" x14ac:dyDescent="0.3">
      <c r="A1724" s="5">
        <f t="shared" si="76"/>
        <v>1723</v>
      </c>
      <c r="B1724" s="6" t="s">
        <v>75</v>
      </c>
      <c r="C1724" s="6" t="s">
        <v>76</v>
      </c>
      <c r="D1724" s="5" t="s">
        <v>39</v>
      </c>
      <c r="E1724" s="7" t="s">
        <v>2279</v>
      </c>
      <c r="F1724" s="8" t="s">
        <v>1988</v>
      </c>
      <c r="G1724" s="23">
        <v>1113000000</v>
      </c>
      <c r="H1724" s="23">
        <v>350000000</v>
      </c>
      <c r="I1724" s="23">
        <v>339000000</v>
      </c>
      <c r="J1724" s="23">
        <f t="shared" si="78"/>
        <v>1802000000</v>
      </c>
      <c r="K1724" s="5"/>
      <c r="L1724" s="5" t="s">
        <v>28</v>
      </c>
    </row>
    <row r="1725" spans="1:12" ht="12" customHeight="1" x14ac:dyDescent="0.3">
      <c r="A1725" s="5">
        <f t="shared" si="76"/>
        <v>1724</v>
      </c>
      <c r="B1725" s="6" t="s">
        <v>75</v>
      </c>
      <c r="C1725" s="6" t="s">
        <v>2269</v>
      </c>
      <c r="D1725" s="5" t="s">
        <v>91</v>
      </c>
      <c r="E1725" s="7" t="s">
        <v>2280</v>
      </c>
      <c r="F1725" s="8" t="s">
        <v>1988</v>
      </c>
      <c r="G1725" s="23">
        <v>767000000</v>
      </c>
      <c r="H1725" s="23">
        <v>879000000</v>
      </c>
      <c r="I1725" s="23">
        <v>0</v>
      </c>
      <c r="J1725" s="23">
        <f t="shared" si="78"/>
        <v>1646000000</v>
      </c>
      <c r="K1725" s="5"/>
      <c r="L1725" s="5" t="s">
        <v>28</v>
      </c>
    </row>
    <row r="1726" spans="1:12" ht="12" customHeight="1" x14ac:dyDescent="0.3">
      <c r="A1726" s="5">
        <f t="shared" si="76"/>
        <v>1725</v>
      </c>
      <c r="B1726" s="6" t="s">
        <v>75</v>
      </c>
      <c r="C1726" s="6" t="s">
        <v>2269</v>
      </c>
      <c r="D1726" s="5" t="s">
        <v>91</v>
      </c>
      <c r="E1726" s="7" t="s">
        <v>2281</v>
      </c>
      <c r="F1726" s="8" t="s">
        <v>1988</v>
      </c>
      <c r="G1726" s="23">
        <v>767000000</v>
      </c>
      <c r="H1726" s="23">
        <v>879000000</v>
      </c>
      <c r="I1726" s="23">
        <v>0</v>
      </c>
      <c r="J1726" s="23">
        <f t="shared" si="78"/>
        <v>1646000000</v>
      </c>
      <c r="K1726" s="5"/>
      <c r="L1726" s="5" t="s">
        <v>28</v>
      </c>
    </row>
    <row r="1727" spans="1:12" ht="12" customHeight="1" x14ac:dyDescent="0.3">
      <c r="A1727" s="5">
        <f t="shared" si="76"/>
        <v>1726</v>
      </c>
      <c r="B1727" s="6" t="s">
        <v>75</v>
      </c>
      <c r="C1727" s="6" t="s">
        <v>2269</v>
      </c>
      <c r="D1727" s="5" t="s">
        <v>91</v>
      </c>
      <c r="E1727" s="7" t="s">
        <v>2282</v>
      </c>
      <c r="F1727" s="8" t="s">
        <v>1988</v>
      </c>
      <c r="G1727" s="23">
        <v>1318000000</v>
      </c>
      <c r="H1727" s="23">
        <v>2951000000</v>
      </c>
      <c r="I1727" s="23">
        <v>0</v>
      </c>
      <c r="J1727" s="23">
        <f t="shared" si="78"/>
        <v>4269000000</v>
      </c>
      <c r="K1727" s="5"/>
      <c r="L1727" s="5" t="s">
        <v>28</v>
      </c>
    </row>
    <row r="1728" spans="1:12" ht="12" customHeight="1" x14ac:dyDescent="0.3">
      <c r="A1728" s="5">
        <f t="shared" si="76"/>
        <v>1727</v>
      </c>
      <c r="B1728" s="6" t="s">
        <v>2264</v>
      </c>
      <c r="C1728" s="6" t="s">
        <v>1535</v>
      </c>
      <c r="D1728" s="5" t="s">
        <v>212</v>
      </c>
      <c r="E1728" s="7" t="s">
        <v>2283</v>
      </c>
      <c r="F1728" s="8" t="s">
        <v>1988</v>
      </c>
      <c r="G1728" s="23">
        <v>660000000</v>
      </c>
      <c r="H1728" s="23">
        <v>440000000</v>
      </c>
      <c r="I1728" s="23">
        <v>190000000</v>
      </c>
      <c r="J1728" s="23">
        <f t="shared" si="78"/>
        <v>1290000000</v>
      </c>
      <c r="K1728" s="5"/>
      <c r="L1728" s="5" t="s">
        <v>28</v>
      </c>
    </row>
    <row r="1729" spans="1:12" ht="12" customHeight="1" x14ac:dyDescent="0.3">
      <c r="A1729" s="5">
        <f t="shared" si="76"/>
        <v>1728</v>
      </c>
      <c r="B1729" s="6" t="s">
        <v>75</v>
      </c>
      <c r="C1729" s="6" t="s">
        <v>76</v>
      </c>
      <c r="D1729" s="5" t="s">
        <v>212</v>
      </c>
      <c r="E1729" s="7" t="s">
        <v>2284</v>
      </c>
      <c r="F1729" s="8" t="s">
        <v>1988</v>
      </c>
      <c r="G1729" s="23">
        <v>2775360000</v>
      </c>
      <c r="H1729" s="23">
        <v>6213240000</v>
      </c>
      <c r="I1729" s="23">
        <v>57920000</v>
      </c>
      <c r="J1729" s="23">
        <f t="shared" si="78"/>
        <v>9046520000</v>
      </c>
      <c r="K1729" s="5"/>
      <c r="L1729" s="5" t="s">
        <v>28</v>
      </c>
    </row>
    <row r="1730" spans="1:12" ht="12" customHeight="1" x14ac:dyDescent="0.3">
      <c r="A1730" s="5">
        <f t="shared" ref="A1730:A1793" si="79">ROW()-1</f>
        <v>1729</v>
      </c>
      <c r="B1730" s="6" t="s">
        <v>75</v>
      </c>
      <c r="C1730" s="6" t="s">
        <v>76</v>
      </c>
      <c r="D1730" s="5" t="s">
        <v>212</v>
      </c>
      <c r="E1730" s="7" t="s">
        <v>2285</v>
      </c>
      <c r="F1730" s="8" t="s">
        <v>1988</v>
      </c>
      <c r="G1730" s="23">
        <v>1150000000</v>
      </c>
      <c r="H1730" s="23">
        <v>240000000</v>
      </c>
      <c r="I1730" s="23">
        <v>310000000</v>
      </c>
      <c r="J1730" s="23">
        <f t="shared" si="78"/>
        <v>1700000000</v>
      </c>
      <c r="K1730" s="5"/>
      <c r="L1730" s="5" t="s">
        <v>28</v>
      </c>
    </row>
    <row r="1731" spans="1:12" ht="12" customHeight="1" x14ac:dyDescent="0.3">
      <c r="A1731" s="5">
        <f t="shared" si="79"/>
        <v>1730</v>
      </c>
      <c r="B1731" s="6" t="s">
        <v>75</v>
      </c>
      <c r="C1731" s="6" t="s">
        <v>2269</v>
      </c>
      <c r="D1731" s="5" t="s">
        <v>1256</v>
      </c>
      <c r="E1731" s="7" t="s">
        <v>2286</v>
      </c>
      <c r="F1731" s="8" t="s">
        <v>1988</v>
      </c>
      <c r="G1731" s="23">
        <v>2610000000</v>
      </c>
      <c r="H1731" s="23">
        <v>8500000000</v>
      </c>
      <c r="I1731" s="23">
        <v>0</v>
      </c>
      <c r="J1731" s="23">
        <f t="shared" si="78"/>
        <v>11110000000</v>
      </c>
      <c r="K1731" s="5"/>
      <c r="L1731" s="5" t="s">
        <v>28</v>
      </c>
    </row>
    <row r="1732" spans="1:12" ht="12" customHeight="1" x14ac:dyDescent="0.3">
      <c r="A1732" s="5">
        <f t="shared" si="79"/>
        <v>1731</v>
      </c>
      <c r="B1732" s="6" t="s">
        <v>2287</v>
      </c>
      <c r="C1732" s="6" t="s">
        <v>1710</v>
      </c>
      <c r="D1732" s="5" t="s">
        <v>483</v>
      </c>
      <c r="E1732" s="7" t="s">
        <v>2288</v>
      </c>
      <c r="F1732" s="8" t="s">
        <v>1988</v>
      </c>
      <c r="G1732" s="23">
        <v>2210000000</v>
      </c>
      <c r="H1732" s="23">
        <v>3526000000</v>
      </c>
      <c r="I1732" s="23">
        <v>41000000</v>
      </c>
      <c r="J1732" s="23">
        <f t="shared" si="78"/>
        <v>5777000000</v>
      </c>
      <c r="K1732" s="5"/>
      <c r="L1732" s="5" t="s">
        <v>28</v>
      </c>
    </row>
    <row r="1733" spans="1:12" ht="12" customHeight="1" x14ac:dyDescent="0.3">
      <c r="A1733" s="5">
        <f t="shared" si="79"/>
        <v>1732</v>
      </c>
      <c r="B1733" s="6" t="s">
        <v>2287</v>
      </c>
      <c r="C1733" s="6" t="s">
        <v>1710</v>
      </c>
      <c r="D1733" s="5" t="s">
        <v>483</v>
      </c>
      <c r="E1733" s="7" t="s">
        <v>2289</v>
      </c>
      <c r="F1733" s="8" t="s">
        <v>1988</v>
      </c>
      <c r="G1733" s="23">
        <v>753000000</v>
      </c>
      <c r="H1733" s="23">
        <v>997000000</v>
      </c>
      <c r="I1733" s="23">
        <v>10000000</v>
      </c>
      <c r="J1733" s="23">
        <f t="shared" si="78"/>
        <v>1760000000</v>
      </c>
      <c r="K1733" s="5"/>
      <c r="L1733" s="5" t="s">
        <v>28</v>
      </c>
    </row>
    <row r="1734" spans="1:12" ht="12" customHeight="1" x14ac:dyDescent="0.3">
      <c r="A1734" s="5">
        <f t="shared" si="79"/>
        <v>1733</v>
      </c>
      <c r="B1734" s="6" t="s">
        <v>2290</v>
      </c>
      <c r="C1734" s="6" t="s">
        <v>2291</v>
      </c>
      <c r="D1734" s="5" t="s">
        <v>678</v>
      </c>
      <c r="E1734" s="7" t="s">
        <v>2292</v>
      </c>
      <c r="F1734" s="8" t="s">
        <v>2014</v>
      </c>
      <c r="G1734" s="9">
        <v>293157000</v>
      </c>
      <c r="H1734" s="9">
        <v>66235000</v>
      </c>
      <c r="I1734" s="9">
        <v>271000000</v>
      </c>
      <c r="J1734" s="9">
        <f t="shared" si="78"/>
        <v>630392000</v>
      </c>
      <c r="K1734" s="8" t="s">
        <v>2014</v>
      </c>
      <c r="L1734" s="5" t="s">
        <v>341</v>
      </c>
    </row>
    <row r="1735" spans="1:12" ht="12" customHeight="1" x14ac:dyDescent="0.3">
      <c r="A1735" s="5">
        <f t="shared" si="79"/>
        <v>1734</v>
      </c>
      <c r="B1735" s="6" t="s">
        <v>2290</v>
      </c>
      <c r="C1735" s="6" t="s">
        <v>2291</v>
      </c>
      <c r="D1735" s="5" t="s">
        <v>82</v>
      </c>
      <c r="E1735" s="7" t="s">
        <v>2293</v>
      </c>
      <c r="F1735" s="8" t="s">
        <v>2014</v>
      </c>
      <c r="G1735" s="9">
        <v>41189000</v>
      </c>
      <c r="H1735" s="9">
        <v>195312000</v>
      </c>
      <c r="I1735" s="9">
        <v>11000000</v>
      </c>
      <c r="J1735" s="9">
        <f t="shared" si="78"/>
        <v>247501000</v>
      </c>
      <c r="K1735" s="8" t="s">
        <v>2014</v>
      </c>
      <c r="L1735" s="5" t="s">
        <v>341</v>
      </c>
    </row>
    <row r="1736" spans="1:12" ht="12" customHeight="1" x14ac:dyDescent="0.3">
      <c r="A1736" s="5">
        <f t="shared" si="79"/>
        <v>1735</v>
      </c>
      <c r="B1736" s="6" t="s">
        <v>2290</v>
      </c>
      <c r="C1736" s="6" t="s">
        <v>2294</v>
      </c>
      <c r="D1736" s="5" t="s">
        <v>25</v>
      </c>
      <c r="E1736" s="18" t="s">
        <v>2295</v>
      </c>
      <c r="F1736" s="8" t="s">
        <v>1988</v>
      </c>
      <c r="G1736" s="9">
        <v>2875000000</v>
      </c>
      <c r="H1736" s="9">
        <v>3275000000</v>
      </c>
      <c r="I1736" s="9">
        <v>50000000</v>
      </c>
      <c r="J1736" s="9">
        <f t="shared" si="78"/>
        <v>6200000000</v>
      </c>
      <c r="K1736" s="8" t="s">
        <v>1988</v>
      </c>
      <c r="L1736" s="5" t="s">
        <v>28</v>
      </c>
    </row>
    <row r="1737" spans="1:12" ht="12" customHeight="1" x14ac:dyDescent="0.3">
      <c r="A1737" s="5">
        <f t="shared" si="79"/>
        <v>1736</v>
      </c>
      <c r="B1737" s="6" t="s">
        <v>2290</v>
      </c>
      <c r="C1737" s="6" t="s">
        <v>2294</v>
      </c>
      <c r="D1737" s="5" t="s">
        <v>86</v>
      </c>
      <c r="E1737" s="18" t="s">
        <v>2296</v>
      </c>
      <c r="F1737" s="8" t="s">
        <v>1988</v>
      </c>
      <c r="G1737" s="9">
        <v>3200000000</v>
      </c>
      <c r="H1737" s="9">
        <v>7560000000</v>
      </c>
      <c r="I1737" s="9">
        <v>50000000</v>
      </c>
      <c r="J1737" s="9">
        <f t="shared" si="78"/>
        <v>10810000000</v>
      </c>
      <c r="K1737" s="8" t="s">
        <v>1988</v>
      </c>
      <c r="L1737" s="5" t="s">
        <v>341</v>
      </c>
    </row>
    <row r="1738" spans="1:12" ht="12" customHeight="1" x14ac:dyDescent="0.3">
      <c r="A1738" s="5">
        <f t="shared" si="79"/>
        <v>1737</v>
      </c>
      <c r="B1738" s="6" t="s">
        <v>2290</v>
      </c>
      <c r="C1738" s="6" t="s">
        <v>2291</v>
      </c>
      <c r="D1738" s="5" t="s">
        <v>89</v>
      </c>
      <c r="E1738" s="7" t="s">
        <v>2297</v>
      </c>
      <c r="F1738" s="8" t="s">
        <v>2014</v>
      </c>
      <c r="G1738" s="9">
        <v>870166000</v>
      </c>
      <c r="H1738" s="9">
        <v>269207000</v>
      </c>
      <c r="I1738" s="9">
        <v>275215000</v>
      </c>
      <c r="J1738" s="9">
        <f t="shared" si="78"/>
        <v>1414588000</v>
      </c>
      <c r="K1738" s="8" t="s">
        <v>2014</v>
      </c>
      <c r="L1738" s="5" t="s">
        <v>341</v>
      </c>
    </row>
    <row r="1739" spans="1:12" ht="12" customHeight="1" x14ac:dyDescent="0.3">
      <c r="A1739" s="5">
        <f t="shared" si="79"/>
        <v>1738</v>
      </c>
      <c r="B1739" s="6" t="s">
        <v>2290</v>
      </c>
      <c r="C1739" s="6" t="s">
        <v>2291</v>
      </c>
      <c r="D1739" s="5" t="s">
        <v>1320</v>
      </c>
      <c r="E1739" s="7" t="s">
        <v>2298</v>
      </c>
      <c r="F1739" s="8" t="s">
        <v>2014</v>
      </c>
      <c r="G1739" s="9">
        <v>3020800000</v>
      </c>
      <c r="H1739" s="9">
        <v>835634000</v>
      </c>
      <c r="I1739" s="9">
        <v>375826000</v>
      </c>
      <c r="J1739" s="9">
        <f t="shared" si="78"/>
        <v>4232260000</v>
      </c>
      <c r="K1739" s="8" t="s">
        <v>2014</v>
      </c>
      <c r="L1739" s="5" t="s">
        <v>341</v>
      </c>
    </row>
    <row r="1740" spans="1:12" ht="12" customHeight="1" x14ac:dyDescent="0.3">
      <c r="A1740" s="5">
        <f t="shared" si="79"/>
        <v>1739</v>
      </c>
      <c r="B1740" s="6" t="s">
        <v>2290</v>
      </c>
      <c r="C1740" s="6" t="s">
        <v>2291</v>
      </c>
      <c r="D1740" s="5" t="s">
        <v>1320</v>
      </c>
      <c r="E1740" s="7" t="s">
        <v>2299</v>
      </c>
      <c r="F1740" s="8" t="s">
        <v>2014</v>
      </c>
      <c r="G1740" s="9">
        <v>1750877000</v>
      </c>
      <c r="H1740" s="9">
        <v>459104000</v>
      </c>
      <c r="I1740" s="9">
        <v>230768000</v>
      </c>
      <c r="J1740" s="9">
        <f t="shared" si="78"/>
        <v>2440749000</v>
      </c>
      <c r="K1740" s="8" t="s">
        <v>2014</v>
      </c>
      <c r="L1740" s="5" t="s">
        <v>341</v>
      </c>
    </row>
    <row r="1741" spans="1:12" ht="12" customHeight="1" x14ac:dyDescent="0.3">
      <c r="A1741" s="5">
        <f t="shared" si="79"/>
        <v>1740</v>
      </c>
      <c r="B1741" s="6" t="s">
        <v>2290</v>
      </c>
      <c r="C1741" s="6" t="s">
        <v>2300</v>
      </c>
      <c r="D1741" s="65" t="s">
        <v>2301</v>
      </c>
      <c r="E1741" s="7" t="s">
        <v>2302</v>
      </c>
      <c r="F1741" s="25" t="s">
        <v>2014</v>
      </c>
      <c r="G1741" s="23">
        <v>325000000</v>
      </c>
      <c r="H1741" s="23">
        <v>250000000</v>
      </c>
      <c r="I1741" s="23">
        <v>35000000</v>
      </c>
      <c r="J1741" s="23">
        <f t="shared" si="78"/>
        <v>610000000</v>
      </c>
      <c r="K1741" s="25" t="s">
        <v>2014</v>
      </c>
      <c r="L1741" s="65" t="s">
        <v>341</v>
      </c>
    </row>
    <row r="1742" spans="1:12" ht="12" customHeight="1" x14ac:dyDescent="0.3">
      <c r="A1742" s="5">
        <f t="shared" si="79"/>
        <v>1741</v>
      </c>
      <c r="B1742" s="6" t="s">
        <v>2290</v>
      </c>
      <c r="C1742" s="6" t="s">
        <v>2291</v>
      </c>
      <c r="D1742" s="5" t="s">
        <v>275</v>
      </c>
      <c r="E1742" s="7" t="s">
        <v>2303</v>
      </c>
      <c r="F1742" s="8" t="s">
        <v>2014</v>
      </c>
      <c r="G1742" s="9">
        <v>1799014000</v>
      </c>
      <c r="H1742" s="9">
        <v>768304985</v>
      </c>
      <c r="I1742" s="9">
        <v>904191015</v>
      </c>
      <c r="J1742" s="9">
        <f t="shared" si="78"/>
        <v>3471510000</v>
      </c>
      <c r="K1742" s="8" t="s">
        <v>2014</v>
      </c>
      <c r="L1742" s="5" t="s">
        <v>341</v>
      </c>
    </row>
    <row r="1743" spans="1:12" ht="12" customHeight="1" x14ac:dyDescent="0.3">
      <c r="A1743" s="5">
        <f t="shared" si="79"/>
        <v>1742</v>
      </c>
      <c r="B1743" s="6" t="s">
        <v>2290</v>
      </c>
      <c r="C1743" s="6" t="s">
        <v>2300</v>
      </c>
      <c r="D1743" s="65" t="s">
        <v>1203</v>
      </c>
      <c r="E1743" s="7" t="s">
        <v>2304</v>
      </c>
      <c r="F1743" s="25" t="s">
        <v>1988</v>
      </c>
      <c r="G1743" s="23">
        <v>1535000000</v>
      </c>
      <c r="H1743" s="23">
        <v>1757000000</v>
      </c>
      <c r="I1743" s="23">
        <v>56000000</v>
      </c>
      <c r="J1743" s="23">
        <f t="shared" si="78"/>
        <v>3348000000</v>
      </c>
      <c r="K1743" s="25" t="s">
        <v>1988</v>
      </c>
      <c r="L1743" s="65" t="s">
        <v>28</v>
      </c>
    </row>
    <row r="1744" spans="1:12" ht="12" customHeight="1" x14ac:dyDescent="0.3">
      <c r="A1744" s="5">
        <f t="shared" si="79"/>
        <v>1743</v>
      </c>
      <c r="B1744" s="6" t="s">
        <v>2290</v>
      </c>
      <c r="C1744" s="6" t="s">
        <v>2294</v>
      </c>
      <c r="D1744" s="5" t="s">
        <v>212</v>
      </c>
      <c r="E1744" s="18" t="s">
        <v>2305</v>
      </c>
      <c r="F1744" s="8" t="s">
        <v>1988</v>
      </c>
      <c r="G1744" s="9">
        <v>3450000000</v>
      </c>
      <c r="H1744" s="9">
        <v>5500000000</v>
      </c>
      <c r="I1744" s="9">
        <v>50000000</v>
      </c>
      <c r="J1744" s="9">
        <f t="shared" si="78"/>
        <v>9000000000</v>
      </c>
      <c r="K1744" s="8" t="s">
        <v>1988</v>
      </c>
      <c r="L1744" s="5" t="s">
        <v>28</v>
      </c>
    </row>
    <row r="1745" spans="1:12" ht="12" customHeight="1" x14ac:dyDescent="0.3">
      <c r="A1745" s="5">
        <f t="shared" si="79"/>
        <v>1744</v>
      </c>
      <c r="B1745" s="6" t="s">
        <v>2290</v>
      </c>
      <c r="C1745" s="6" t="s">
        <v>2294</v>
      </c>
      <c r="D1745" s="5" t="s">
        <v>212</v>
      </c>
      <c r="E1745" s="18" t="s">
        <v>2306</v>
      </c>
      <c r="F1745" s="8" t="s">
        <v>1988</v>
      </c>
      <c r="G1745" s="9">
        <v>1400000000</v>
      </c>
      <c r="H1745" s="9">
        <v>3100000000</v>
      </c>
      <c r="I1745" s="9">
        <v>50000000</v>
      </c>
      <c r="J1745" s="9">
        <f t="shared" si="78"/>
        <v>4550000000</v>
      </c>
      <c r="K1745" s="8" t="s">
        <v>1988</v>
      </c>
      <c r="L1745" s="5" t="s">
        <v>28</v>
      </c>
    </row>
    <row r="1746" spans="1:12" ht="12" customHeight="1" x14ac:dyDescent="0.3">
      <c r="A1746" s="5">
        <f t="shared" si="79"/>
        <v>1745</v>
      </c>
      <c r="B1746" s="6" t="s">
        <v>2290</v>
      </c>
      <c r="C1746" s="6" t="s">
        <v>2294</v>
      </c>
      <c r="D1746" s="5" t="s">
        <v>212</v>
      </c>
      <c r="E1746" s="18" t="s">
        <v>2307</v>
      </c>
      <c r="F1746" s="8" t="s">
        <v>1988</v>
      </c>
      <c r="G1746" s="9">
        <v>9420000000</v>
      </c>
      <c r="H1746" s="9">
        <v>3860000000</v>
      </c>
      <c r="I1746" s="9">
        <v>80000000</v>
      </c>
      <c r="J1746" s="9">
        <f t="shared" si="78"/>
        <v>13360000000</v>
      </c>
      <c r="K1746" s="8" t="s">
        <v>1988</v>
      </c>
      <c r="L1746" s="5" t="s">
        <v>341</v>
      </c>
    </row>
    <row r="1747" spans="1:12" ht="12" customHeight="1" x14ac:dyDescent="0.3">
      <c r="A1747" s="5">
        <f t="shared" si="79"/>
        <v>1746</v>
      </c>
      <c r="B1747" s="6" t="s">
        <v>2290</v>
      </c>
      <c r="C1747" s="6" t="s">
        <v>2294</v>
      </c>
      <c r="D1747" s="5" t="s">
        <v>212</v>
      </c>
      <c r="E1747" s="18" t="s">
        <v>2308</v>
      </c>
      <c r="F1747" s="8" t="s">
        <v>1988</v>
      </c>
      <c r="G1747" s="9">
        <v>994000000</v>
      </c>
      <c r="H1747" s="9">
        <v>785000000</v>
      </c>
      <c r="I1747" s="9">
        <v>50000000</v>
      </c>
      <c r="J1747" s="9">
        <f t="shared" si="78"/>
        <v>1829000000</v>
      </c>
      <c r="K1747" s="8" t="s">
        <v>1988</v>
      </c>
      <c r="L1747" s="5" t="s">
        <v>28</v>
      </c>
    </row>
    <row r="1748" spans="1:12" ht="12" customHeight="1" x14ac:dyDescent="0.3">
      <c r="A1748" s="5">
        <f t="shared" si="79"/>
        <v>1747</v>
      </c>
      <c r="B1748" s="6" t="s">
        <v>2290</v>
      </c>
      <c r="C1748" s="6" t="s">
        <v>2300</v>
      </c>
      <c r="D1748" s="65" t="s">
        <v>2026</v>
      </c>
      <c r="E1748" s="7" t="s">
        <v>2309</v>
      </c>
      <c r="F1748" s="25" t="s">
        <v>1988</v>
      </c>
      <c r="G1748" s="23">
        <v>1535000000</v>
      </c>
      <c r="H1748" s="23">
        <v>1757000000</v>
      </c>
      <c r="I1748" s="23">
        <v>56000000</v>
      </c>
      <c r="J1748" s="23">
        <f t="shared" si="78"/>
        <v>3348000000</v>
      </c>
      <c r="K1748" s="25" t="s">
        <v>1988</v>
      </c>
      <c r="L1748" s="65" t="s">
        <v>28</v>
      </c>
    </row>
    <row r="1749" spans="1:12" ht="12" customHeight="1" x14ac:dyDescent="0.3">
      <c r="A1749" s="5">
        <f t="shared" si="79"/>
        <v>1748</v>
      </c>
      <c r="B1749" s="6" t="s">
        <v>2290</v>
      </c>
      <c r="C1749" s="6" t="s">
        <v>2300</v>
      </c>
      <c r="D1749" s="65" t="s">
        <v>2026</v>
      </c>
      <c r="E1749" s="7" t="s">
        <v>2310</v>
      </c>
      <c r="F1749" s="25" t="s">
        <v>1988</v>
      </c>
      <c r="G1749" s="23">
        <v>2657000000</v>
      </c>
      <c r="H1749" s="23">
        <v>6349000000</v>
      </c>
      <c r="I1749" s="23">
        <v>226000000</v>
      </c>
      <c r="J1749" s="23">
        <f t="shared" si="78"/>
        <v>9232000000</v>
      </c>
      <c r="K1749" s="25" t="s">
        <v>1988</v>
      </c>
      <c r="L1749" s="65" t="s">
        <v>28</v>
      </c>
    </row>
    <row r="1750" spans="1:12" ht="12" customHeight="1" x14ac:dyDescent="0.3">
      <c r="A1750" s="5">
        <f t="shared" si="79"/>
        <v>1749</v>
      </c>
      <c r="B1750" s="6" t="s">
        <v>2290</v>
      </c>
      <c r="C1750" s="6" t="s">
        <v>2294</v>
      </c>
      <c r="D1750" s="5" t="s">
        <v>483</v>
      </c>
      <c r="E1750" s="18" t="s">
        <v>2311</v>
      </c>
      <c r="F1750" s="8" t="s">
        <v>1988</v>
      </c>
      <c r="G1750" s="9">
        <v>1193000000</v>
      </c>
      <c r="H1750" s="9">
        <v>942000000</v>
      </c>
      <c r="I1750" s="9">
        <v>50000000</v>
      </c>
      <c r="J1750" s="9">
        <f t="shared" si="78"/>
        <v>2185000000</v>
      </c>
      <c r="K1750" s="8" t="s">
        <v>1988</v>
      </c>
      <c r="L1750" s="5" t="s">
        <v>28</v>
      </c>
    </row>
    <row r="1751" spans="1:12" ht="12" customHeight="1" x14ac:dyDescent="0.3">
      <c r="A1751" s="5">
        <f t="shared" si="79"/>
        <v>1750</v>
      </c>
      <c r="B1751" s="6" t="s">
        <v>2290</v>
      </c>
      <c r="C1751" s="6" t="s">
        <v>2294</v>
      </c>
      <c r="D1751" s="5" t="s">
        <v>483</v>
      </c>
      <c r="E1751" s="18" t="s">
        <v>2312</v>
      </c>
      <c r="F1751" s="8" t="s">
        <v>1988</v>
      </c>
      <c r="G1751" s="9">
        <v>2360000000</v>
      </c>
      <c r="H1751" s="9">
        <v>5280000000</v>
      </c>
      <c r="I1751" s="9">
        <v>50000000</v>
      </c>
      <c r="J1751" s="9">
        <f t="shared" si="78"/>
        <v>7690000000</v>
      </c>
      <c r="K1751" s="8" t="s">
        <v>1988</v>
      </c>
      <c r="L1751" s="5" t="s">
        <v>28</v>
      </c>
    </row>
    <row r="1752" spans="1:12" ht="12" customHeight="1" x14ac:dyDescent="0.3">
      <c r="A1752" s="5">
        <f t="shared" si="79"/>
        <v>1751</v>
      </c>
      <c r="B1752" s="6" t="s">
        <v>2290</v>
      </c>
      <c r="C1752" s="6" t="s">
        <v>2300</v>
      </c>
      <c r="D1752" s="65" t="s">
        <v>1995</v>
      </c>
      <c r="E1752" s="7" t="s">
        <v>2313</v>
      </c>
      <c r="F1752" s="25" t="s">
        <v>1988</v>
      </c>
      <c r="G1752" s="23">
        <v>2637000000</v>
      </c>
      <c r="H1752" s="23">
        <v>5903000000</v>
      </c>
      <c r="I1752" s="23">
        <v>55000000</v>
      </c>
      <c r="J1752" s="23">
        <f t="shared" si="78"/>
        <v>8595000000</v>
      </c>
      <c r="K1752" s="25" t="s">
        <v>1988</v>
      </c>
      <c r="L1752" s="65" t="s">
        <v>28</v>
      </c>
    </row>
    <row r="1753" spans="1:12" ht="12" customHeight="1" x14ac:dyDescent="0.3">
      <c r="A1753" s="5">
        <f t="shared" si="79"/>
        <v>1752</v>
      </c>
      <c r="B1753" s="6" t="s">
        <v>1206</v>
      </c>
      <c r="C1753" s="6" t="s">
        <v>2314</v>
      </c>
      <c r="D1753" s="5" t="s">
        <v>25</v>
      </c>
      <c r="E1753" s="7" t="s">
        <v>2315</v>
      </c>
      <c r="F1753" s="8" t="s">
        <v>2316</v>
      </c>
      <c r="G1753" s="9">
        <v>80000000</v>
      </c>
      <c r="H1753" s="10">
        <v>0</v>
      </c>
      <c r="I1753" s="9">
        <v>0</v>
      </c>
      <c r="J1753" s="9">
        <v>80000000</v>
      </c>
      <c r="K1753" s="5" t="s">
        <v>60</v>
      </c>
      <c r="L1753" s="5" t="s">
        <v>28</v>
      </c>
    </row>
    <row r="1754" spans="1:12" ht="12" customHeight="1" x14ac:dyDescent="0.3">
      <c r="A1754" s="5">
        <f t="shared" si="79"/>
        <v>1753</v>
      </c>
      <c r="B1754" s="6" t="s">
        <v>1206</v>
      </c>
      <c r="C1754" s="6" t="s">
        <v>2314</v>
      </c>
      <c r="D1754" s="5" t="s">
        <v>275</v>
      </c>
      <c r="E1754" s="7" t="s">
        <v>2317</v>
      </c>
      <c r="F1754" s="8" t="s">
        <v>2316</v>
      </c>
      <c r="G1754" s="9">
        <v>80000000</v>
      </c>
      <c r="H1754" s="10">
        <v>0</v>
      </c>
      <c r="I1754" s="9">
        <v>0</v>
      </c>
      <c r="J1754" s="9">
        <v>80000000</v>
      </c>
      <c r="K1754" s="5" t="s">
        <v>60</v>
      </c>
      <c r="L1754" s="5" t="s">
        <v>28</v>
      </c>
    </row>
    <row r="1755" spans="1:12" ht="12" customHeight="1" x14ac:dyDescent="0.3">
      <c r="A1755" s="5">
        <f t="shared" si="79"/>
        <v>1754</v>
      </c>
      <c r="B1755" s="6" t="s">
        <v>2011</v>
      </c>
      <c r="C1755" s="6" t="s">
        <v>2318</v>
      </c>
      <c r="D1755" s="5" t="s">
        <v>39</v>
      </c>
      <c r="E1755" s="7" t="s">
        <v>2319</v>
      </c>
      <c r="F1755" s="8" t="s">
        <v>2316</v>
      </c>
      <c r="G1755" s="62">
        <v>216000000</v>
      </c>
      <c r="H1755" s="10">
        <v>0</v>
      </c>
      <c r="I1755" s="9">
        <v>0</v>
      </c>
      <c r="J1755" s="62">
        <v>216000000</v>
      </c>
      <c r="K1755" s="5" t="s">
        <v>1988</v>
      </c>
      <c r="L1755" s="5" t="s">
        <v>28</v>
      </c>
    </row>
    <row r="1756" spans="1:12" ht="12" customHeight="1" x14ac:dyDescent="0.3">
      <c r="A1756" s="5">
        <f t="shared" si="79"/>
        <v>1755</v>
      </c>
      <c r="B1756" s="6" t="s">
        <v>2011</v>
      </c>
      <c r="C1756" s="6" t="s">
        <v>2318</v>
      </c>
      <c r="D1756" s="5" t="s">
        <v>275</v>
      </c>
      <c r="E1756" s="7" t="s">
        <v>2320</v>
      </c>
      <c r="F1756" s="8" t="s">
        <v>2316</v>
      </c>
      <c r="G1756" s="62">
        <v>250000000</v>
      </c>
      <c r="H1756" s="10">
        <v>0</v>
      </c>
      <c r="I1756" s="9">
        <v>0</v>
      </c>
      <c r="J1756" s="62">
        <v>250000000</v>
      </c>
      <c r="K1756" s="5" t="s">
        <v>1988</v>
      </c>
      <c r="L1756" s="5" t="s">
        <v>28</v>
      </c>
    </row>
    <row r="1757" spans="1:12" ht="12" customHeight="1" x14ac:dyDescent="0.3">
      <c r="A1757" s="5">
        <f t="shared" si="79"/>
        <v>1756</v>
      </c>
      <c r="B1757" s="6" t="s">
        <v>2011</v>
      </c>
      <c r="C1757" s="6" t="s">
        <v>2318</v>
      </c>
      <c r="D1757" s="5" t="s">
        <v>1256</v>
      </c>
      <c r="E1757" s="7" t="s">
        <v>2321</v>
      </c>
      <c r="F1757" s="8" t="s">
        <v>2316</v>
      </c>
      <c r="G1757" s="62">
        <v>1300000000</v>
      </c>
      <c r="H1757" s="10">
        <v>0</v>
      </c>
      <c r="I1757" s="9">
        <v>0</v>
      </c>
      <c r="J1757" s="62">
        <v>1300000000</v>
      </c>
      <c r="K1757" s="5" t="s">
        <v>1988</v>
      </c>
      <c r="L1757" s="5" t="s">
        <v>28</v>
      </c>
    </row>
    <row r="1758" spans="1:12" ht="12" customHeight="1" x14ac:dyDescent="0.3">
      <c r="A1758" s="5">
        <f t="shared" si="79"/>
        <v>1757</v>
      </c>
      <c r="B1758" s="6" t="s">
        <v>2011</v>
      </c>
      <c r="C1758" s="6" t="s">
        <v>2318</v>
      </c>
      <c r="D1758" s="5" t="s">
        <v>1256</v>
      </c>
      <c r="E1758" s="7" t="s">
        <v>2322</v>
      </c>
      <c r="F1758" s="8" t="s">
        <v>2316</v>
      </c>
      <c r="G1758" s="62">
        <v>450000000</v>
      </c>
      <c r="H1758" s="10">
        <v>0</v>
      </c>
      <c r="I1758" s="9">
        <v>0</v>
      </c>
      <c r="J1758" s="62">
        <v>450000000</v>
      </c>
      <c r="K1758" s="5" t="s">
        <v>1988</v>
      </c>
      <c r="L1758" s="5" t="s">
        <v>28</v>
      </c>
    </row>
    <row r="1759" spans="1:12" ht="12" customHeight="1" x14ac:dyDescent="0.3">
      <c r="A1759" s="5">
        <f t="shared" si="79"/>
        <v>1758</v>
      </c>
      <c r="B1759" s="6" t="s">
        <v>1307</v>
      </c>
      <c r="C1759" s="6" t="s">
        <v>1316</v>
      </c>
      <c r="D1759" s="5" t="s">
        <v>1320</v>
      </c>
      <c r="E1759" s="7" t="s">
        <v>2323</v>
      </c>
      <c r="F1759" s="8" t="s">
        <v>2316</v>
      </c>
      <c r="G1759" s="9">
        <v>100000000</v>
      </c>
      <c r="H1759" s="10">
        <v>0</v>
      </c>
      <c r="I1759" s="9">
        <v>0</v>
      </c>
      <c r="J1759" s="9">
        <f>SUM(G1759:I1759)</f>
        <v>100000000</v>
      </c>
      <c r="K1759" s="5" t="s">
        <v>2014</v>
      </c>
      <c r="L1759" s="5" t="s">
        <v>28</v>
      </c>
    </row>
    <row r="1760" spans="1:12" ht="12" customHeight="1" x14ac:dyDescent="0.3">
      <c r="A1760" s="5">
        <f t="shared" si="79"/>
        <v>1759</v>
      </c>
      <c r="B1760" s="6" t="s">
        <v>1307</v>
      </c>
      <c r="C1760" s="6" t="s">
        <v>1316</v>
      </c>
      <c r="D1760" s="5" t="s">
        <v>99</v>
      </c>
      <c r="E1760" s="7" t="s">
        <v>2324</v>
      </c>
      <c r="F1760" s="8" t="s">
        <v>2316</v>
      </c>
      <c r="G1760" s="9">
        <v>85000000</v>
      </c>
      <c r="H1760" s="9">
        <v>330000000</v>
      </c>
      <c r="I1760" s="9">
        <v>5000000</v>
      </c>
      <c r="J1760" s="9">
        <f>SUM(G1760:I1760)</f>
        <v>420000000</v>
      </c>
      <c r="K1760" s="5" t="s">
        <v>1988</v>
      </c>
      <c r="L1760" s="5" t="s">
        <v>33</v>
      </c>
    </row>
    <row r="1761" spans="1:13" ht="12" customHeight="1" x14ac:dyDescent="0.3">
      <c r="A1761" s="5">
        <f t="shared" si="79"/>
        <v>1760</v>
      </c>
      <c r="B1761" s="6" t="s">
        <v>34</v>
      </c>
      <c r="C1761" s="6" t="s">
        <v>2108</v>
      </c>
      <c r="D1761" s="5" t="s">
        <v>39</v>
      </c>
      <c r="E1761" s="7" t="s">
        <v>2325</v>
      </c>
      <c r="F1761" s="8" t="s">
        <v>2316</v>
      </c>
      <c r="G1761" s="9">
        <v>150000000</v>
      </c>
      <c r="H1761" s="10">
        <v>0</v>
      </c>
      <c r="I1761" s="9">
        <v>0</v>
      </c>
      <c r="J1761" s="9">
        <f>SUM(G1761:I1761)</f>
        <v>150000000</v>
      </c>
      <c r="K1761" s="8" t="s">
        <v>2316</v>
      </c>
      <c r="L1761" s="5" t="s">
        <v>28</v>
      </c>
    </row>
    <row r="1762" spans="1:13" ht="12" customHeight="1" x14ac:dyDescent="0.3">
      <c r="A1762" s="5">
        <f t="shared" si="79"/>
        <v>1761</v>
      </c>
      <c r="B1762" s="6" t="s">
        <v>34</v>
      </c>
      <c r="C1762" s="6" t="s">
        <v>2108</v>
      </c>
      <c r="D1762" s="5" t="s">
        <v>91</v>
      </c>
      <c r="E1762" s="7" t="s">
        <v>2326</v>
      </c>
      <c r="F1762" s="8" t="s">
        <v>2316</v>
      </c>
      <c r="G1762" s="9">
        <v>30000000</v>
      </c>
      <c r="H1762" s="10">
        <v>0</v>
      </c>
      <c r="I1762" s="9">
        <v>0</v>
      </c>
      <c r="J1762" s="9">
        <f>SUM(G1762:I1762)</f>
        <v>30000000</v>
      </c>
      <c r="K1762" s="8" t="s">
        <v>2316</v>
      </c>
      <c r="L1762" s="5" t="s">
        <v>28</v>
      </c>
    </row>
    <row r="1763" spans="1:13" ht="12" customHeight="1" x14ac:dyDescent="0.3">
      <c r="A1763" s="5">
        <f t="shared" si="79"/>
        <v>1762</v>
      </c>
      <c r="B1763" s="6" t="s">
        <v>34</v>
      </c>
      <c r="C1763" s="6" t="s">
        <v>2108</v>
      </c>
      <c r="D1763" s="5" t="s">
        <v>91</v>
      </c>
      <c r="E1763" s="7" t="s">
        <v>2327</v>
      </c>
      <c r="F1763" s="8" t="s">
        <v>2316</v>
      </c>
      <c r="G1763" s="9">
        <v>40000000</v>
      </c>
      <c r="H1763" s="10">
        <v>0</v>
      </c>
      <c r="I1763" s="9">
        <v>0</v>
      </c>
      <c r="J1763" s="9">
        <f>SUM(G1763:I1763)</f>
        <v>40000000</v>
      </c>
      <c r="K1763" s="8" t="s">
        <v>2316</v>
      </c>
      <c r="L1763" s="5" t="s">
        <v>28</v>
      </c>
    </row>
    <row r="1764" spans="1:13" ht="12" customHeight="1" x14ac:dyDescent="0.3">
      <c r="A1764" s="5">
        <f t="shared" si="79"/>
        <v>1763</v>
      </c>
      <c r="B1764" s="6" t="s">
        <v>2328</v>
      </c>
      <c r="C1764" s="6" t="s">
        <v>2329</v>
      </c>
      <c r="D1764" s="5" t="s">
        <v>39</v>
      </c>
      <c r="E1764" s="24" t="s">
        <v>2330</v>
      </c>
      <c r="F1764" s="8" t="s">
        <v>2316</v>
      </c>
      <c r="G1764" s="10">
        <v>10000000000</v>
      </c>
      <c r="H1764" s="10">
        <v>3000000000</v>
      </c>
      <c r="I1764" s="10">
        <v>1000000000</v>
      </c>
      <c r="J1764" s="10">
        <f>G1764+H1764+I1764</f>
        <v>14000000000</v>
      </c>
      <c r="K1764" s="5"/>
      <c r="L1764" s="5" t="s">
        <v>28</v>
      </c>
      <c r="M1764" s="57"/>
    </row>
    <row r="1765" spans="1:13" ht="12" customHeight="1" x14ac:dyDescent="0.3">
      <c r="A1765" s="5">
        <f t="shared" si="79"/>
        <v>1764</v>
      </c>
      <c r="B1765" s="6" t="s">
        <v>1709</v>
      </c>
      <c r="C1765" s="6" t="s">
        <v>1710</v>
      </c>
      <c r="D1765" s="5" t="s">
        <v>21</v>
      </c>
      <c r="E1765" s="7" t="s">
        <v>2331</v>
      </c>
      <c r="F1765" s="8" t="s">
        <v>2316</v>
      </c>
      <c r="G1765" s="23">
        <v>80000000</v>
      </c>
      <c r="H1765" s="23">
        <v>0</v>
      </c>
      <c r="I1765" s="23">
        <v>0</v>
      </c>
      <c r="J1765" s="23">
        <v>80000000</v>
      </c>
      <c r="K1765" s="5" t="s">
        <v>1988</v>
      </c>
      <c r="L1765" s="5" t="s">
        <v>341</v>
      </c>
      <c r="M1765" s="74"/>
    </row>
    <row r="1766" spans="1:13" ht="12" customHeight="1" x14ac:dyDescent="0.3">
      <c r="A1766" s="5">
        <f t="shared" si="79"/>
        <v>1765</v>
      </c>
      <c r="B1766" s="6" t="s">
        <v>1709</v>
      </c>
      <c r="C1766" s="6" t="s">
        <v>1710</v>
      </c>
      <c r="D1766" s="12" t="s">
        <v>678</v>
      </c>
      <c r="E1766" s="13" t="s">
        <v>2332</v>
      </c>
      <c r="F1766" s="14" t="s">
        <v>2316</v>
      </c>
      <c r="G1766" s="10">
        <v>114710000</v>
      </c>
      <c r="H1766" s="10">
        <v>25990000</v>
      </c>
      <c r="I1766" s="10">
        <v>1000000</v>
      </c>
      <c r="J1766" s="10">
        <v>141700000</v>
      </c>
      <c r="K1766" s="12" t="s">
        <v>1988</v>
      </c>
      <c r="L1766" s="12" t="s">
        <v>33</v>
      </c>
      <c r="M1766" s="74"/>
    </row>
    <row r="1767" spans="1:13" ht="12" customHeight="1" x14ac:dyDescent="0.3">
      <c r="A1767" s="5">
        <f t="shared" si="79"/>
        <v>1766</v>
      </c>
      <c r="B1767" s="6" t="s">
        <v>1709</v>
      </c>
      <c r="C1767" s="6" t="s">
        <v>1710</v>
      </c>
      <c r="D1767" s="12" t="s">
        <v>678</v>
      </c>
      <c r="E1767" s="13" t="s">
        <v>2333</v>
      </c>
      <c r="F1767" s="14" t="s">
        <v>2316</v>
      </c>
      <c r="G1767" s="10">
        <v>4051010000</v>
      </c>
      <c r="H1767" s="10">
        <v>400170000</v>
      </c>
      <c r="I1767" s="23">
        <v>0</v>
      </c>
      <c r="J1767" s="10">
        <v>4451180000</v>
      </c>
      <c r="K1767" s="12" t="s">
        <v>1988</v>
      </c>
      <c r="L1767" s="12" t="s">
        <v>341</v>
      </c>
      <c r="M1767" s="74"/>
    </row>
    <row r="1768" spans="1:13" ht="12" customHeight="1" x14ac:dyDescent="0.3">
      <c r="A1768" s="5">
        <f t="shared" si="79"/>
        <v>1767</v>
      </c>
      <c r="B1768" s="11" t="s">
        <v>1709</v>
      </c>
      <c r="C1768" s="11" t="s">
        <v>1736</v>
      </c>
      <c r="D1768" s="12" t="s">
        <v>82</v>
      </c>
      <c r="E1768" s="88" t="s">
        <v>2334</v>
      </c>
      <c r="F1768" s="14" t="s">
        <v>2316</v>
      </c>
      <c r="G1768" s="23">
        <v>5260790000</v>
      </c>
      <c r="H1768" s="23">
        <v>558701000</v>
      </c>
      <c r="I1768" s="23">
        <v>0</v>
      </c>
      <c r="J1768" s="23">
        <v>5819491000</v>
      </c>
      <c r="K1768" s="5" t="s">
        <v>1988</v>
      </c>
      <c r="L1768" s="12" t="s">
        <v>341</v>
      </c>
      <c r="M1768" s="74"/>
    </row>
    <row r="1769" spans="1:13" ht="12" customHeight="1" x14ac:dyDescent="0.3">
      <c r="A1769" s="5">
        <f t="shared" si="79"/>
        <v>1768</v>
      </c>
      <c r="B1769" s="6" t="s">
        <v>1709</v>
      </c>
      <c r="C1769" s="6" t="s">
        <v>1710</v>
      </c>
      <c r="D1769" s="5" t="s">
        <v>82</v>
      </c>
      <c r="E1769" s="7" t="s">
        <v>2335</v>
      </c>
      <c r="F1769" s="8" t="s">
        <v>2336</v>
      </c>
      <c r="G1769" s="23">
        <v>120000000</v>
      </c>
      <c r="H1769" s="23">
        <v>0</v>
      </c>
      <c r="I1769" s="23">
        <v>0</v>
      </c>
      <c r="J1769" s="23">
        <v>120000000</v>
      </c>
      <c r="K1769" s="5" t="s">
        <v>1988</v>
      </c>
      <c r="L1769" s="5" t="s">
        <v>28</v>
      </c>
      <c r="M1769" s="74"/>
    </row>
    <row r="1770" spans="1:13" ht="12" customHeight="1" x14ac:dyDescent="0.3">
      <c r="A1770" s="5">
        <f t="shared" si="79"/>
        <v>1769</v>
      </c>
      <c r="B1770" s="6" t="s">
        <v>1709</v>
      </c>
      <c r="C1770" s="6" t="s">
        <v>1710</v>
      </c>
      <c r="D1770" s="12" t="s">
        <v>89</v>
      </c>
      <c r="E1770" s="13" t="s">
        <v>2337</v>
      </c>
      <c r="F1770" s="14" t="s">
        <v>2316</v>
      </c>
      <c r="G1770" s="22">
        <v>6500000000</v>
      </c>
      <c r="H1770" s="23">
        <v>0</v>
      </c>
      <c r="I1770" s="23">
        <v>0</v>
      </c>
      <c r="J1770" s="22">
        <v>6500000000</v>
      </c>
      <c r="K1770" s="12" t="s">
        <v>1988</v>
      </c>
      <c r="L1770" s="12" t="s">
        <v>28</v>
      </c>
      <c r="M1770" s="83" t="s">
        <v>2338</v>
      </c>
    </row>
    <row r="1771" spans="1:13" ht="12" customHeight="1" x14ac:dyDescent="0.3">
      <c r="A1771" s="5">
        <f t="shared" si="79"/>
        <v>1770</v>
      </c>
      <c r="B1771" s="6" t="s">
        <v>1709</v>
      </c>
      <c r="C1771" s="6" t="s">
        <v>1710</v>
      </c>
      <c r="D1771" s="5" t="s">
        <v>39</v>
      </c>
      <c r="E1771" s="7" t="s">
        <v>2339</v>
      </c>
      <c r="F1771" s="8" t="s">
        <v>2316</v>
      </c>
      <c r="G1771" s="9">
        <v>400000000</v>
      </c>
      <c r="H1771" s="23">
        <v>0</v>
      </c>
      <c r="I1771" s="23">
        <v>0</v>
      </c>
      <c r="J1771" s="9">
        <v>400000000</v>
      </c>
      <c r="K1771" s="5" t="s">
        <v>1988</v>
      </c>
      <c r="L1771" s="5" t="s">
        <v>28</v>
      </c>
      <c r="M1771" s="74"/>
    </row>
    <row r="1772" spans="1:13" ht="12" customHeight="1" x14ac:dyDescent="0.3">
      <c r="A1772" s="5">
        <f t="shared" si="79"/>
        <v>1771</v>
      </c>
      <c r="B1772" s="11" t="s">
        <v>1709</v>
      </c>
      <c r="C1772" s="11" t="s">
        <v>1736</v>
      </c>
      <c r="D1772" s="12" t="s">
        <v>1323</v>
      </c>
      <c r="E1772" s="88" t="s">
        <v>2340</v>
      </c>
      <c r="F1772" s="14" t="s">
        <v>2316</v>
      </c>
      <c r="G1772" s="9">
        <v>1702540000</v>
      </c>
      <c r="H1772" s="9">
        <v>164100000</v>
      </c>
      <c r="I1772" s="9">
        <v>17670000</v>
      </c>
      <c r="J1772" s="9">
        <v>1884310000</v>
      </c>
      <c r="K1772" s="5" t="s">
        <v>1988</v>
      </c>
      <c r="L1772" s="12" t="s">
        <v>28</v>
      </c>
      <c r="M1772" s="74"/>
    </row>
    <row r="1773" spans="1:13" ht="12" customHeight="1" x14ac:dyDescent="0.3">
      <c r="A1773" s="5">
        <f t="shared" si="79"/>
        <v>1772</v>
      </c>
      <c r="B1773" s="6" t="s">
        <v>2287</v>
      </c>
      <c r="C1773" s="6" t="s">
        <v>1710</v>
      </c>
      <c r="D1773" s="5" t="s">
        <v>21</v>
      </c>
      <c r="E1773" s="24" t="s">
        <v>2341</v>
      </c>
      <c r="F1773" s="8" t="s">
        <v>2316</v>
      </c>
      <c r="G1773" s="9">
        <v>185000000</v>
      </c>
      <c r="H1773" s="23">
        <v>0</v>
      </c>
      <c r="I1773" s="23">
        <v>0</v>
      </c>
      <c r="J1773" s="9">
        <f t="shared" ref="J1773:J1788" si="80">SUM(G1773:I1773)</f>
        <v>185000000</v>
      </c>
      <c r="K1773" s="5"/>
      <c r="L1773" s="5" t="s">
        <v>28</v>
      </c>
    </row>
    <row r="1774" spans="1:13" ht="12" customHeight="1" x14ac:dyDescent="0.3">
      <c r="A1774" s="5">
        <f t="shared" si="79"/>
        <v>1773</v>
      </c>
      <c r="B1774" s="6" t="s">
        <v>2287</v>
      </c>
      <c r="C1774" s="6" t="s">
        <v>1710</v>
      </c>
      <c r="D1774" s="5" t="s">
        <v>82</v>
      </c>
      <c r="E1774" s="7" t="s">
        <v>2342</v>
      </c>
      <c r="F1774" s="8" t="s">
        <v>2316</v>
      </c>
      <c r="G1774" s="23">
        <v>52520010000</v>
      </c>
      <c r="H1774" s="9">
        <v>1047590000</v>
      </c>
      <c r="I1774" s="9">
        <v>3991800000</v>
      </c>
      <c r="J1774" s="9">
        <f t="shared" si="80"/>
        <v>57559400000</v>
      </c>
      <c r="K1774" s="5"/>
      <c r="L1774" s="5" t="s">
        <v>28</v>
      </c>
    </row>
    <row r="1775" spans="1:13" ht="12" customHeight="1" x14ac:dyDescent="0.3">
      <c r="A1775" s="5">
        <f t="shared" si="79"/>
        <v>1774</v>
      </c>
      <c r="B1775" s="6" t="s">
        <v>75</v>
      </c>
      <c r="C1775" s="6" t="s">
        <v>2269</v>
      </c>
      <c r="D1775" s="5" t="s">
        <v>82</v>
      </c>
      <c r="E1775" s="7" t="s">
        <v>2343</v>
      </c>
      <c r="F1775" s="8" t="s">
        <v>2316</v>
      </c>
      <c r="G1775" s="23">
        <v>15239940000</v>
      </c>
      <c r="H1775" s="9">
        <v>2365250000</v>
      </c>
      <c r="I1775" s="9">
        <v>54270000</v>
      </c>
      <c r="J1775" s="9">
        <f t="shared" si="80"/>
        <v>17659460000</v>
      </c>
      <c r="K1775" s="5"/>
      <c r="L1775" s="5" t="s">
        <v>33</v>
      </c>
    </row>
    <row r="1776" spans="1:13" ht="12" customHeight="1" x14ac:dyDescent="0.3">
      <c r="A1776" s="5">
        <f t="shared" si="79"/>
        <v>1775</v>
      </c>
      <c r="B1776" s="6" t="s">
        <v>75</v>
      </c>
      <c r="C1776" s="6" t="s">
        <v>76</v>
      </c>
      <c r="D1776" s="5" t="s">
        <v>25</v>
      </c>
      <c r="E1776" s="7" t="s">
        <v>2344</v>
      </c>
      <c r="F1776" s="8" t="s">
        <v>2316</v>
      </c>
      <c r="G1776" s="9">
        <v>4830000000</v>
      </c>
      <c r="H1776" s="9">
        <v>627900000</v>
      </c>
      <c r="I1776" s="23">
        <v>0</v>
      </c>
      <c r="J1776" s="9">
        <f t="shared" si="80"/>
        <v>5457900000</v>
      </c>
      <c r="K1776" s="5"/>
      <c r="L1776" s="5" t="s">
        <v>28</v>
      </c>
    </row>
    <row r="1777" spans="1:12" ht="12" customHeight="1" x14ac:dyDescent="0.3">
      <c r="A1777" s="5">
        <f t="shared" si="79"/>
        <v>1776</v>
      </c>
      <c r="B1777" s="6" t="s">
        <v>75</v>
      </c>
      <c r="C1777" s="6" t="s">
        <v>2269</v>
      </c>
      <c r="D1777" s="5" t="s">
        <v>86</v>
      </c>
      <c r="E1777" s="7" t="s">
        <v>2345</v>
      </c>
      <c r="F1777" s="8" t="s">
        <v>2316</v>
      </c>
      <c r="G1777" s="9">
        <v>7119270000</v>
      </c>
      <c r="H1777" s="9">
        <v>279680000</v>
      </c>
      <c r="I1777" s="23">
        <v>0</v>
      </c>
      <c r="J1777" s="9">
        <f t="shared" si="80"/>
        <v>7398950000</v>
      </c>
      <c r="K1777" s="5"/>
      <c r="L1777" s="5" t="s">
        <v>28</v>
      </c>
    </row>
    <row r="1778" spans="1:12" ht="12" customHeight="1" x14ac:dyDescent="0.3">
      <c r="A1778" s="5">
        <f t="shared" si="79"/>
        <v>1777</v>
      </c>
      <c r="B1778" s="6" t="s">
        <v>75</v>
      </c>
      <c r="C1778" s="6" t="s">
        <v>2269</v>
      </c>
      <c r="D1778" s="5" t="s">
        <v>89</v>
      </c>
      <c r="E1778" s="7" t="s">
        <v>2346</v>
      </c>
      <c r="F1778" s="8" t="s">
        <v>2316</v>
      </c>
      <c r="G1778" s="23">
        <v>8863800000</v>
      </c>
      <c r="H1778" s="23">
        <v>1360240000</v>
      </c>
      <c r="I1778" s="23">
        <v>0</v>
      </c>
      <c r="J1778" s="23">
        <f t="shared" si="80"/>
        <v>10224040000</v>
      </c>
      <c r="K1778" s="5"/>
      <c r="L1778" s="5" t="s">
        <v>28</v>
      </c>
    </row>
    <row r="1779" spans="1:12" ht="12" customHeight="1" x14ac:dyDescent="0.3">
      <c r="A1779" s="5">
        <f t="shared" si="79"/>
        <v>1778</v>
      </c>
      <c r="B1779" s="6" t="s">
        <v>75</v>
      </c>
      <c r="C1779" s="6" t="s">
        <v>2269</v>
      </c>
      <c r="D1779" s="5" t="s">
        <v>89</v>
      </c>
      <c r="E1779" s="7" t="s">
        <v>2347</v>
      </c>
      <c r="F1779" s="8" t="s">
        <v>2316</v>
      </c>
      <c r="G1779" s="23">
        <v>82875700000</v>
      </c>
      <c r="H1779" s="23">
        <v>8176190000</v>
      </c>
      <c r="I1779" s="23">
        <v>0</v>
      </c>
      <c r="J1779" s="23">
        <f t="shared" si="80"/>
        <v>91051890000</v>
      </c>
      <c r="K1779" s="5"/>
      <c r="L1779" s="5" t="s">
        <v>28</v>
      </c>
    </row>
    <row r="1780" spans="1:12" ht="12" customHeight="1" x14ac:dyDescent="0.3">
      <c r="A1780" s="5">
        <f t="shared" si="79"/>
        <v>1779</v>
      </c>
      <c r="B1780" s="6" t="s">
        <v>75</v>
      </c>
      <c r="C1780" s="6" t="s">
        <v>2269</v>
      </c>
      <c r="D1780" s="5" t="s">
        <v>89</v>
      </c>
      <c r="E1780" s="7" t="s">
        <v>2348</v>
      </c>
      <c r="F1780" s="8" t="s">
        <v>2316</v>
      </c>
      <c r="G1780" s="23">
        <v>33575000000</v>
      </c>
      <c r="H1780" s="23">
        <v>4050000000</v>
      </c>
      <c r="I1780" s="23">
        <v>385000000</v>
      </c>
      <c r="J1780" s="23">
        <f t="shared" si="80"/>
        <v>38010000000</v>
      </c>
      <c r="K1780" s="5"/>
      <c r="L1780" s="5" t="s">
        <v>28</v>
      </c>
    </row>
    <row r="1781" spans="1:12" ht="12" customHeight="1" x14ac:dyDescent="0.3">
      <c r="A1781" s="5">
        <f t="shared" si="79"/>
        <v>1780</v>
      </c>
      <c r="B1781" s="6" t="s">
        <v>2287</v>
      </c>
      <c r="C1781" s="6" t="s">
        <v>1710</v>
      </c>
      <c r="D1781" s="5" t="s">
        <v>39</v>
      </c>
      <c r="E1781" s="7" t="s">
        <v>2349</v>
      </c>
      <c r="F1781" s="8" t="s">
        <v>2316</v>
      </c>
      <c r="G1781" s="23">
        <v>4430373000</v>
      </c>
      <c r="H1781" s="23">
        <v>758562000</v>
      </c>
      <c r="I1781" s="23">
        <v>274055000</v>
      </c>
      <c r="J1781" s="23">
        <f t="shared" si="80"/>
        <v>5462990000</v>
      </c>
      <c r="K1781" s="5"/>
      <c r="L1781" s="5" t="s">
        <v>28</v>
      </c>
    </row>
    <row r="1782" spans="1:12" ht="12" customHeight="1" x14ac:dyDescent="0.3">
      <c r="A1782" s="5">
        <f t="shared" si="79"/>
        <v>1781</v>
      </c>
      <c r="B1782" s="6" t="s">
        <v>75</v>
      </c>
      <c r="C1782" s="6" t="s">
        <v>76</v>
      </c>
      <c r="D1782" s="5" t="s">
        <v>39</v>
      </c>
      <c r="E1782" s="7" t="s">
        <v>2350</v>
      </c>
      <c r="F1782" s="8" t="s">
        <v>2316</v>
      </c>
      <c r="G1782" s="23">
        <v>49400000000</v>
      </c>
      <c r="H1782" s="23">
        <v>6422000000</v>
      </c>
      <c r="I1782" s="23">
        <v>0</v>
      </c>
      <c r="J1782" s="23">
        <f t="shared" si="80"/>
        <v>55822000000</v>
      </c>
      <c r="K1782" s="5"/>
      <c r="L1782" s="5" t="s">
        <v>28</v>
      </c>
    </row>
    <row r="1783" spans="1:12" ht="12" customHeight="1" x14ac:dyDescent="0.3">
      <c r="A1783" s="5">
        <f t="shared" si="79"/>
        <v>1782</v>
      </c>
      <c r="B1783" s="6" t="s">
        <v>75</v>
      </c>
      <c r="C1783" s="6" t="s">
        <v>76</v>
      </c>
      <c r="D1783" s="5" t="s">
        <v>91</v>
      </c>
      <c r="E1783" s="7" t="s">
        <v>2351</v>
      </c>
      <c r="F1783" s="8" t="s">
        <v>2316</v>
      </c>
      <c r="G1783" s="23">
        <v>720441000</v>
      </c>
      <c r="H1783" s="23">
        <v>93657330</v>
      </c>
      <c r="I1783" s="23">
        <v>0</v>
      </c>
      <c r="J1783" s="23">
        <f t="shared" si="80"/>
        <v>814098330</v>
      </c>
      <c r="K1783" s="5"/>
      <c r="L1783" s="5" t="s">
        <v>28</v>
      </c>
    </row>
    <row r="1784" spans="1:12" ht="12" customHeight="1" x14ac:dyDescent="0.3">
      <c r="A1784" s="5">
        <f t="shared" si="79"/>
        <v>1783</v>
      </c>
      <c r="B1784" s="6" t="s">
        <v>2290</v>
      </c>
      <c r="C1784" s="5" t="s">
        <v>2352</v>
      </c>
      <c r="D1784" s="5" t="s">
        <v>678</v>
      </c>
      <c r="E1784" s="7" t="s">
        <v>2353</v>
      </c>
      <c r="F1784" s="8" t="s">
        <v>2316</v>
      </c>
      <c r="G1784" s="9">
        <v>22552030000</v>
      </c>
      <c r="H1784" s="9">
        <v>4926520000</v>
      </c>
      <c r="I1784" s="9">
        <v>1403750000</v>
      </c>
      <c r="J1784" s="9">
        <f t="shared" si="80"/>
        <v>28882300000</v>
      </c>
      <c r="K1784" s="8" t="s">
        <v>2316</v>
      </c>
      <c r="L1784" s="5" t="s">
        <v>341</v>
      </c>
    </row>
    <row r="1785" spans="1:12" ht="12" customHeight="1" x14ac:dyDescent="0.3">
      <c r="A1785" s="5">
        <f t="shared" si="79"/>
        <v>1784</v>
      </c>
      <c r="B1785" s="6" t="s">
        <v>2290</v>
      </c>
      <c r="C1785" s="5" t="s">
        <v>2352</v>
      </c>
      <c r="D1785" s="8" t="s">
        <v>82</v>
      </c>
      <c r="E1785" s="38" t="s">
        <v>2354</v>
      </c>
      <c r="F1785" s="8" t="s">
        <v>2336</v>
      </c>
      <c r="G1785" s="50">
        <v>2782950000</v>
      </c>
      <c r="H1785" s="50">
        <v>245490000</v>
      </c>
      <c r="I1785" s="50">
        <v>48860000</v>
      </c>
      <c r="J1785" s="50">
        <f t="shared" si="80"/>
        <v>3077300000</v>
      </c>
      <c r="K1785" s="8" t="s">
        <v>2336</v>
      </c>
      <c r="L1785" s="8" t="s">
        <v>33</v>
      </c>
    </row>
    <row r="1786" spans="1:12" ht="12" customHeight="1" x14ac:dyDescent="0.3">
      <c r="A1786" s="5">
        <f t="shared" si="79"/>
        <v>1785</v>
      </c>
      <c r="B1786" s="6" t="s">
        <v>2290</v>
      </c>
      <c r="C1786" s="6" t="s">
        <v>2300</v>
      </c>
      <c r="D1786" s="65" t="s">
        <v>25</v>
      </c>
      <c r="E1786" s="7" t="s">
        <v>2355</v>
      </c>
      <c r="F1786" s="25" t="s">
        <v>2316</v>
      </c>
      <c r="G1786" s="23">
        <v>4472270000</v>
      </c>
      <c r="H1786" s="23">
        <v>327570000</v>
      </c>
      <c r="I1786" s="23">
        <v>89500000</v>
      </c>
      <c r="J1786" s="23">
        <f t="shared" si="80"/>
        <v>4889340000</v>
      </c>
      <c r="K1786" s="25" t="s">
        <v>2316</v>
      </c>
      <c r="L1786" s="65" t="s">
        <v>341</v>
      </c>
    </row>
    <row r="1787" spans="1:12" ht="12" customHeight="1" x14ac:dyDescent="0.3">
      <c r="A1787" s="5">
        <f t="shared" si="79"/>
        <v>1786</v>
      </c>
      <c r="B1787" s="6" t="s">
        <v>2290</v>
      </c>
      <c r="C1787" s="5" t="s">
        <v>2352</v>
      </c>
      <c r="D1787" s="5" t="s">
        <v>366</v>
      </c>
      <c r="E1787" s="7" t="s">
        <v>2356</v>
      </c>
      <c r="F1787" s="8" t="s">
        <v>2316</v>
      </c>
      <c r="G1787" s="9">
        <v>7690977000</v>
      </c>
      <c r="H1787" s="9">
        <v>1499731000</v>
      </c>
      <c r="I1787" s="9">
        <v>96058000</v>
      </c>
      <c r="J1787" s="9">
        <f t="shared" si="80"/>
        <v>9286766000</v>
      </c>
      <c r="K1787" s="8" t="s">
        <v>2316</v>
      </c>
      <c r="L1787" s="5" t="s">
        <v>341</v>
      </c>
    </row>
    <row r="1788" spans="1:12" ht="12" customHeight="1" x14ac:dyDescent="0.3">
      <c r="A1788" s="5">
        <f t="shared" si="79"/>
        <v>1787</v>
      </c>
      <c r="B1788" s="6" t="s">
        <v>2290</v>
      </c>
      <c r="C1788" s="5" t="s">
        <v>2352</v>
      </c>
      <c r="D1788" s="5" t="s">
        <v>14</v>
      </c>
      <c r="E1788" s="7" t="s">
        <v>2357</v>
      </c>
      <c r="F1788" s="8" t="s">
        <v>2316</v>
      </c>
      <c r="G1788" s="9">
        <v>6855846000</v>
      </c>
      <c r="H1788" s="9">
        <v>1628090000</v>
      </c>
      <c r="I1788" s="9">
        <v>118166000</v>
      </c>
      <c r="J1788" s="9">
        <f t="shared" si="80"/>
        <v>8602102000</v>
      </c>
      <c r="K1788" s="8" t="s">
        <v>2316</v>
      </c>
      <c r="L1788" s="5" t="s">
        <v>341</v>
      </c>
    </row>
    <row r="1789" spans="1:12" ht="12" customHeight="1" x14ac:dyDescent="0.3">
      <c r="A1789" s="5">
        <f t="shared" si="79"/>
        <v>1788</v>
      </c>
      <c r="B1789" s="6" t="s">
        <v>2290</v>
      </c>
      <c r="C1789" s="5" t="s">
        <v>2352</v>
      </c>
      <c r="D1789" s="8" t="s">
        <v>14</v>
      </c>
      <c r="E1789" s="38" t="s">
        <v>2358</v>
      </c>
      <c r="F1789" s="8" t="s">
        <v>2336</v>
      </c>
      <c r="G1789" s="50">
        <f>$J1789*0.9</f>
        <v>8372277000</v>
      </c>
      <c r="H1789" s="50">
        <f>$J1789*0.084</f>
        <v>781412520</v>
      </c>
      <c r="I1789" s="50">
        <f>$J1789*0.016</f>
        <v>148840480</v>
      </c>
      <c r="J1789" s="50">
        <v>9302530000</v>
      </c>
      <c r="K1789" s="8" t="s">
        <v>2336</v>
      </c>
      <c r="L1789" s="8" t="s">
        <v>352</v>
      </c>
    </row>
    <row r="1790" spans="1:12" ht="12" customHeight="1" x14ac:dyDescent="0.3">
      <c r="A1790" s="5">
        <f t="shared" si="79"/>
        <v>1789</v>
      </c>
      <c r="B1790" s="6" t="s">
        <v>2290</v>
      </c>
      <c r="C1790" s="5" t="s">
        <v>2352</v>
      </c>
      <c r="D1790" s="5" t="s">
        <v>409</v>
      </c>
      <c r="E1790" s="7" t="s">
        <v>2359</v>
      </c>
      <c r="F1790" s="8" t="s">
        <v>2316</v>
      </c>
      <c r="G1790" s="9">
        <v>7117305000</v>
      </c>
      <c r="H1790" s="9">
        <v>1775067000</v>
      </c>
      <c r="I1790" s="9">
        <v>247761000</v>
      </c>
      <c r="J1790" s="9">
        <f>SUM(G1790:I1790)</f>
        <v>9140133000</v>
      </c>
      <c r="K1790" s="8" t="s">
        <v>2316</v>
      </c>
      <c r="L1790" s="5" t="s">
        <v>341</v>
      </c>
    </row>
    <row r="1791" spans="1:12" ht="12" customHeight="1" x14ac:dyDescent="0.3">
      <c r="A1791" s="5">
        <f t="shared" si="79"/>
        <v>1790</v>
      </c>
      <c r="B1791" s="6" t="s">
        <v>2290</v>
      </c>
      <c r="C1791" s="5" t="s">
        <v>2352</v>
      </c>
      <c r="D1791" s="8" t="s">
        <v>89</v>
      </c>
      <c r="E1791" s="38" t="s">
        <v>2360</v>
      </c>
      <c r="F1791" s="8" t="s">
        <v>2336</v>
      </c>
      <c r="G1791" s="50">
        <f>$J1791*0.9</f>
        <v>8730000000</v>
      </c>
      <c r="H1791" s="50">
        <f>$J1791*0.084</f>
        <v>814800000</v>
      </c>
      <c r="I1791" s="50">
        <f>$J1791*0.016</f>
        <v>155200000</v>
      </c>
      <c r="J1791" s="50">
        <v>9700000000</v>
      </c>
      <c r="K1791" s="8" t="s">
        <v>2336</v>
      </c>
      <c r="L1791" s="8" t="s">
        <v>341</v>
      </c>
    </row>
    <row r="1792" spans="1:12" ht="12" customHeight="1" x14ac:dyDescent="0.3">
      <c r="A1792" s="5">
        <f t="shared" si="79"/>
        <v>1791</v>
      </c>
      <c r="B1792" s="6" t="s">
        <v>2290</v>
      </c>
      <c r="C1792" s="6" t="s">
        <v>2300</v>
      </c>
      <c r="D1792" s="65" t="s">
        <v>1320</v>
      </c>
      <c r="E1792" s="7" t="s">
        <v>2361</v>
      </c>
      <c r="F1792" s="25" t="s">
        <v>2336</v>
      </c>
      <c r="G1792" s="23">
        <v>6596000000</v>
      </c>
      <c r="H1792" s="23">
        <v>1158000000</v>
      </c>
      <c r="I1792" s="23">
        <v>160000000</v>
      </c>
      <c r="J1792" s="23">
        <f>SUM(G1792:I1792)</f>
        <v>7914000000</v>
      </c>
      <c r="K1792" s="25" t="s">
        <v>2336</v>
      </c>
      <c r="L1792" s="65" t="s">
        <v>341</v>
      </c>
    </row>
    <row r="1793" spans="1:12" ht="12" customHeight="1" x14ac:dyDescent="0.3">
      <c r="A1793" s="5">
        <f t="shared" si="79"/>
        <v>1792</v>
      </c>
      <c r="B1793" s="6" t="s">
        <v>2290</v>
      </c>
      <c r="C1793" s="5" t="s">
        <v>2352</v>
      </c>
      <c r="D1793" s="5" t="s">
        <v>1320</v>
      </c>
      <c r="E1793" s="7" t="s">
        <v>2362</v>
      </c>
      <c r="F1793" s="8" t="s">
        <v>2316</v>
      </c>
      <c r="G1793" s="9">
        <v>7824796000</v>
      </c>
      <c r="H1793" s="9">
        <v>1435607000</v>
      </c>
      <c r="I1793" s="9">
        <v>237327000</v>
      </c>
      <c r="J1793" s="9">
        <f>SUM(G1793:I1793)</f>
        <v>9497730000</v>
      </c>
      <c r="K1793" s="8" t="s">
        <v>2316</v>
      </c>
      <c r="L1793" s="5" t="s">
        <v>341</v>
      </c>
    </row>
    <row r="1794" spans="1:12" ht="12" customHeight="1" x14ac:dyDescent="0.3">
      <c r="A1794" s="5">
        <f t="shared" ref="A1794:A1854" si="81">ROW()-1</f>
        <v>1793</v>
      </c>
      <c r="B1794" s="6" t="s">
        <v>2363</v>
      </c>
      <c r="C1794" s="5" t="s">
        <v>2364</v>
      </c>
      <c r="D1794" s="5" t="s">
        <v>432</v>
      </c>
      <c r="E1794" s="7" t="s">
        <v>2365</v>
      </c>
      <c r="F1794" s="8" t="s">
        <v>2316</v>
      </c>
      <c r="G1794" s="9">
        <v>25240441000</v>
      </c>
      <c r="H1794" s="9">
        <v>914957000</v>
      </c>
      <c r="I1794" s="9">
        <v>427550000</v>
      </c>
      <c r="J1794" s="9">
        <f>SUM(G1794:I1794)</f>
        <v>26582948000</v>
      </c>
      <c r="K1794" s="8" t="s">
        <v>2316</v>
      </c>
      <c r="L1794" s="5" t="s">
        <v>425</v>
      </c>
    </row>
    <row r="1795" spans="1:12" ht="12" customHeight="1" x14ac:dyDescent="0.3">
      <c r="A1795" s="5">
        <f t="shared" si="81"/>
        <v>1794</v>
      </c>
      <c r="B1795" s="6" t="s">
        <v>2363</v>
      </c>
      <c r="C1795" s="5" t="s">
        <v>2364</v>
      </c>
      <c r="D1795" s="8" t="s">
        <v>2366</v>
      </c>
      <c r="E1795" s="38" t="s">
        <v>2367</v>
      </c>
      <c r="F1795" s="8" t="s">
        <v>2368</v>
      </c>
      <c r="G1795" s="50">
        <f>$J1795*0.9</f>
        <v>6300000000</v>
      </c>
      <c r="H1795" s="50">
        <f>$J1795*0.084</f>
        <v>588000000</v>
      </c>
      <c r="I1795" s="50">
        <f>$J1795*0.016</f>
        <v>112000000</v>
      </c>
      <c r="J1795" s="50">
        <v>7000000000</v>
      </c>
      <c r="K1795" s="8" t="s">
        <v>2368</v>
      </c>
      <c r="L1795" s="8" t="s">
        <v>425</v>
      </c>
    </row>
    <row r="1796" spans="1:12" ht="12" customHeight="1" x14ac:dyDescent="0.3">
      <c r="A1796" s="5">
        <f t="shared" si="81"/>
        <v>1795</v>
      </c>
      <c r="B1796" s="6" t="s">
        <v>2363</v>
      </c>
      <c r="C1796" s="5" t="s">
        <v>2364</v>
      </c>
      <c r="D1796" s="8" t="s">
        <v>2366</v>
      </c>
      <c r="E1796" s="38" t="s">
        <v>2369</v>
      </c>
      <c r="F1796" s="8" t="s">
        <v>2368</v>
      </c>
      <c r="G1796" s="50">
        <f>$J1796*0.9</f>
        <v>21150000000</v>
      </c>
      <c r="H1796" s="50">
        <f>$J1796*0.084</f>
        <v>1974000000.0000002</v>
      </c>
      <c r="I1796" s="50">
        <f>$J1796*0.016</f>
        <v>376000000</v>
      </c>
      <c r="J1796" s="50">
        <v>23500000000</v>
      </c>
      <c r="K1796" s="8" t="s">
        <v>2368</v>
      </c>
      <c r="L1796" s="8" t="s">
        <v>425</v>
      </c>
    </row>
    <row r="1797" spans="1:12" ht="12" customHeight="1" x14ac:dyDescent="0.3">
      <c r="A1797" s="5">
        <f t="shared" si="81"/>
        <v>1796</v>
      </c>
      <c r="B1797" s="6" t="s">
        <v>2363</v>
      </c>
      <c r="C1797" s="5" t="s">
        <v>2364</v>
      </c>
      <c r="D1797" s="8" t="s">
        <v>212</v>
      </c>
      <c r="E1797" s="38" t="s">
        <v>2370</v>
      </c>
      <c r="F1797" s="8" t="s">
        <v>2368</v>
      </c>
      <c r="G1797" s="50">
        <f>$J1797*0.9</f>
        <v>7110000000</v>
      </c>
      <c r="H1797" s="50">
        <f>$J1797*0.084</f>
        <v>663600000</v>
      </c>
      <c r="I1797" s="50">
        <f>$J1797*0.016</f>
        <v>126400000</v>
      </c>
      <c r="J1797" s="50">
        <v>7900000000</v>
      </c>
      <c r="K1797" s="8" t="s">
        <v>2368</v>
      </c>
      <c r="L1797" s="8" t="s">
        <v>425</v>
      </c>
    </row>
    <row r="1798" spans="1:12" ht="12" customHeight="1" x14ac:dyDescent="0.3">
      <c r="A1798" s="5">
        <f t="shared" si="81"/>
        <v>1797</v>
      </c>
      <c r="B1798" s="6" t="s">
        <v>140</v>
      </c>
      <c r="C1798" s="6" t="s">
        <v>2371</v>
      </c>
      <c r="D1798" s="5" t="s">
        <v>21</v>
      </c>
      <c r="E1798" s="7" t="s">
        <v>2372</v>
      </c>
      <c r="F1798" s="8" t="s">
        <v>2373</v>
      </c>
      <c r="G1798" s="9">
        <v>685150000</v>
      </c>
      <c r="H1798" s="9">
        <v>118000000</v>
      </c>
      <c r="I1798" s="9">
        <v>339150000</v>
      </c>
      <c r="J1798" s="9">
        <v>1142300000</v>
      </c>
      <c r="K1798" s="5" t="s">
        <v>17</v>
      </c>
      <c r="L1798" s="5" t="s">
        <v>28</v>
      </c>
    </row>
    <row r="1799" spans="1:12" ht="12" customHeight="1" x14ac:dyDescent="0.3">
      <c r="A1799" s="5">
        <f t="shared" si="81"/>
        <v>1798</v>
      </c>
      <c r="B1799" s="16" t="s">
        <v>420</v>
      </c>
      <c r="C1799" s="16" t="s">
        <v>427</v>
      </c>
      <c r="D1799" s="17" t="s">
        <v>25</v>
      </c>
      <c r="E1799" s="18" t="s">
        <v>2374</v>
      </c>
      <c r="F1799" s="17" t="s">
        <v>2373</v>
      </c>
      <c r="G1799" s="19">
        <v>706242881</v>
      </c>
      <c r="H1799" s="20">
        <v>158062296</v>
      </c>
      <c r="I1799" s="20">
        <v>0</v>
      </c>
      <c r="J1799" s="21">
        <f>SUM(G1799:I1799)</f>
        <v>864305177</v>
      </c>
      <c r="K1799" s="5" t="s">
        <v>27</v>
      </c>
      <c r="L1799" s="17" t="s">
        <v>28</v>
      </c>
    </row>
    <row r="1800" spans="1:12" ht="12" customHeight="1" x14ac:dyDescent="0.3">
      <c r="A1800" s="5">
        <f t="shared" si="81"/>
        <v>1799</v>
      </c>
      <c r="B1800" s="6" t="s">
        <v>489</v>
      </c>
      <c r="C1800" s="6" t="s">
        <v>2375</v>
      </c>
      <c r="D1800" s="5" t="s">
        <v>89</v>
      </c>
      <c r="E1800" s="7" t="s">
        <v>2376</v>
      </c>
      <c r="F1800" s="8" t="s">
        <v>2373</v>
      </c>
      <c r="G1800" s="39">
        <v>170000000</v>
      </c>
      <c r="H1800" s="10">
        <v>0</v>
      </c>
      <c r="I1800" s="9">
        <v>0</v>
      </c>
      <c r="J1800" s="9">
        <f>SUM(G1800:I1800)</f>
        <v>170000000</v>
      </c>
      <c r="K1800" s="5"/>
      <c r="L1800" s="5" t="s">
        <v>28</v>
      </c>
    </row>
    <row r="1801" spans="1:12" ht="12" customHeight="1" x14ac:dyDescent="0.3">
      <c r="A1801" s="5">
        <f t="shared" si="81"/>
        <v>1800</v>
      </c>
      <c r="B1801" s="6" t="s">
        <v>920</v>
      </c>
      <c r="C1801" s="6" t="s">
        <v>2377</v>
      </c>
      <c r="D1801" s="5" t="s">
        <v>929</v>
      </c>
      <c r="E1801" s="32" t="s">
        <v>2378</v>
      </c>
      <c r="F1801" s="8" t="s">
        <v>2379</v>
      </c>
      <c r="G1801" s="9">
        <f>(4500*160000+120000000)*1.3</f>
        <v>1092000000</v>
      </c>
      <c r="H1801" s="9">
        <v>475000000</v>
      </c>
      <c r="I1801" s="9">
        <v>0</v>
      </c>
      <c r="J1801" s="9">
        <f>SUM(G1801:I1801)</f>
        <v>1567000000</v>
      </c>
      <c r="K1801" s="5" t="s">
        <v>17</v>
      </c>
      <c r="L1801" s="5" t="s">
        <v>425</v>
      </c>
    </row>
    <row r="1802" spans="1:12" ht="12" customHeight="1" x14ac:dyDescent="0.3">
      <c r="A1802" s="5">
        <f t="shared" si="81"/>
        <v>1801</v>
      </c>
      <c r="B1802" s="6" t="s">
        <v>1803</v>
      </c>
      <c r="C1802" s="6" t="s">
        <v>1832</v>
      </c>
      <c r="D1802" s="5" t="s">
        <v>463</v>
      </c>
      <c r="E1802" s="7" t="s">
        <v>2380</v>
      </c>
      <c r="F1802" s="8" t="s">
        <v>2373</v>
      </c>
      <c r="G1802" s="9">
        <v>20000000</v>
      </c>
      <c r="H1802" s="9">
        <v>280000000</v>
      </c>
      <c r="I1802" s="9">
        <v>5000000</v>
      </c>
      <c r="J1802" s="9">
        <f>G1802+H1802+I1802</f>
        <v>305000000</v>
      </c>
      <c r="K1802" s="5"/>
      <c r="L1802" s="5" t="s">
        <v>425</v>
      </c>
    </row>
    <row r="1803" spans="1:12" ht="12" customHeight="1" x14ac:dyDescent="0.3">
      <c r="A1803" s="5">
        <f t="shared" si="81"/>
        <v>1802</v>
      </c>
      <c r="B1803" s="6" t="s">
        <v>1803</v>
      </c>
      <c r="C1803" s="6" t="s">
        <v>1832</v>
      </c>
      <c r="D1803" s="5" t="s">
        <v>463</v>
      </c>
      <c r="E1803" s="7" t="s">
        <v>2381</v>
      </c>
      <c r="F1803" s="8" t="s">
        <v>2373</v>
      </c>
      <c r="G1803" s="9">
        <v>300000000</v>
      </c>
      <c r="H1803" s="9">
        <v>2100000000</v>
      </c>
      <c r="I1803" s="9">
        <v>50000000</v>
      </c>
      <c r="J1803" s="9">
        <f>G1803+H1803+I1803</f>
        <v>2450000000</v>
      </c>
      <c r="K1803" s="5"/>
      <c r="L1803" s="5" t="s">
        <v>425</v>
      </c>
    </row>
    <row r="1804" spans="1:12" ht="12" customHeight="1" x14ac:dyDescent="0.3">
      <c r="A1804" s="5">
        <f t="shared" si="81"/>
        <v>1803</v>
      </c>
      <c r="B1804" s="6" t="s">
        <v>1803</v>
      </c>
      <c r="C1804" s="6" t="s">
        <v>1832</v>
      </c>
      <c r="D1804" s="5" t="s">
        <v>463</v>
      </c>
      <c r="E1804" s="7" t="s">
        <v>2382</v>
      </c>
      <c r="F1804" s="8" t="s">
        <v>2373</v>
      </c>
      <c r="G1804" s="9">
        <v>100000000</v>
      </c>
      <c r="H1804" s="9">
        <v>600000000</v>
      </c>
      <c r="I1804" s="9">
        <v>37000000</v>
      </c>
      <c r="J1804" s="9">
        <f>G1804+H1804+I1804</f>
        <v>737000000</v>
      </c>
      <c r="K1804" s="5"/>
      <c r="L1804" s="5" t="s">
        <v>425</v>
      </c>
    </row>
    <row r="1805" spans="1:12" ht="12" customHeight="1" x14ac:dyDescent="0.3">
      <c r="A1805" s="5">
        <f t="shared" si="81"/>
        <v>1804</v>
      </c>
      <c r="B1805" s="6" t="s">
        <v>1803</v>
      </c>
      <c r="C1805" s="6" t="s">
        <v>1832</v>
      </c>
      <c r="D1805" s="5" t="s">
        <v>463</v>
      </c>
      <c r="E1805" s="7" t="s">
        <v>2383</v>
      </c>
      <c r="F1805" s="8" t="s">
        <v>2373</v>
      </c>
      <c r="G1805" s="9">
        <v>100000000</v>
      </c>
      <c r="H1805" s="9">
        <v>60000000</v>
      </c>
      <c r="I1805" s="9">
        <v>2000000</v>
      </c>
      <c r="J1805" s="9">
        <f>G1805+H1805+I1805</f>
        <v>162000000</v>
      </c>
      <c r="K1805" s="5"/>
      <c r="L1805" s="5" t="s">
        <v>425</v>
      </c>
    </row>
    <row r="1806" spans="1:12" ht="12" customHeight="1" x14ac:dyDescent="0.3">
      <c r="A1806" s="5">
        <f t="shared" si="81"/>
        <v>1805</v>
      </c>
      <c r="B1806" s="6" t="s">
        <v>1803</v>
      </c>
      <c r="C1806" s="6" t="s">
        <v>1790</v>
      </c>
      <c r="D1806" s="5" t="s">
        <v>25</v>
      </c>
      <c r="E1806" s="7" t="s">
        <v>2384</v>
      </c>
      <c r="F1806" s="8" t="s">
        <v>2373</v>
      </c>
      <c r="G1806" s="9">
        <v>230000000</v>
      </c>
      <c r="H1806" s="9">
        <v>90000000</v>
      </c>
      <c r="I1806" s="9">
        <v>5000000</v>
      </c>
      <c r="J1806" s="9">
        <f>SUM(G1806:I1806)</f>
        <v>325000000</v>
      </c>
      <c r="K1806" s="5"/>
      <c r="L1806" s="5" t="s">
        <v>28</v>
      </c>
    </row>
    <row r="1807" spans="1:12" ht="12" customHeight="1" x14ac:dyDescent="0.3">
      <c r="A1807" s="5">
        <f t="shared" si="81"/>
        <v>1806</v>
      </c>
      <c r="B1807" s="6" t="s">
        <v>1803</v>
      </c>
      <c r="C1807" s="6" t="s">
        <v>1790</v>
      </c>
      <c r="D1807" s="5" t="s">
        <v>25</v>
      </c>
      <c r="E1807" s="7" t="s">
        <v>2385</v>
      </c>
      <c r="F1807" s="8" t="s">
        <v>2373</v>
      </c>
      <c r="G1807" s="9">
        <v>1740000000</v>
      </c>
      <c r="H1807" s="9">
        <v>366000000</v>
      </c>
      <c r="I1807" s="9">
        <v>10000000</v>
      </c>
      <c r="J1807" s="9">
        <f>SUM(G1807:I1807)</f>
        <v>2116000000</v>
      </c>
      <c r="K1807" s="5"/>
      <c r="L1807" s="5" t="s">
        <v>28</v>
      </c>
    </row>
    <row r="1808" spans="1:12" ht="12" customHeight="1" x14ac:dyDescent="0.3">
      <c r="A1808" s="5">
        <f t="shared" si="81"/>
        <v>1807</v>
      </c>
      <c r="B1808" s="6" t="s">
        <v>1803</v>
      </c>
      <c r="C1808" s="6" t="s">
        <v>1832</v>
      </c>
      <c r="D1808" s="5" t="s">
        <v>469</v>
      </c>
      <c r="E1808" s="7" t="s">
        <v>2386</v>
      </c>
      <c r="F1808" s="8" t="s">
        <v>2373</v>
      </c>
      <c r="G1808" s="9">
        <v>20000000</v>
      </c>
      <c r="H1808" s="9">
        <v>280000000</v>
      </c>
      <c r="I1808" s="9">
        <v>5000000</v>
      </c>
      <c r="J1808" s="9">
        <f>G1808+H1808+I1808</f>
        <v>305000000</v>
      </c>
      <c r="K1808" s="5"/>
      <c r="L1808" s="5" t="s">
        <v>425</v>
      </c>
    </row>
    <row r="1809" spans="1:12" ht="12" customHeight="1" x14ac:dyDescent="0.3">
      <c r="A1809" s="5">
        <f t="shared" si="81"/>
        <v>1808</v>
      </c>
      <c r="B1809" s="6" t="s">
        <v>1803</v>
      </c>
      <c r="C1809" s="6" t="s">
        <v>1832</v>
      </c>
      <c r="D1809" s="5" t="s">
        <v>469</v>
      </c>
      <c r="E1809" s="7" t="s">
        <v>2387</v>
      </c>
      <c r="F1809" s="8" t="s">
        <v>2373</v>
      </c>
      <c r="G1809" s="9">
        <v>120000000</v>
      </c>
      <c r="H1809" s="9">
        <v>800000000</v>
      </c>
      <c r="I1809" s="9">
        <v>50000000</v>
      </c>
      <c r="J1809" s="9">
        <f>G1809+H1809+I1809</f>
        <v>970000000</v>
      </c>
      <c r="K1809" s="5"/>
      <c r="L1809" s="5" t="s">
        <v>425</v>
      </c>
    </row>
    <row r="1810" spans="1:12" ht="12" customHeight="1" x14ac:dyDescent="0.3">
      <c r="A1810" s="5">
        <f t="shared" si="81"/>
        <v>1809</v>
      </c>
      <c r="B1810" s="6" t="s">
        <v>1803</v>
      </c>
      <c r="C1810" s="6" t="s">
        <v>1832</v>
      </c>
      <c r="D1810" s="5" t="s">
        <v>469</v>
      </c>
      <c r="E1810" s="7" t="s">
        <v>2388</v>
      </c>
      <c r="F1810" s="8" t="s">
        <v>2373</v>
      </c>
      <c r="G1810" s="9">
        <v>200000000</v>
      </c>
      <c r="H1810" s="9">
        <v>2000000000</v>
      </c>
      <c r="I1810" s="9">
        <v>60000000</v>
      </c>
      <c r="J1810" s="9">
        <f>G1810+H1810+I1810</f>
        <v>2260000000</v>
      </c>
      <c r="K1810" s="5"/>
      <c r="L1810" s="5" t="s">
        <v>425</v>
      </c>
    </row>
    <row r="1811" spans="1:12" ht="12" customHeight="1" x14ac:dyDescent="0.3">
      <c r="A1811" s="5">
        <f t="shared" si="81"/>
        <v>1810</v>
      </c>
      <c r="B1811" s="6" t="s">
        <v>1803</v>
      </c>
      <c r="C1811" s="6" t="s">
        <v>1832</v>
      </c>
      <c r="D1811" s="5" t="s">
        <v>1246</v>
      </c>
      <c r="E1811" s="7" t="s">
        <v>2389</v>
      </c>
      <c r="F1811" s="8" t="s">
        <v>2373</v>
      </c>
      <c r="G1811" s="9">
        <v>15000000</v>
      </c>
      <c r="H1811" s="9">
        <v>120000000</v>
      </c>
      <c r="I1811" s="9">
        <v>5000000</v>
      </c>
      <c r="J1811" s="9">
        <f>G1811+H1811+I1811</f>
        <v>140000000</v>
      </c>
      <c r="K1811" s="5"/>
      <c r="L1811" s="5" t="s">
        <v>425</v>
      </c>
    </row>
    <row r="1812" spans="1:12" ht="12" customHeight="1" x14ac:dyDescent="0.3">
      <c r="A1812" s="5">
        <f t="shared" si="81"/>
        <v>1811</v>
      </c>
      <c r="B1812" s="6" t="s">
        <v>1803</v>
      </c>
      <c r="C1812" s="6" t="s">
        <v>1790</v>
      </c>
      <c r="D1812" s="5" t="s">
        <v>89</v>
      </c>
      <c r="E1812" s="7" t="s">
        <v>2390</v>
      </c>
      <c r="F1812" s="8" t="s">
        <v>2373</v>
      </c>
      <c r="G1812" s="9">
        <v>70000000</v>
      </c>
      <c r="H1812" s="9">
        <v>30000000</v>
      </c>
      <c r="I1812" s="9">
        <v>5000000</v>
      </c>
      <c r="J1812" s="9">
        <f>SUM(G1812:I1812)</f>
        <v>105000000</v>
      </c>
      <c r="K1812" s="5"/>
      <c r="L1812" s="5" t="s">
        <v>28</v>
      </c>
    </row>
    <row r="1813" spans="1:12" ht="12" customHeight="1" x14ac:dyDescent="0.3">
      <c r="A1813" s="5">
        <f t="shared" si="81"/>
        <v>1812</v>
      </c>
      <c r="B1813" s="6" t="s">
        <v>1803</v>
      </c>
      <c r="C1813" s="6" t="s">
        <v>1832</v>
      </c>
      <c r="D1813" s="5" t="s">
        <v>432</v>
      </c>
      <c r="E1813" s="7" t="s">
        <v>2391</v>
      </c>
      <c r="F1813" s="8" t="s">
        <v>2373</v>
      </c>
      <c r="G1813" s="23">
        <v>300000000</v>
      </c>
      <c r="H1813" s="23">
        <v>700000000</v>
      </c>
      <c r="I1813" s="23">
        <v>50000000</v>
      </c>
      <c r="J1813" s="23">
        <f>SUM(G1813:I1813)</f>
        <v>1050000000</v>
      </c>
      <c r="K1813" s="5"/>
      <c r="L1813" s="5" t="s">
        <v>434</v>
      </c>
    </row>
    <row r="1814" spans="1:12" ht="12" customHeight="1" x14ac:dyDescent="0.3">
      <c r="A1814" s="5">
        <f t="shared" si="81"/>
        <v>1813</v>
      </c>
      <c r="B1814" s="6" t="s">
        <v>1803</v>
      </c>
      <c r="C1814" s="6" t="s">
        <v>1832</v>
      </c>
      <c r="D1814" s="5" t="s">
        <v>2366</v>
      </c>
      <c r="E1814" s="7" t="s">
        <v>2392</v>
      </c>
      <c r="F1814" s="8" t="s">
        <v>2373</v>
      </c>
      <c r="G1814" s="23">
        <v>300000000</v>
      </c>
      <c r="H1814" s="23">
        <v>2100000000</v>
      </c>
      <c r="I1814" s="23">
        <v>50000000</v>
      </c>
      <c r="J1814" s="23">
        <f>G1814+H1814+I1814</f>
        <v>2450000000</v>
      </c>
      <c r="K1814" s="5"/>
      <c r="L1814" s="5" t="s">
        <v>425</v>
      </c>
    </row>
    <row r="1815" spans="1:12" ht="12" customHeight="1" x14ac:dyDescent="0.3">
      <c r="A1815" s="5">
        <f t="shared" si="81"/>
        <v>1814</v>
      </c>
      <c r="B1815" s="6" t="s">
        <v>1803</v>
      </c>
      <c r="C1815" s="6" t="s">
        <v>1832</v>
      </c>
      <c r="D1815" s="5" t="s">
        <v>2366</v>
      </c>
      <c r="E1815" s="7" t="s">
        <v>2393</v>
      </c>
      <c r="F1815" s="8" t="s">
        <v>2373</v>
      </c>
      <c r="G1815" s="23">
        <v>100000000</v>
      </c>
      <c r="H1815" s="23">
        <v>600000000</v>
      </c>
      <c r="I1815" s="23">
        <v>37000000</v>
      </c>
      <c r="J1815" s="23">
        <f>G1815+H1815+I1815</f>
        <v>737000000</v>
      </c>
      <c r="K1815" s="5"/>
      <c r="L1815" s="5" t="s">
        <v>425</v>
      </c>
    </row>
    <row r="1816" spans="1:12" ht="12" customHeight="1" x14ac:dyDescent="0.3">
      <c r="A1816" s="5">
        <f t="shared" si="81"/>
        <v>1815</v>
      </c>
      <c r="B1816" s="6" t="s">
        <v>1803</v>
      </c>
      <c r="C1816" s="6" t="s">
        <v>1832</v>
      </c>
      <c r="D1816" s="5" t="s">
        <v>2366</v>
      </c>
      <c r="E1816" s="7" t="s">
        <v>2394</v>
      </c>
      <c r="F1816" s="8" t="s">
        <v>2373</v>
      </c>
      <c r="G1816" s="23">
        <v>100000000</v>
      </c>
      <c r="H1816" s="23">
        <v>60000000</v>
      </c>
      <c r="I1816" s="23">
        <v>2000000</v>
      </c>
      <c r="J1816" s="23">
        <f>G1816+H1816+I1816</f>
        <v>162000000</v>
      </c>
      <c r="K1816" s="5"/>
      <c r="L1816" s="5" t="s">
        <v>425</v>
      </c>
    </row>
    <row r="1817" spans="1:12" ht="12" customHeight="1" x14ac:dyDescent="0.3">
      <c r="A1817" s="5">
        <f t="shared" si="81"/>
        <v>1816</v>
      </c>
      <c r="B1817" s="6" t="s">
        <v>1803</v>
      </c>
      <c r="C1817" s="6" t="s">
        <v>1832</v>
      </c>
      <c r="D1817" s="5" t="s">
        <v>1331</v>
      </c>
      <c r="E1817" s="7" t="s">
        <v>2395</v>
      </c>
      <c r="F1817" s="8" t="s">
        <v>2373</v>
      </c>
      <c r="G1817" s="23">
        <v>300000000</v>
      </c>
      <c r="H1817" s="23">
        <v>2200000000</v>
      </c>
      <c r="I1817" s="23">
        <v>350000000</v>
      </c>
      <c r="J1817" s="23">
        <f t="shared" ref="J1817:J1854" si="82">SUM(G1817:I1817)</f>
        <v>2850000000</v>
      </c>
      <c r="K1817" s="5"/>
      <c r="L1817" s="5" t="s">
        <v>425</v>
      </c>
    </row>
    <row r="1818" spans="1:12" ht="12" customHeight="1" x14ac:dyDescent="0.3">
      <c r="A1818" s="5">
        <f t="shared" si="81"/>
        <v>1817</v>
      </c>
      <c r="B1818" s="6" t="s">
        <v>1803</v>
      </c>
      <c r="C1818" s="6" t="s">
        <v>1832</v>
      </c>
      <c r="D1818" s="5" t="s">
        <v>1331</v>
      </c>
      <c r="E1818" s="7" t="s">
        <v>2396</v>
      </c>
      <c r="F1818" s="8" t="s">
        <v>2373</v>
      </c>
      <c r="G1818" s="23">
        <v>400000000</v>
      </c>
      <c r="H1818" s="23">
        <v>5600000000</v>
      </c>
      <c r="I1818" s="23">
        <v>60000000</v>
      </c>
      <c r="J1818" s="23">
        <f t="shared" si="82"/>
        <v>6060000000</v>
      </c>
      <c r="K1818" s="5"/>
      <c r="L1818" s="5" t="s">
        <v>425</v>
      </c>
    </row>
    <row r="1819" spans="1:12" ht="12" customHeight="1" x14ac:dyDescent="0.3">
      <c r="A1819" s="5">
        <f t="shared" si="81"/>
        <v>1818</v>
      </c>
      <c r="B1819" s="6" t="s">
        <v>2397</v>
      </c>
      <c r="C1819" s="6" t="s">
        <v>2398</v>
      </c>
      <c r="D1819" s="5" t="s">
        <v>82</v>
      </c>
      <c r="E1819" s="24" t="s">
        <v>2399</v>
      </c>
      <c r="F1819" s="25" t="s">
        <v>2379</v>
      </c>
      <c r="G1819" s="23">
        <v>1461753590.84355</v>
      </c>
      <c r="H1819" s="23">
        <v>800940469.76262903</v>
      </c>
      <c r="I1819" s="23">
        <v>118224786.34268671</v>
      </c>
      <c r="J1819" s="23">
        <f t="shared" si="82"/>
        <v>2380918846.9488659</v>
      </c>
      <c r="K1819" s="5" t="s">
        <v>17</v>
      </c>
      <c r="L1819" s="5" t="s">
        <v>425</v>
      </c>
    </row>
    <row r="1820" spans="1:12" ht="12" customHeight="1" x14ac:dyDescent="0.3">
      <c r="A1820" s="5">
        <f t="shared" si="81"/>
        <v>1819</v>
      </c>
      <c r="B1820" s="6" t="s">
        <v>2397</v>
      </c>
      <c r="C1820" s="6" t="s">
        <v>2398</v>
      </c>
      <c r="D1820" s="5" t="s">
        <v>82</v>
      </c>
      <c r="E1820" s="24" t="s">
        <v>2400</v>
      </c>
      <c r="F1820" s="25" t="s">
        <v>2379</v>
      </c>
      <c r="G1820" s="23">
        <v>1498088156.6359684</v>
      </c>
      <c r="H1820" s="23">
        <v>916358949.10931897</v>
      </c>
      <c r="I1820" s="23">
        <v>99618983.622344434</v>
      </c>
      <c r="J1820" s="23">
        <f t="shared" si="82"/>
        <v>2514066089.3676319</v>
      </c>
      <c r="K1820" s="5" t="s">
        <v>17</v>
      </c>
      <c r="L1820" s="5" t="s">
        <v>28</v>
      </c>
    </row>
    <row r="1821" spans="1:12" ht="12" customHeight="1" x14ac:dyDescent="0.3">
      <c r="A1821" s="5">
        <f t="shared" si="81"/>
        <v>1820</v>
      </c>
      <c r="B1821" s="6" t="s">
        <v>2397</v>
      </c>
      <c r="C1821" s="6" t="s">
        <v>2401</v>
      </c>
      <c r="D1821" s="5" t="s">
        <v>82</v>
      </c>
      <c r="E1821" s="24" t="s">
        <v>2402</v>
      </c>
      <c r="F1821" s="25" t="s">
        <v>2373</v>
      </c>
      <c r="G1821" s="23">
        <v>635690000</v>
      </c>
      <c r="H1821" s="23">
        <v>116540000</v>
      </c>
      <c r="I1821" s="23">
        <v>0</v>
      </c>
      <c r="J1821" s="23">
        <f t="shared" si="82"/>
        <v>752230000</v>
      </c>
      <c r="K1821" s="5" t="s">
        <v>17</v>
      </c>
      <c r="L1821" s="5" t="s">
        <v>28</v>
      </c>
    </row>
    <row r="1822" spans="1:12" ht="12" customHeight="1" x14ac:dyDescent="0.3">
      <c r="A1822" s="5">
        <f t="shared" si="81"/>
        <v>1821</v>
      </c>
      <c r="B1822" s="6" t="s">
        <v>2397</v>
      </c>
      <c r="C1822" s="6" t="s">
        <v>2401</v>
      </c>
      <c r="D1822" s="5" t="s">
        <v>82</v>
      </c>
      <c r="E1822" s="24" t="s">
        <v>2403</v>
      </c>
      <c r="F1822" s="25" t="s">
        <v>2373</v>
      </c>
      <c r="G1822" s="23">
        <v>476170000</v>
      </c>
      <c r="H1822" s="23">
        <v>107340000</v>
      </c>
      <c r="I1822" s="23">
        <v>0</v>
      </c>
      <c r="J1822" s="23">
        <f t="shared" si="82"/>
        <v>583510000</v>
      </c>
      <c r="K1822" s="5" t="s">
        <v>17</v>
      </c>
      <c r="L1822" s="5" t="s">
        <v>28</v>
      </c>
    </row>
    <row r="1823" spans="1:12" ht="12" customHeight="1" x14ac:dyDescent="0.3">
      <c r="A1823" s="5">
        <f t="shared" si="81"/>
        <v>1822</v>
      </c>
      <c r="B1823" s="6" t="s">
        <v>2397</v>
      </c>
      <c r="C1823" s="6" t="s">
        <v>2401</v>
      </c>
      <c r="D1823" s="5" t="s">
        <v>25</v>
      </c>
      <c r="E1823" s="24" t="s">
        <v>2404</v>
      </c>
      <c r="F1823" s="25" t="s">
        <v>2373</v>
      </c>
      <c r="G1823" s="23">
        <v>256240000</v>
      </c>
      <c r="H1823" s="23">
        <v>0</v>
      </c>
      <c r="I1823" s="23">
        <v>0</v>
      </c>
      <c r="J1823" s="23">
        <f t="shared" si="82"/>
        <v>256240000</v>
      </c>
      <c r="K1823" s="5" t="s">
        <v>17</v>
      </c>
      <c r="L1823" s="5" t="s">
        <v>28</v>
      </c>
    </row>
    <row r="1824" spans="1:12" ht="12" customHeight="1" x14ac:dyDescent="0.3">
      <c r="A1824" s="5">
        <f t="shared" si="81"/>
        <v>1823</v>
      </c>
      <c r="B1824" s="6" t="s">
        <v>2397</v>
      </c>
      <c r="C1824" s="6" t="s">
        <v>2401</v>
      </c>
      <c r="D1824" s="5" t="s">
        <v>25</v>
      </c>
      <c r="E1824" s="24" t="s">
        <v>2405</v>
      </c>
      <c r="F1824" s="25" t="s">
        <v>2373</v>
      </c>
      <c r="G1824" s="23">
        <v>1240500000</v>
      </c>
      <c r="H1824" s="23">
        <v>135370000</v>
      </c>
      <c r="I1824" s="23">
        <v>0</v>
      </c>
      <c r="J1824" s="23">
        <f t="shared" si="82"/>
        <v>1375870000</v>
      </c>
      <c r="K1824" s="5" t="s">
        <v>17</v>
      </c>
      <c r="L1824" s="5" t="s">
        <v>28</v>
      </c>
    </row>
    <row r="1825" spans="1:12" ht="12" customHeight="1" x14ac:dyDescent="0.3">
      <c r="A1825" s="5">
        <f t="shared" si="81"/>
        <v>1824</v>
      </c>
      <c r="B1825" s="6" t="s">
        <v>2397</v>
      </c>
      <c r="C1825" s="6" t="s">
        <v>2398</v>
      </c>
      <c r="D1825" s="5" t="s">
        <v>86</v>
      </c>
      <c r="E1825" s="24" t="s">
        <v>2406</v>
      </c>
      <c r="F1825" s="25" t="s">
        <v>2379</v>
      </c>
      <c r="G1825" s="23">
        <v>819262851.45958447</v>
      </c>
      <c r="H1825" s="23">
        <v>482897453.57361102</v>
      </c>
      <c r="I1825" s="23">
        <v>131596632.10433389</v>
      </c>
      <c r="J1825" s="23">
        <f t="shared" si="82"/>
        <v>1433756937.1375294</v>
      </c>
      <c r="K1825" s="5" t="s">
        <v>17</v>
      </c>
      <c r="L1825" s="5" t="s">
        <v>28</v>
      </c>
    </row>
    <row r="1826" spans="1:12" ht="12" customHeight="1" x14ac:dyDescent="0.3">
      <c r="A1826" s="5">
        <f t="shared" si="81"/>
        <v>1825</v>
      </c>
      <c r="B1826" s="6" t="s">
        <v>2397</v>
      </c>
      <c r="C1826" s="6" t="s">
        <v>2398</v>
      </c>
      <c r="D1826" s="5" t="s">
        <v>86</v>
      </c>
      <c r="E1826" s="24" t="s">
        <v>2407</v>
      </c>
      <c r="F1826" s="25" t="s">
        <v>2379</v>
      </c>
      <c r="G1826" s="23">
        <v>3911019830.7351394</v>
      </c>
      <c r="H1826" s="23">
        <v>2305269320.7963219</v>
      </c>
      <c r="I1826" s="23">
        <v>628219669.54935968</v>
      </c>
      <c r="J1826" s="23">
        <f t="shared" si="82"/>
        <v>6844508821.080821</v>
      </c>
      <c r="K1826" s="5" t="s">
        <v>17</v>
      </c>
      <c r="L1826" s="5" t="s">
        <v>28</v>
      </c>
    </row>
    <row r="1827" spans="1:12" ht="12" customHeight="1" x14ac:dyDescent="0.3">
      <c r="A1827" s="5">
        <f t="shared" si="81"/>
        <v>1826</v>
      </c>
      <c r="B1827" s="6" t="s">
        <v>2397</v>
      </c>
      <c r="C1827" s="6" t="s">
        <v>2398</v>
      </c>
      <c r="D1827" s="5" t="s">
        <v>86</v>
      </c>
      <c r="E1827" s="24" t="s">
        <v>2408</v>
      </c>
      <c r="F1827" s="25" t="s">
        <v>2379</v>
      </c>
      <c r="G1827" s="23">
        <v>2941718085.9419899</v>
      </c>
      <c r="H1827" s="23">
        <v>1733934561.1753314</v>
      </c>
      <c r="I1827" s="23">
        <v>472522575.65528208</v>
      </c>
      <c r="J1827" s="23">
        <f t="shared" si="82"/>
        <v>5148175222.772603</v>
      </c>
      <c r="K1827" s="5" t="s">
        <v>17</v>
      </c>
      <c r="L1827" s="5" t="s">
        <v>28</v>
      </c>
    </row>
    <row r="1828" spans="1:12" ht="12" customHeight="1" x14ac:dyDescent="0.3">
      <c r="A1828" s="5">
        <f t="shared" si="81"/>
        <v>1827</v>
      </c>
      <c r="B1828" s="6" t="s">
        <v>2397</v>
      </c>
      <c r="C1828" s="6" t="s">
        <v>2401</v>
      </c>
      <c r="D1828" s="5" t="s">
        <v>86</v>
      </c>
      <c r="E1828" s="24" t="s">
        <v>2409</v>
      </c>
      <c r="F1828" s="25" t="s">
        <v>2373</v>
      </c>
      <c r="G1828" s="23">
        <f>332726956.941349+36985711</f>
        <v>369712667.94134903</v>
      </c>
      <c r="H1828" s="23">
        <v>62866174.832626164</v>
      </c>
      <c r="I1828" s="23">
        <v>0</v>
      </c>
      <c r="J1828" s="23">
        <f t="shared" si="82"/>
        <v>432578842.77397519</v>
      </c>
      <c r="K1828" s="5" t="s">
        <v>17</v>
      </c>
      <c r="L1828" s="5" t="s">
        <v>28</v>
      </c>
    </row>
    <row r="1829" spans="1:12" ht="12" customHeight="1" x14ac:dyDescent="0.3">
      <c r="A1829" s="5">
        <f t="shared" si="81"/>
        <v>1828</v>
      </c>
      <c r="B1829" s="6" t="s">
        <v>2397</v>
      </c>
      <c r="C1829" s="6" t="s">
        <v>2401</v>
      </c>
      <c r="D1829" s="5" t="s">
        <v>86</v>
      </c>
      <c r="E1829" s="24" t="s">
        <v>2410</v>
      </c>
      <c r="F1829" s="25" t="s">
        <v>2373</v>
      </c>
      <c r="G1829" s="23">
        <f>1428143102.85328+158751455</f>
        <v>1586894557.8532801</v>
      </c>
      <c r="H1829" s="23">
        <v>269836549.5099023</v>
      </c>
      <c r="I1829" s="23">
        <v>0</v>
      </c>
      <c r="J1829" s="23">
        <f t="shared" si="82"/>
        <v>1856731107.3631823</v>
      </c>
      <c r="K1829" s="5" t="s">
        <v>17</v>
      </c>
      <c r="L1829" s="5" t="s">
        <v>28</v>
      </c>
    </row>
    <row r="1830" spans="1:12" ht="12" customHeight="1" x14ac:dyDescent="0.3">
      <c r="A1830" s="5">
        <f t="shared" si="81"/>
        <v>1829</v>
      </c>
      <c r="B1830" s="6" t="s">
        <v>2397</v>
      </c>
      <c r="C1830" s="6" t="s">
        <v>2401</v>
      </c>
      <c r="D1830" s="5" t="s">
        <v>86</v>
      </c>
      <c r="E1830" s="24" t="s">
        <v>2411</v>
      </c>
      <c r="F1830" s="25" t="s">
        <v>2373</v>
      </c>
      <c r="G1830" s="23">
        <f>1550700064.16197+172374807-4871</f>
        <v>1723070000.1619699</v>
      </c>
      <c r="H1830" s="23">
        <v>292990000</v>
      </c>
      <c r="I1830" s="23">
        <v>0</v>
      </c>
      <c r="J1830" s="23">
        <f t="shared" si="82"/>
        <v>2016060000.1619699</v>
      </c>
      <c r="K1830" s="5" t="s">
        <v>17</v>
      </c>
      <c r="L1830" s="5" t="s">
        <v>28</v>
      </c>
    </row>
    <row r="1831" spans="1:12" ht="12" customHeight="1" x14ac:dyDescent="0.3">
      <c r="A1831" s="5">
        <f t="shared" si="81"/>
        <v>1830</v>
      </c>
      <c r="B1831" s="6" t="s">
        <v>2397</v>
      </c>
      <c r="C1831" s="6" t="s">
        <v>2401</v>
      </c>
      <c r="D1831" s="5" t="s">
        <v>86</v>
      </c>
      <c r="E1831" s="24" t="s">
        <v>2412</v>
      </c>
      <c r="F1831" s="25" t="s">
        <v>2373</v>
      </c>
      <c r="G1831" s="23">
        <v>590880000</v>
      </c>
      <c r="H1831" s="23">
        <v>110480000</v>
      </c>
      <c r="I1831" s="23">
        <v>0</v>
      </c>
      <c r="J1831" s="23">
        <f t="shared" si="82"/>
        <v>701360000</v>
      </c>
      <c r="K1831" s="5" t="s">
        <v>17</v>
      </c>
      <c r="L1831" s="5" t="s">
        <v>28</v>
      </c>
    </row>
    <row r="1832" spans="1:12" ht="12" customHeight="1" x14ac:dyDescent="0.3">
      <c r="A1832" s="5">
        <f t="shared" si="81"/>
        <v>1831</v>
      </c>
      <c r="B1832" s="6" t="s">
        <v>2397</v>
      </c>
      <c r="C1832" s="6" t="s">
        <v>2398</v>
      </c>
      <c r="D1832" s="5" t="s">
        <v>91</v>
      </c>
      <c r="E1832" s="24" t="s">
        <v>2413</v>
      </c>
      <c r="F1832" s="25" t="s">
        <v>2379</v>
      </c>
      <c r="G1832" s="23">
        <v>1014385546.8765491</v>
      </c>
      <c r="H1832" s="23">
        <v>597908469.37080383</v>
      </c>
      <c r="I1832" s="23">
        <v>162938819.19147658</v>
      </c>
      <c r="J1832" s="23">
        <f t="shared" si="82"/>
        <v>1775232835.4388297</v>
      </c>
      <c r="K1832" s="5" t="s">
        <v>17</v>
      </c>
      <c r="L1832" s="5" t="s">
        <v>28</v>
      </c>
    </row>
    <row r="1833" spans="1:12" ht="12" customHeight="1" x14ac:dyDescent="0.3">
      <c r="A1833" s="5">
        <f t="shared" si="81"/>
        <v>1832</v>
      </c>
      <c r="B1833" s="6" t="s">
        <v>2397</v>
      </c>
      <c r="C1833" s="6" t="s">
        <v>2398</v>
      </c>
      <c r="D1833" s="5" t="s">
        <v>91</v>
      </c>
      <c r="E1833" s="24" t="s">
        <v>2414</v>
      </c>
      <c r="F1833" s="25" t="s">
        <v>2379</v>
      </c>
      <c r="G1833" s="23">
        <v>1769539231.7735357</v>
      </c>
      <c r="H1833" s="23">
        <v>1043018107.6801801</v>
      </c>
      <c r="I1833" s="23">
        <v>284237717.92290914</v>
      </c>
      <c r="J1833" s="23">
        <f t="shared" si="82"/>
        <v>3096795057.3766251</v>
      </c>
      <c r="K1833" s="5" t="s">
        <v>17</v>
      </c>
      <c r="L1833" s="5" t="s">
        <v>28</v>
      </c>
    </row>
    <row r="1834" spans="1:12" ht="12" customHeight="1" x14ac:dyDescent="0.3">
      <c r="A1834" s="5">
        <f t="shared" si="81"/>
        <v>1833</v>
      </c>
      <c r="B1834" s="6" t="s">
        <v>2397</v>
      </c>
      <c r="C1834" s="6" t="s">
        <v>2398</v>
      </c>
      <c r="D1834" s="5" t="s">
        <v>99</v>
      </c>
      <c r="E1834" s="24" t="s">
        <v>2415</v>
      </c>
      <c r="F1834" s="25" t="s">
        <v>2379</v>
      </c>
      <c r="G1834" s="23">
        <v>4373128802.0900116</v>
      </c>
      <c r="H1834" s="23">
        <v>2577649845.7319102</v>
      </c>
      <c r="I1834" s="23">
        <v>702447353.84769905</v>
      </c>
      <c r="J1834" s="23">
        <f t="shared" si="82"/>
        <v>7653226001.6696215</v>
      </c>
      <c r="K1834" s="5" t="s">
        <v>17</v>
      </c>
      <c r="L1834" s="5" t="s">
        <v>28</v>
      </c>
    </row>
    <row r="1835" spans="1:12" ht="12" customHeight="1" x14ac:dyDescent="0.3">
      <c r="A1835" s="5">
        <f t="shared" si="81"/>
        <v>1834</v>
      </c>
      <c r="B1835" s="6" t="s">
        <v>2397</v>
      </c>
      <c r="C1835" s="6" t="s">
        <v>2398</v>
      </c>
      <c r="D1835" s="5" t="s">
        <v>2366</v>
      </c>
      <c r="E1835" s="24" t="s">
        <v>2416</v>
      </c>
      <c r="F1835" s="25" t="s">
        <v>2379</v>
      </c>
      <c r="G1835" s="23">
        <v>318221480.44070977</v>
      </c>
      <c r="H1835" s="23">
        <v>185789988.52124828</v>
      </c>
      <c r="I1835" s="23">
        <v>47610200.115182981</v>
      </c>
      <c r="J1835" s="23">
        <f t="shared" si="82"/>
        <v>551621669.07714105</v>
      </c>
      <c r="K1835" s="5" t="s">
        <v>17</v>
      </c>
      <c r="L1835" s="5" t="s">
        <v>28</v>
      </c>
    </row>
    <row r="1836" spans="1:12" ht="12" customHeight="1" x14ac:dyDescent="0.3">
      <c r="A1836" s="5">
        <f t="shared" si="81"/>
        <v>1835</v>
      </c>
      <c r="B1836" s="6" t="s">
        <v>2397</v>
      </c>
      <c r="C1836" s="6" t="s">
        <v>2398</v>
      </c>
      <c r="D1836" s="5" t="s">
        <v>275</v>
      </c>
      <c r="E1836" s="24" t="s">
        <v>2417</v>
      </c>
      <c r="F1836" s="25" t="s">
        <v>2379</v>
      </c>
      <c r="G1836" s="23">
        <v>4170251692.7147021</v>
      </c>
      <c r="H1836" s="23">
        <v>2458068151.8577495</v>
      </c>
      <c r="I1836" s="23">
        <v>669859590.00940371</v>
      </c>
      <c r="J1836" s="23">
        <f t="shared" si="82"/>
        <v>7298179434.5818558</v>
      </c>
      <c r="K1836" s="5" t="s">
        <v>17</v>
      </c>
      <c r="L1836" s="5" t="s">
        <v>28</v>
      </c>
    </row>
    <row r="1837" spans="1:12" ht="12" customHeight="1" x14ac:dyDescent="0.3">
      <c r="A1837" s="5">
        <f t="shared" si="81"/>
        <v>1836</v>
      </c>
      <c r="B1837" s="6" t="s">
        <v>2397</v>
      </c>
      <c r="C1837" s="6" t="s">
        <v>2398</v>
      </c>
      <c r="D1837" s="5" t="s">
        <v>212</v>
      </c>
      <c r="E1837" s="24" t="s">
        <v>2418</v>
      </c>
      <c r="F1837" s="25" t="s">
        <v>2379</v>
      </c>
      <c r="G1837" s="23">
        <v>595827528.3342433</v>
      </c>
      <c r="H1837" s="23">
        <v>351198148.05353528</v>
      </c>
      <c r="I1837" s="23">
        <v>95706641.53042464</v>
      </c>
      <c r="J1837" s="23">
        <f t="shared" si="82"/>
        <v>1042732317.9182031</v>
      </c>
      <c r="K1837" s="5" t="s">
        <v>17</v>
      </c>
      <c r="L1837" s="5" t="s">
        <v>28</v>
      </c>
    </row>
    <row r="1838" spans="1:12" ht="12" customHeight="1" x14ac:dyDescent="0.3">
      <c r="A1838" s="5">
        <f t="shared" si="81"/>
        <v>1837</v>
      </c>
      <c r="B1838" s="6" t="s">
        <v>2397</v>
      </c>
      <c r="C1838" s="6" t="s">
        <v>2398</v>
      </c>
      <c r="D1838" s="5" t="s">
        <v>483</v>
      </c>
      <c r="E1838" s="24" t="s">
        <v>2419</v>
      </c>
      <c r="F1838" s="25" t="s">
        <v>2379</v>
      </c>
      <c r="G1838" s="23">
        <v>2073854895.8365006</v>
      </c>
      <c r="H1838" s="23">
        <v>1222390648.4914212</v>
      </c>
      <c r="I1838" s="23">
        <v>333119363.68035209</v>
      </c>
      <c r="J1838" s="23">
        <f t="shared" si="82"/>
        <v>3629364908.0082741</v>
      </c>
      <c r="K1838" s="5" t="s">
        <v>17</v>
      </c>
      <c r="L1838" s="5" t="s">
        <v>28</v>
      </c>
    </row>
    <row r="1839" spans="1:12" ht="12" customHeight="1" x14ac:dyDescent="0.3">
      <c r="A1839" s="5">
        <f t="shared" si="81"/>
        <v>1838</v>
      </c>
      <c r="B1839" s="6" t="s">
        <v>2397</v>
      </c>
      <c r="C1839" s="6" t="s">
        <v>2398</v>
      </c>
      <c r="D1839" s="5" t="s">
        <v>483</v>
      </c>
      <c r="E1839" s="24" t="s">
        <v>2420</v>
      </c>
      <c r="F1839" s="25" t="s">
        <v>2379</v>
      </c>
      <c r="G1839" s="23">
        <v>3099511393.2339001</v>
      </c>
      <c r="H1839" s="23">
        <v>1826942545.2996786</v>
      </c>
      <c r="I1839" s="23">
        <v>497868614.19617844</v>
      </c>
      <c r="J1839" s="23">
        <f t="shared" si="82"/>
        <v>5424322552.7297573</v>
      </c>
      <c r="K1839" s="5" t="s">
        <v>17</v>
      </c>
      <c r="L1839" s="5" t="s">
        <v>28</v>
      </c>
    </row>
    <row r="1840" spans="1:12" ht="12" customHeight="1" x14ac:dyDescent="0.3">
      <c r="A1840" s="5">
        <f t="shared" si="81"/>
        <v>1839</v>
      </c>
      <c r="B1840" s="6" t="s">
        <v>105</v>
      </c>
      <c r="C1840" s="49" t="s">
        <v>2421</v>
      </c>
      <c r="D1840" s="8" t="s">
        <v>21</v>
      </c>
      <c r="E1840" s="38" t="s">
        <v>2422</v>
      </c>
      <c r="F1840" s="8" t="s">
        <v>2373</v>
      </c>
      <c r="G1840" s="9">
        <v>3300000000</v>
      </c>
      <c r="H1840" s="9">
        <v>0</v>
      </c>
      <c r="I1840" s="9">
        <v>0</v>
      </c>
      <c r="J1840" s="9">
        <f t="shared" si="82"/>
        <v>3300000000</v>
      </c>
      <c r="K1840" s="5"/>
      <c r="L1840" s="5" t="s">
        <v>28</v>
      </c>
    </row>
    <row r="1841" spans="1:12" ht="12" customHeight="1" x14ac:dyDescent="0.3">
      <c r="A1841" s="5">
        <f t="shared" si="81"/>
        <v>1840</v>
      </c>
      <c r="B1841" s="6" t="s">
        <v>105</v>
      </c>
      <c r="C1841" s="49" t="s">
        <v>2421</v>
      </c>
      <c r="D1841" s="8" t="s">
        <v>21</v>
      </c>
      <c r="E1841" s="38" t="s">
        <v>2423</v>
      </c>
      <c r="F1841" s="8" t="s">
        <v>2373</v>
      </c>
      <c r="G1841" s="9">
        <v>3300000000</v>
      </c>
      <c r="H1841" s="9">
        <v>0</v>
      </c>
      <c r="I1841" s="9">
        <v>0</v>
      </c>
      <c r="J1841" s="9">
        <f t="shared" si="82"/>
        <v>3300000000</v>
      </c>
      <c r="K1841" s="5"/>
      <c r="L1841" s="5" t="s">
        <v>28</v>
      </c>
    </row>
    <row r="1842" spans="1:12" ht="12" customHeight="1" x14ac:dyDescent="0.3">
      <c r="A1842" s="5">
        <f t="shared" si="81"/>
        <v>1841</v>
      </c>
      <c r="B1842" s="6" t="s">
        <v>105</v>
      </c>
      <c r="C1842" s="49" t="s">
        <v>2421</v>
      </c>
      <c r="D1842" s="8" t="s">
        <v>21</v>
      </c>
      <c r="E1842" s="38" t="s">
        <v>2424</v>
      </c>
      <c r="F1842" s="8" t="s">
        <v>2373</v>
      </c>
      <c r="G1842" s="9">
        <v>3300000000</v>
      </c>
      <c r="H1842" s="9">
        <v>0</v>
      </c>
      <c r="I1842" s="9">
        <v>0</v>
      </c>
      <c r="J1842" s="9">
        <f t="shared" si="82"/>
        <v>3300000000</v>
      </c>
      <c r="K1842" s="5"/>
      <c r="L1842" s="5" t="s">
        <v>28</v>
      </c>
    </row>
    <row r="1843" spans="1:12" ht="12" customHeight="1" x14ac:dyDescent="0.3">
      <c r="A1843" s="5">
        <f t="shared" si="81"/>
        <v>1842</v>
      </c>
      <c r="B1843" s="6" t="s">
        <v>105</v>
      </c>
      <c r="C1843" s="49" t="s">
        <v>2421</v>
      </c>
      <c r="D1843" s="8" t="s">
        <v>21</v>
      </c>
      <c r="E1843" s="38" t="s">
        <v>2425</v>
      </c>
      <c r="F1843" s="8" t="s">
        <v>2373</v>
      </c>
      <c r="G1843" s="9">
        <v>3300000000</v>
      </c>
      <c r="H1843" s="9">
        <v>0</v>
      </c>
      <c r="I1843" s="9">
        <v>0</v>
      </c>
      <c r="J1843" s="9">
        <f t="shared" si="82"/>
        <v>3300000000</v>
      </c>
      <c r="K1843" s="5"/>
      <c r="L1843" s="5" t="s">
        <v>28</v>
      </c>
    </row>
    <row r="1844" spans="1:12" ht="12" customHeight="1" x14ac:dyDescent="0.3">
      <c r="A1844" s="5">
        <f t="shared" si="81"/>
        <v>1843</v>
      </c>
      <c r="B1844" s="6" t="s">
        <v>105</v>
      </c>
      <c r="C1844" s="49" t="s">
        <v>2421</v>
      </c>
      <c r="D1844" s="8" t="s">
        <v>21</v>
      </c>
      <c r="E1844" s="38" t="s">
        <v>2426</v>
      </c>
      <c r="F1844" s="8" t="s">
        <v>2373</v>
      </c>
      <c r="G1844" s="9">
        <v>3300000000</v>
      </c>
      <c r="H1844" s="9">
        <v>0</v>
      </c>
      <c r="I1844" s="9">
        <v>0</v>
      </c>
      <c r="J1844" s="9">
        <f t="shared" si="82"/>
        <v>3300000000</v>
      </c>
      <c r="K1844" s="5"/>
      <c r="L1844" s="5" t="s">
        <v>28</v>
      </c>
    </row>
    <row r="1845" spans="1:12" ht="12" customHeight="1" x14ac:dyDescent="0.3">
      <c r="A1845" s="5">
        <f t="shared" si="81"/>
        <v>1844</v>
      </c>
      <c r="B1845" s="6" t="s">
        <v>105</v>
      </c>
      <c r="C1845" s="49" t="s">
        <v>2421</v>
      </c>
      <c r="D1845" s="8" t="s">
        <v>21</v>
      </c>
      <c r="E1845" s="38" t="s">
        <v>2427</v>
      </c>
      <c r="F1845" s="8" t="s">
        <v>2373</v>
      </c>
      <c r="G1845" s="9">
        <v>3300000000</v>
      </c>
      <c r="H1845" s="9">
        <v>0</v>
      </c>
      <c r="I1845" s="9">
        <v>0</v>
      </c>
      <c r="J1845" s="9">
        <f t="shared" si="82"/>
        <v>3300000000</v>
      </c>
      <c r="K1845" s="5"/>
      <c r="L1845" s="5" t="s">
        <v>28</v>
      </c>
    </row>
    <row r="1846" spans="1:12" ht="12" customHeight="1" x14ac:dyDescent="0.3">
      <c r="A1846" s="5">
        <f t="shared" si="81"/>
        <v>1845</v>
      </c>
      <c r="B1846" s="6" t="s">
        <v>105</v>
      </c>
      <c r="C1846" s="49" t="s">
        <v>2421</v>
      </c>
      <c r="D1846" s="8" t="s">
        <v>21</v>
      </c>
      <c r="E1846" s="38" t="s">
        <v>2428</v>
      </c>
      <c r="F1846" s="8" t="s">
        <v>2373</v>
      </c>
      <c r="G1846" s="9">
        <v>3300000000</v>
      </c>
      <c r="H1846" s="9">
        <v>0</v>
      </c>
      <c r="I1846" s="9">
        <v>0</v>
      </c>
      <c r="J1846" s="9">
        <f t="shared" si="82"/>
        <v>3300000000</v>
      </c>
      <c r="K1846" s="5"/>
      <c r="L1846" s="5" t="s">
        <v>28</v>
      </c>
    </row>
    <row r="1847" spans="1:12" ht="12" customHeight="1" x14ac:dyDescent="0.3">
      <c r="A1847" s="5">
        <f t="shared" si="81"/>
        <v>1846</v>
      </c>
      <c r="B1847" s="6" t="s">
        <v>105</v>
      </c>
      <c r="C1847" s="6" t="s">
        <v>106</v>
      </c>
      <c r="D1847" s="5" t="s">
        <v>469</v>
      </c>
      <c r="E1847" s="7" t="s">
        <v>2429</v>
      </c>
      <c r="F1847" s="8" t="s">
        <v>2373</v>
      </c>
      <c r="G1847" s="9">
        <v>180000000</v>
      </c>
      <c r="H1847" s="9">
        <v>0</v>
      </c>
      <c r="I1847" s="9">
        <v>0</v>
      </c>
      <c r="J1847" s="9">
        <f t="shared" si="82"/>
        <v>180000000</v>
      </c>
      <c r="K1847" s="5"/>
      <c r="L1847" s="5" t="s">
        <v>28</v>
      </c>
    </row>
    <row r="1848" spans="1:12" ht="12" customHeight="1" x14ac:dyDescent="0.3">
      <c r="A1848" s="5">
        <f t="shared" si="81"/>
        <v>1847</v>
      </c>
      <c r="B1848" s="6" t="s">
        <v>105</v>
      </c>
      <c r="C1848" s="6" t="s">
        <v>106</v>
      </c>
      <c r="D1848" s="5" t="s">
        <v>86</v>
      </c>
      <c r="E1848" s="7" t="s">
        <v>2430</v>
      </c>
      <c r="F1848" s="8" t="s">
        <v>2373</v>
      </c>
      <c r="G1848" s="9">
        <v>500000000</v>
      </c>
      <c r="H1848" s="9">
        <v>0</v>
      </c>
      <c r="I1848" s="9"/>
      <c r="J1848" s="9">
        <f t="shared" si="82"/>
        <v>500000000</v>
      </c>
      <c r="K1848" s="5"/>
      <c r="L1848" s="5" t="s">
        <v>28</v>
      </c>
    </row>
    <row r="1849" spans="1:12" ht="12" customHeight="1" x14ac:dyDescent="0.3">
      <c r="A1849" s="5">
        <f t="shared" si="81"/>
        <v>1848</v>
      </c>
      <c r="B1849" s="6" t="s">
        <v>105</v>
      </c>
      <c r="C1849" s="6" t="s">
        <v>106</v>
      </c>
      <c r="D1849" s="5" t="s">
        <v>89</v>
      </c>
      <c r="E1849" s="7" t="s">
        <v>2431</v>
      </c>
      <c r="F1849" s="8" t="s">
        <v>2373</v>
      </c>
      <c r="G1849" s="9">
        <v>1000000000</v>
      </c>
      <c r="H1849" s="9">
        <v>0</v>
      </c>
      <c r="I1849" s="9">
        <v>0</v>
      </c>
      <c r="J1849" s="9">
        <f t="shared" si="82"/>
        <v>1000000000</v>
      </c>
      <c r="K1849" s="5"/>
      <c r="L1849" s="5" t="s">
        <v>28</v>
      </c>
    </row>
    <row r="1850" spans="1:12" ht="12" customHeight="1" x14ac:dyDescent="0.3">
      <c r="A1850" s="5">
        <f t="shared" si="81"/>
        <v>1849</v>
      </c>
      <c r="B1850" s="6" t="s">
        <v>105</v>
      </c>
      <c r="C1850" s="6" t="s">
        <v>106</v>
      </c>
      <c r="D1850" s="5" t="s">
        <v>39</v>
      </c>
      <c r="E1850" s="7" t="s">
        <v>2432</v>
      </c>
      <c r="F1850" s="8" t="s">
        <v>2373</v>
      </c>
      <c r="G1850" s="9">
        <v>400000000</v>
      </c>
      <c r="H1850" s="9">
        <v>0</v>
      </c>
      <c r="I1850" s="9">
        <v>0</v>
      </c>
      <c r="J1850" s="9">
        <f t="shared" si="82"/>
        <v>400000000</v>
      </c>
      <c r="K1850" s="5"/>
      <c r="L1850" s="5" t="s">
        <v>425</v>
      </c>
    </row>
    <row r="1851" spans="1:12" ht="12" customHeight="1" x14ac:dyDescent="0.3">
      <c r="A1851" s="5">
        <f t="shared" si="81"/>
        <v>1850</v>
      </c>
      <c r="B1851" s="6" t="s">
        <v>105</v>
      </c>
      <c r="C1851" s="6" t="s">
        <v>106</v>
      </c>
      <c r="D1851" s="5" t="s">
        <v>422</v>
      </c>
      <c r="E1851" s="7" t="s">
        <v>2433</v>
      </c>
      <c r="F1851" s="8" t="s">
        <v>2373</v>
      </c>
      <c r="G1851" s="9">
        <v>100000000</v>
      </c>
      <c r="H1851" s="9">
        <v>0</v>
      </c>
      <c r="I1851" s="9">
        <v>0</v>
      </c>
      <c r="J1851" s="9">
        <f t="shared" si="82"/>
        <v>100000000</v>
      </c>
      <c r="K1851" s="5"/>
      <c r="L1851" s="5" t="s">
        <v>28</v>
      </c>
    </row>
    <row r="1852" spans="1:12" ht="12" customHeight="1" x14ac:dyDescent="0.3">
      <c r="A1852" s="5">
        <f t="shared" si="81"/>
        <v>1851</v>
      </c>
      <c r="B1852" s="6" t="s">
        <v>105</v>
      </c>
      <c r="C1852" s="6" t="s">
        <v>106</v>
      </c>
      <c r="D1852" s="5" t="s">
        <v>99</v>
      </c>
      <c r="E1852" s="7" t="s">
        <v>2434</v>
      </c>
      <c r="F1852" s="8" t="s">
        <v>2373</v>
      </c>
      <c r="G1852" s="9">
        <v>500000000</v>
      </c>
      <c r="H1852" s="9">
        <v>0</v>
      </c>
      <c r="I1852" s="9">
        <v>0</v>
      </c>
      <c r="J1852" s="9">
        <f t="shared" si="82"/>
        <v>500000000</v>
      </c>
      <c r="K1852" s="5"/>
      <c r="L1852" s="5" t="s">
        <v>28</v>
      </c>
    </row>
    <row r="1853" spans="1:12" ht="12" customHeight="1" x14ac:dyDescent="0.3">
      <c r="A1853" s="5">
        <f t="shared" si="81"/>
        <v>1852</v>
      </c>
      <c r="B1853" s="6" t="s">
        <v>105</v>
      </c>
      <c r="C1853" s="6" t="s">
        <v>106</v>
      </c>
      <c r="D1853" s="5" t="s">
        <v>99</v>
      </c>
      <c r="E1853" s="7" t="s">
        <v>2435</v>
      </c>
      <c r="F1853" s="8" t="s">
        <v>2373</v>
      </c>
      <c r="G1853" s="9">
        <v>600000000</v>
      </c>
      <c r="H1853" s="9">
        <v>0</v>
      </c>
      <c r="I1853" s="9">
        <v>0</v>
      </c>
      <c r="J1853" s="9">
        <f t="shared" si="82"/>
        <v>600000000</v>
      </c>
      <c r="K1853" s="5"/>
      <c r="L1853" s="5" t="s">
        <v>28</v>
      </c>
    </row>
    <row r="1854" spans="1:12" ht="12" customHeight="1" x14ac:dyDescent="0.3">
      <c r="A1854" s="5">
        <f t="shared" si="81"/>
        <v>1853</v>
      </c>
      <c r="B1854" s="6" t="s">
        <v>105</v>
      </c>
      <c r="C1854" s="6" t="s">
        <v>106</v>
      </c>
      <c r="D1854" s="5" t="s">
        <v>275</v>
      </c>
      <c r="E1854" s="7" t="s">
        <v>2436</v>
      </c>
      <c r="F1854" s="8" t="s">
        <v>2373</v>
      </c>
      <c r="G1854" s="9">
        <v>400000000</v>
      </c>
      <c r="H1854" s="9">
        <v>0</v>
      </c>
      <c r="I1854" s="9">
        <v>0</v>
      </c>
      <c r="J1854" s="9">
        <f t="shared" si="82"/>
        <v>400000000</v>
      </c>
      <c r="K1854" s="5"/>
      <c r="L1854" s="5" t="s">
        <v>28</v>
      </c>
    </row>
    <row r="1855" spans="1:12" ht="12" customHeight="1" x14ac:dyDescent="0.3">
      <c r="B1855" s="71"/>
      <c r="C1855" s="71"/>
      <c r="D1855" s="57"/>
      <c r="F1855" s="79"/>
      <c r="G1855" s="89"/>
      <c r="H1855" s="89"/>
      <c r="I1855" s="89"/>
      <c r="J1855" s="90"/>
      <c r="K1855" s="57"/>
      <c r="L1855" s="57"/>
    </row>
    <row r="1856" spans="1:12" ht="12" customHeight="1" x14ac:dyDescent="0.3">
      <c r="J1856" s="91"/>
    </row>
  </sheetData>
  <autoFilter ref="A1:M1854">
    <sortState ref="A2:M1854">
      <sortCondition ref="F2:F2243"/>
    </sortState>
  </autoFilter>
  <phoneticPr fontId="4" type="noConversion"/>
  <dataValidations count="7">
    <dataValidation type="custom" allowBlank="1" showInputMessage="1" showErrorMessage="1" sqref="L1857">
      <formula1>"공종"</formula1>
    </dataValidation>
    <dataValidation type="list" allowBlank="1" showInputMessage="1" showErrorMessage="1" sqref="F208:F210 K391:K392 K373:K375 K510:K571 K466:K500 K923 K1291:K1299 F784:F1076 F1079:F1165 F1168:F1200 F1202:F1211 F1217:F1286 K1816:K1854 F1389:F1394 F1291:F1349 F1352:F1386 F213:F780 F2:F205 F1401:F1855">
      <formula1>"송전,변전,배전,전력구,토건(사옥건설 포함),전문,ICT,소방,기타"</formula1>
    </dataValidation>
    <dataValidation type="list" allowBlank="1" showInputMessage="1" showErrorMessage="1" sqref="D784:D1211 D1213:D1286 D1389:D1394 D1291:D1387 D208:D780 D2:D204 D1401:D1855">
      <formula1>"1월,2월,3월,4월,5월,6월,7월,8월,9월,10월,11월,12월"</formula1>
    </dataValidation>
    <dataValidation type="list" showInputMessage="1" showErrorMessage="1" sqref="L208:L210 L784:L1211 L1217:L1286 L1291:L1394 L213:L780 L2:L205 L1401:L1855">
      <formula1>"경쟁,수의"</formula1>
    </dataValidation>
    <dataValidation type="list" showInputMessage="1" showErrorMessage="1" sqref="K376:K390 K393:K465 K501:K509 K924:K1076 K1086:K1099 K1079:K1082 K1102:K1165 K1175:K1188 K1168:K1171 K1191:K1286 K1300:K1394 K572:K922 K2:K372 K1401:K1624 K1855">
      <formula1>"배전, 송전, 변전, 전력ICT, 영업요수금, 시설관리, 연구개발, 스마트그리드, 사옥/부동산"</formula1>
    </dataValidation>
    <dataValidation type="list" showInputMessage="1" showErrorMessage="1" sqref="J1077 J1166">
      <formula1>"O, X"</formula1>
    </dataValidation>
    <dataValidation type="list" showInputMessage="1" showErrorMessage="1" sqref="F1077:F1078 F1166:F1167 F1201 F1350:F1351 F1387:F1388">
      <formula1>"설계, 측량, 감리, 검침, ICT분야, 청소, 경비, 학술연구, 고객센터위탁, 기타"</formula1>
    </dataValidation>
  </dataValidations>
  <printOptions horizontalCentered="1"/>
  <pageMargins left="0.39370078740157483" right="0.39370078740157483" top="0.78740157480314965" bottom="0.78740157480314965" header="0.51181102362204722" footer="0.51181102362204722"/>
  <pageSetup paperSize="9" scale="77" fitToHeight="1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activeCell="D28" sqref="D28"/>
    </sheetView>
  </sheetViews>
  <sheetFormatPr defaultRowHeight="12" x14ac:dyDescent="0.3"/>
  <cols>
    <col min="1" max="1" width="5.75" style="102" bestFit="1" customWidth="1"/>
    <col min="2" max="2" width="18.75" style="102" customWidth="1"/>
    <col min="3" max="3" width="9" style="102" bestFit="1" customWidth="1"/>
    <col min="4" max="4" width="52.75" style="102" bestFit="1" customWidth="1"/>
    <col min="5" max="5" width="5.5" style="102" customWidth="1"/>
    <col min="6" max="6" width="9" style="102" bestFit="1" customWidth="1"/>
    <col min="7" max="7" width="17.625" style="102" customWidth="1"/>
    <col min="8" max="8" width="9" style="102"/>
    <col min="9" max="9" width="9" style="101"/>
    <col min="10" max="16384" width="9" style="102"/>
  </cols>
  <sheetData>
    <row r="1" spans="1:9" s="95" customFormat="1" ht="16.5" x14ac:dyDescent="0.3">
      <c r="A1" s="92" t="s">
        <v>2438</v>
      </c>
      <c r="B1" s="93" t="s">
        <v>2439</v>
      </c>
      <c r="C1" s="93" t="s">
        <v>2442</v>
      </c>
      <c r="D1" s="93" t="s">
        <v>2443</v>
      </c>
      <c r="E1" s="93" t="s">
        <v>2444</v>
      </c>
      <c r="F1" s="93" t="s">
        <v>2445</v>
      </c>
      <c r="G1" s="92" t="s">
        <v>2446</v>
      </c>
      <c r="H1" s="93" t="s">
        <v>2447</v>
      </c>
      <c r="I1" s="94"/>
    </row>
    <row r="2" spans="1:9" s="101" customFormat="1" x14ac:dyDescent="0.3">
      <c r="A2" s="96">
        <f t="shared" ref="A2:A19" si="0">ROW()-1</f>
        <v>1</v>
      </c>
      <c r="B2" s="97" t="s">
        <v>7057</v>
      </c>
      <c r="C2" s="109" t="s">
        <v>7076</v>
      </c>
      <c r="D2" s="110" t="s">
        <v>7058</v>
      </c>
      <c r="E2" s="110" t="s">
        <v>2453</v>
      </c>
      <c r="F2" s="98" t="s">
        <v>2454</v>
      </c>
      <c r="G2" s="111">
        <v>600000000</v>
      </c>
      <c r="H2" s="109" t="s">
        <v>2455</v>
      </c>
    </row>
    <row r="3" spans="1:9" s="101" customFormat="1" x14ac:dyDescent="0.3">
      <c r="A3" s="96">
        <f t="shared" si="0"/>
        <v>2</v>
      </c>
      <c r="B3" s="97" t="s">
        <v>7057</v>
      </c>
      <c r="C3" s="109" t="s">
        <v>7076</v>
      </c>
      <c r="D3" s="110" t="s">
        <v>7059</v>
      </c>
      <c r="E3" s="110" t="s">
        <v>2453</v>
      </c>
      <c r="F3" s="98" t="s">
        <v>2454</v>
      </c>
      <c r="G3" s="111">
        <v>600000000</v>
      </c>
      <c r="H3" s="109" t="s">
        <v>2455</v>
      </c>
    </row>
    <row r="4" spans="1:9" s="101" customFormat="1" x14ac:dyDescent="0.3">
      <c r="A4" s="96">
        <f t="shared" si="0"/>
        <v>3</v>
      </c>
      <c r="B4" s="97" t="s">
        <v>7057</v>
      </c>
      <c r="C4" s="109" t="s">
        <v>7076</v>
      </c>
      <c r="D4" s="110" t="s">
        <v>7060</v>
      </c>
      <c r="E4" s="110" t="s">
        <v>2453</v>
      </c>
      <c r="F4" s="98" t="s">
        <v>2454</v>
      </c>
      <c r="G4" s="111">
        <v>600000000</v>
      </c>
      <c r="H4" s="109" t="s">
        <v>2455</v>
      </c>
    </row>
    <row r="5" spans="1:9" s="101" customFormat="1" x14ac:dyDescent="0.3">
      <c r="A5" s="96">
        <f t="shared" si="0"/>
        <v>4</v>
      </c>
      <c r="B5" s="97" t="s">
        <v>7057</v>
      </c>
      <c r="C5" s="112" t="s">
        <v>7077</v>
      </c>
      <c r="D5" s="113" t="s">
        <v>7061</v>
      </c>
      <c r="E5" s="114" t="s">
        <v>2453</v>
      </c>
      <c r="F5" s="98" t="s">
        <v>2454</v>
      </c>
      <c r="G5" s="115">
        <v>445200000</v>
      </c>
      <c r="H5" s="112" t="s">
        <v>2455</v>
      </c>
    </row>
    <row r="6" spans="1:9" s="101" customFormat="1" x14ac:dyDescent="0.3">
      <c r="A6" s="96">
        <f t="shared" si="0"/>
        <v>5</v>
      </c>
      <c r="B6" s="97" t="s">
        <v>7057</v>
      </c>
      <c r="C6" s="112" t="s">
        <v>7078</v>
      </c>
      <c r="D6" s="113" t="s">
        <v>7062</v>
      </c>
      <c r="E6" s="114" t="s">
        <v>2453</v>
      </c>
      <c r="F6" s="98" t="s">
        <v>2454</v>
      </c>
      <c r="G6" s="115">
        <v>2069912000</v>
      </c>
      <c r="H6" s="112" t="s">
        <v>2455</v>
      </c>
    </row>
    <row r="7" spans="1:9" s="101" customFormat="1" x14ac:dyDescent="0.3">
      <c r="A7" s="96">
        <f t="shared" si="0"/>
        <v>6</v>
      </c>
      <c r="B7" s="97" t="s">
        <v>7057</v>
      </c>
      <c r="C7" s="116" t="s">
        <v>7079</v>
      </c>
      <c r="D7" s="104" t="s">
        <v>7063</v>
      </c>
      <c r="E7" s="104" t="s">
        <v>2453</v>
      </c>
      <c r="F7" s="98" t="s">
        <v>2454</v>
      </c>
      <c r="G7" s="117">
        <v>50000000</v>
      </c>
      <c r="H7" s="118" t="s">
        <v>2455</v>
      </c>
    </row>
    <row r="8" spans="1:9" s="101" customFormat="1" x14ac:dyDescent="0.3">
      <c r="A8" s="96">
        <f t="shared" si="0"/>
        <v>7</v>
      </c>
      <c r="B8" s="97" t="s">
        <v>7057</v>
      </c>
      <c r="C8" s="112" t="s">
        <v>7080</v>
      </c>
      <c r="D8" s="114" t="s">
        <v>7064</v>
      </c>
      <c r="E8" s="114" t="s">
        <v>2453</v>
      </c>
      <c r="F8" s="98" t="s">
        <v>2454</v>
      </c>
      <c r="G8" s="115">
        <v>40000000</v>
      </c>
      <c r="H8" s="112" t="s">
        <v>2455</v>
      </c>
    </row>
    <row r="9" spans="1:9" s="101" customFormat="1" x14ac:dyDescent="0.3">
      <c r="A9" s="96">
        <f t="shared" si="0"/>
        <v>8</v>
      </c>
      <c r="B9" s="97" t="s">
        <v>7057</v>
      </c>
      <c r="C9" s="109" t="s">
        <v>7080</v>
      </c>
      <c r="D9" s="110" t="s">
        <v>7065</v>
      </c>
      <c r="E9" s="110" t="s">
        <v>2453</v>
      </c>
      <c r="F9" s="98" t="s">
        <v>2454</v>
      </c>
      <c r="G9" s="111">
        <v>463828000</v>
      </c>
      <c r="H9" s="109" t="s">
        <v>2455</v>
      </c>
    </row>
    <row r="10" spans="1:9" s="101" customFormat="1" x14ac:dyDescent="0.3">
      <c r="A10" s="96">
        <f t="shared" si="0"/>
        <v>9</v>
      </c>
      <c r="B10" s="97" t="s">
        <v>7057</v>
      </c>
      <c r="C10" s="119" t="s">
        <v>7080</v>
      </c>
      <c r="D10" s="120" t="s">
        <v>7066</v>
      </c>
      <c r="E10" s="120" t="s">
        <v>2453</v>
      </c>
      <c r="F10" s="98" t="s">
        <v>2454</v>
      </c>
      <c r="G10" s="121">
        <v>3233570000</v>
      </c>
      <c r="H10" s="119" t="s">
        <v>2455</v>
      </c>
    </row>
    <row r="11" spans="1:9" s="101" customFormat="1" x14ac:dyDescent="0.3">
      <c r="A11" s="96">
        <f t="shared" si="0"/>
        <v>10</v>
      </c>
      <c r="B11" s="97" t="s">
        <v>7057</v>
      </c>
      <c r="C11" s="116" t="s">
        <v>7080</v>
      </c>
      <c r="D11" s="104" t="s">
        <v>7067</v>
      </c>
      <c r="E11" s="104" t="s">
        <v>2453</v>
      </c>
      <c r="F11" s="98" t="s">
        <v>2454</v>
      </c>
      <c r="G11" s="117">
        <v>25000000</v>
      </c>
      <c r="H11" s="118" t="s">
        <v>2455</v>
      </c>
    </row>
    <row r="12" spans="1:9" s="101" customFormat="1" x14ac:dyDescent="0.3">
      <c r="A12" s="96">
        <f t="shared" si="0"/>
        <v>11</v>
      </c>
      <c r="B12" s="97" t="s">
        <v>7057</v>
      </c>
      <c r="C12" s="112" t="s">
        <v>7080</v>
      </c>
      <c r="D12" s="113" t="s">
        <v>7068</v>
      </c>
      <c r="E12" s="114" t="s">
        <v>2453</v>
      </c>
      <c r="F12" s="98" t="s">
        <v>2454</v>
      </c>
      <c r="G12" s="115">
        <v>585008000</v>
      </c>
      <c r="H12" s="112" t="s">
        <v>2455</v>
      </c>
    </row>
    <row r="13" spans="1:9" s="101" customFormat="1" x14ac:dyDescent="0.3">
      <c r="A13" s="96">
        <f t="shared" si="0"/>
        <v>12</v>
      </c>
      <c r="B13" s="97" t="s">
        <v>7057</v>
      </c>
      <c r="C13" s="116" t="s">
        <v>7081</v>
      </c>
      <c r="D13" s="104" t="s">
        <v>7069</v>
      </c>
      <c r="E13" s="104" t="s">
        <v>2453</v>
      </c>
      <c r="F13" s="98" t="s">
        <v>2454</v>
      </c>
      <c r="G13" s="117">
        <v>80000000</v>
      </c>
      <c r="H13" s="118" t="s">
        <v>2455</v>
      </c>
    </row>
    <row r="14" spans="1:9" s="101" customFormat="1" x14ac:dyDescent="0.3">
      <c r="A14" s="96">
        <f t="shared" si="0"/>
        <v>13</v>
      </c>
      <c r="B14" s="97" t="s">
        <v>7057</v>
      </c>
      <c r="C14" s="112" t="s">
        <v>7081</v>
      </c>
      <c r="D14" s="113" t="s">
        <v>7070</v>
      </c>
      <c r="E14" s="114" t="s">
        <v>2453</v>
      </c>
      <c r="F14" s="98" t="s">
        <v>2454</v>
      </c>
      <c r="G14" s="115">
        <v>5047000000</v>
      </c>
      <c r="H14" s="112" t="s">
        <v>2455</v>
      </c>
    </row>
    <row r="15" spans="1:9" s="101" customFormat="1" x14ac:dyDescent="0.3">
      <c r="A15" s="96">
        <f t="shared" si="0"/>
        <v>14</v>
      </c>
      <c r="B15" s="97" t="s">
        <v>7057</v>
      </c>
      <c r="C15" s="112" t="s">
        <v>7081</v>
      </c>
      <c r="D15" s="122" t="s">
        <v>7071</v>
      </c>
      <c r="E15" s="114" t="s">
        <v>2453</v>
      </c>
      <c r="F15" s="98" t="s">
        <v>2454</v>
      </c>
      <c r="G15" s="115">
        <v>1932000000</v>
      </c>
      <c r="H15" s="112" t="s">
        <v>2455</v>
      </c>
    </row>
    <row r="16" spans="1:9" s="101" customFormat="1" x14ac:dyDescent="0.3">
      <c r="A16" s="96">
        <f t="shared" si="0"/>
        <v>15</v>
      </c>
      <c r="B16" s="97" t="s">
        <v>7057</v>
      </c>
      <c r="C16" s="112" t="s">
        <v>7082</v>
      </c>
      <c r="D16" s="122" t="s">
        <v>7072</v>
      </c>
      <c r="E16" s="114" t="s">
        <v>2453</v>
      </c>
      <c r="F16" s="98" t="s">
        <v>2454</v>
      </c>
      <c r="G16" s="115">
        <v>1932000000</v>
      </c>
      <c r="H16" s="112" t="s">
        <v>2455</v>
      </c>
    </row>
    <row r="17" spans="1:8" s="101" customFormat="1" x14ac:dyDescent="0.3">
      <c r="A17" s="96">
        <f t="shared" si="0"/>
        <v>16</v>
      </c>
      <c r="B17" s="97" t="s">
        <v>7057</v>
      </c>
      <c r="C17" s="119" t="s">
        <v>7083</v>
      </c>
      <c r="D17" s="120" t="s">
        <v>7073</v>
      </c>
      <c r="E17" s="120" t="s">
        <v>2453</v>
      </c>
      <c r="F17" s="98" t="s">
        <v>2454</v>
      </c>
      <c r="G17" s="121">
        <v>448702000</v>
      </c>
      <c r="H17" s="119" t="s">
        <v>2455</v>
      </c>
    </row>
    <row r="18" spans="1:8" s="101" customFormat="1" x14ac:dyDescent="0.3">
      <c r="A18" s="96">
        <f t="shared" si="0"/>
        <v>17</v>
      </c>
      <c r="B18" s="97" t="s">
        <v>7057</v>
      </c>
      <c r="C18" s="123" t="s">
        <v>7084</v>
      </c>
      <c r="D18" s="124" t="s">
        <v>7074</v>
      </c>
      <c r="E18" s="124" t="s">
        <v>2453</v>
      </c>
      <c r="F18" s="98" t="s">
        <v>2454</v>
      </c>
      <c r="G18" s="125">
        <v>1932000000</v>
      </c>
      <c r="H18" s="123" t="s">
        <v>2486</v>
      </c>
    </row>
    <row r="19" spans="1:8" s="101" customFormat="1" x14ac:dyDescent="0.3">
      <c r="A19" s="96">
        <f t="shared" si="0"/>
        <v>18</v>
      </c>
      <c r="B19" s="97" t="s">
        <v>7057</v>
      </c>
      <c r="C19" s="123" t="s">
        <v>7084</v>
      </c>
      <c r="D19" s="124" t="s">
        <v>7075</v>
      </c>
      <c r="E19" s="124" t="s">
        <v>2453</v>
      </c>
      <c r="F19" s="98" t="s">
        <v>2454</v>
      </c>
      <c r="G19" s="125">
        <v>1999577000</v>
      </c>
      <c r="H19" s="123" t="s">
        <v>2455</v>
      </c>
    </row>
    <row r="21" spans="1:8" x14ac:dyDescent="0.3">
      <c r="G21" s="126"/>
    </row>
  </sheetData>
  <autoFilter ref="A1:H1">
    <sortState ref="A2:J273">
      <sortCondition ref="C1"/>
    </sortState>
  </autoFilter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5"/>
  <sheetViews>
    <sheetView workbookViewId="0">
      <selection activeCell="I2" sqref="I1:I16"/>
    </sheetView>
  </sheetViews>
  <sheetFormatPr defaultRowHeight="12" x14ac:dyDescent="0.3"/>
  <cols>
    <col min="1" max="1" width="5.75" style="102" bestFit="1" customWidth="1"/>
    <col min="2" max="2" width="18.75" style="102" customWidth="1"/>
    <col min="3" max="3" width="9" style="102" bestFit="1" customWidth="1"/>
    <col min="4" max="4" width="52.75" style="102" bestFit="1" customWidth="1"/>
    <col min="5" max="5" width="5.5" style="102" customWidth="1"/>
    <col min="6" max="6" width="9" style="102" bestFit="1" customWidth="1"/>
    <col min="7" max="7" width="17.625" style="102" customWidth="1"/>
    <col min="8" max="8" width="9" style="102"/>
    <col min="9" max="9" width="9" style="101"/>
    <col min="10" max="16384" width="9" style="102"/>
  </cols>
  <sheetData>
    <row r="1" spans="1:9" s="95" customFormat="1" ht="16.5" x14ac:dyDescent="0.3">
      <c r="A1" s="92" t="s">
        <v>2438</v>
      </c>
      <c r="B1" s="93" t="s">
        <v>2439</v>
      </c>
      <c r="C1" s="93" t="s">
        <v>2442</v>
      </c>
      <c r="D1" s="93" t="s">
        <v>2443</v>
      </c>
      <c r="E1" s="93" t="s">
        <v>2444</v>
      </c>
      <c r="F1" s="93" t="s">
        <v>2445</v>
      </c>
      <c r="G1" s="92" t="s">
        <v>2446</v>
      </c>
      <c r="H1" s="93" t="s">
        <v>2447</v>
      </c>
      <c r="I1" s="94"/>
    </row>
    <row r="2" spans="1:9" s="101" customFormat="1" x14ac:dyDescent="0.3">
      <c r="A2" s="96">
        <f t="shared" ref="A2:A65" si="0">ROW()-1</f>
        <v>1</v>
      </c>
      <c r="B2" s="97" t="s">
        <v>7246</v>
      </c>
      <c r="C2" s="127" t="s">
        <v>7247</v>
      </c>
      <c r="D2" s="128" t="s">
        <v>7085</v>
      </c>
      <c r="E2" s="110" t="s">
        <v>2453</v>
      </c>
      <c r="F2" s="129" t="s">
        <v>7229</v>
      </c>
      <c r="G2" s="130">
        <v>2200000000</v>
      </c>
      <c r="H2" s="131" t="s">
        <v>7244</v>
      </c>
    </row>
    <row r="3" spans="1:9" s="101" customFormat="1" x14ac:dyDescent="0.3">
      <c r="A3" s="96">
        <f t="shared" si="0"/>
        <v>2</v>
      </c>
      <c r="B3" s="97" t="s">
        <v>7246</v>
      </c>
      <c r="C3" s="127" t="s">
        <v>7247</v>
      </c>
      <c r="D3" s="128" t="s">
        <v>7086</v>
      </c>
      <c r="E3" s="110" t="s">
        <v>2453</v>
      </c>
      <c r="F3" s="129" t="s">
        <v>7229</v>
      </c>
      <c r="G3" s="130">
        <v>13000000000</v>
      </c>
      <c r="H3" s="131" t="s">
        <v>7244</v>
      </c>
    </row>
    <row r="4" spans="1:9" s="101" customFormat="1" x14ac:dyDescent="0.3">
      <c r="A4" s="96">
        <f t="shared" si="0"/>
        <v>3</v>
      </c>
      <c r="B4" s="97" t="s">
        <v>7246</v>
      </c>
      <c r="C4" s="127" t="s">
        <v>7247</v>
      </c>
      <c r="D4" s="132" t="s">
        <v>7087</v>
      </c>
      <c r="E4" s="110" t="s">
        <v>2453</v>
      </c>
      <c r="F4" s="129" t="s">
        <v>7230</v>
      </c>
      <c r="G4" s="133">
        <v>1806000000</v>
      </c>
      <c r="H4" s="134" t="s">
        <v>7244</v>
      </c>
    </row>
    <row r="5" spans="1:9" s="101" customFormat="1" x14ac:dyDescent="0.3">
      <c r="A5" s="96">
        <f t="shared" si="0"/>
        <v>4</v>
      </c>
      <c r="B5" s="97" t="s">
        <v>7246</v>
      </c>
      <c r="C5" s="127" t="s">
        <v>21</v>
      </c>
      <c r="D5" s="136" t="s">
        <v>7088</v>
      </c>
      <c r="E5" s="114" t="s">
        <v>2453</v>
      </c>
      <c r="F5" s="137" t="s">
        <v>7231</v>
      </c>
      <c r="G5" s="138">
        <v>12656655000</v>
      </c>
      <c r="H5" s="139" t="s">
        <v>7244</v>
      </c>
    </row>
    <row r="6" spans="1:9" s="101" customFormat="1" x14ac:dyDescent="0.3">
      <c r="A6" s="96">
        <f t="shared" si="0"/>
        <v>5</v>
      </c>
      <c r="B6" s="97" t="s">
        <v>7246</v>
      </c>
      <c r="C6" s="127" t="s">
        <v>21</v>
      </c>
      <c r="D6" s="136" t="s">
        <v>7089</v>
      </c>
      <c r="E6" s="114" t="s">
        <v>2453</v>
      </c>
      <c r="F6" s="137" t="s">
        <v>7232</v>
      </c>
      <c r="G6" s="138">
        <v>4927241000</v>
      </c>
      <c r="H6" s="139" t="s">
        <v>7244</v>
      </c>
    </row>
    <row r="7" spans="1:9" s="101" customFormat="1" x14ac:dyDescent="0.3">
      <c r="A7" s="96">
        <f t="shared" si="0"/>
        <v>6</v>
      </c>
      <c r="B7" s="97" t="s">
        <v>7246</v>
      </c>
      <c r="C7" s="127" t="s">
        <v>21</v>
      </c>
      <c r="D7" s="136" t="s">
        <v>7090</v>
      </c>
      <c r="E7" s="104" t="s">
        <v>2453</v>
      </c>
      <c r="F7" s="137" t="s">
        <v>7232</v>
      </c>
      <c r="G7" s="138">
        <v>14396294000</v>
      </c>
      <c r="H7" s="139" t="s">
        <v>7244</v>
      </c>
    </row>
    <row r="8" spans="1:9" s="101" customFormat="1" x14ac:dyDescent="0.3">
      <c r="A8" s="96">
        <f t="shared" si="0"/>
        <v>7</v>
      </c>
      <c r="B8" s="97" t="s">
        <v>7246</v>
      </c>
      <c r="C8" s="127" t="s">
        <v>21</v>
      </c>
      <c r="D8" s="136" t="s">
        <v>7091</v>
      </c>
      <c r="E8" s="114" t="s">
        <v>2453</v>
      </c>
      <c r="F8" s="137" t="s">
        <v>7232</v>
      </c>
      <c r="G8" s="138">
        <v>4583480000</v>
      </c>
      <c r="H8" s="139" t="s">
        <v>7244</v>
      </c>
    </row>
    <row r="9" spans="1:9" s="101" customFormat="1" x14ac:dyDescent="0.3">
      <c r="A9" s="96">
        <f t="shared" si="0"/>
        <v>8</v>
      </c>
      <c r="B9" s="97" t="s">
        <v>7246</v>
      </c>
      <c r="C9" s="127" t="s">
        <v>21</v>
      </c>
      <c r="D9" s="136" t="s">
        <v>7092</v>
      </c>
      <c r="E9" s="110" t="s">
        <v>2453</v>
      </c>
      <c r="F9" s="137" t="s">
        <v>7229</v>
      </c>
      <c r="G9" s="138">
        <v>12094008000</v>
      </c>
      <c r="H9" s="139" t="s">
        <v>7244</v>
      </c>
    </row>
    <row r="10" spans="1:9" s="101" customFormat="1" x14ac:dyDescent="0.3">
      <c r="A10" s="96">
        <f t="shared" si="0"/>
        <v>9</v>
      </c>
      <c r="B10" s="97" t="s">
        <v>7246</v>
      </c>
      <c r="C10" s="127" t="s">
        <v>21</v>
      </c>
      <c r="D10" s="136" t="s">
        <v>7093</v>
      </c>
      <c r="E10" s="120" t="s">
        <v>2453</v>
      </c>
      <c r="F10" s="137" t="s">
        <v>7229</v>
      </c>
      <c r="G10" s="138">
        <v>14133114000</v>
      </c>
      <c r="H10" s="139" t="s">
        <v>7244</v>
      </c>
    </row>
    <row r="11" spans="1:9" s="101" customFormat="1" x14ac:dyDescent="0.3">
      <c r="A11" s="96">
        <f t="shared" si="0"/>
        <v>10</v>
      </c>
      <c r="B11" s="97" t="s">
        <v>7246</v>
      </c>
      <c r="C11" s="127" t="s">
        <v>21</v>
      </c>
      <c r="D11" s="136" t="s">
        <v>7094</v>
      </c>
      <c r="E11" s="104" t="s">
        <v>2453</v>
      </c>
      <c r="F11" s="137" t="s">
        <v>7233</v>
      </c>
      <c r="G11" s="138">
        <v>16125344000</v>
      </c>
      <c r="H11" s="139" t="s">
        <v>7244</v>
      </c>
    </row>
    <row r="12" spans="1:9" s="101" customFormat="1" x14ac:dyDescent="0.3">
      <c r="A12" s="96">
        <f t="shared" si="0"/>
        <v>11</v>
      </c>
      <c r="B12" s="97" t="s">
        <v>7246</v>
      </c>
      <c r="C12" s="127" t="s">
        <v>7248</v>
      </c>
      <c r="D12" s="128" t="s">
        <v>7095</v>
      </c>
      <c r="E12" s="114" t="s">
        <v>2453</v>
      </c>
      <c r="F12" s="129" t="s">
        <v>7231</v>
      </c>
      <c r="G12" s="130">
        <v>2300000000</v>
      </c>
      <c r="H12" s="131" t="s">
        <v>7244</v>
      </c>
    </row>
    <row r="13" spans="1:9" s="101" customFormat="1" x14ac:dyDescent="0.3">
      <c r="A13" s="96">
        <f t="shared" si="0"/>
        <v>12</v>
      </c>
      <c r="B13" s="97" t="s">
        <v>7246</v>
      </c>
      <c r="C13" s="127" t="s">
        <v>7248</v>
      </c>
      <c r="D13" s="140" t="s">
        <v>7096</v>
      </c>
      <c r="E13" s="104" t="s">
        <v>2453</v>
      </c>
      <c r="F13" s="129" t="s">
        <v>7230</v>
      </c>
      <c r="G13" s="141">
        <v>7500000000</v>
      </c>
      <c r="H13" s="134" t="s">
        <v>7244</v>
      </c>
    </row>
    <row r="14" spans="1:9" s="101" customFormat="1" x14ac:dyDescent="0.3">
      <c r="A14" s="96">
        <f t="shared" si="0"/>
        <v>13</v>
      </c>
      <c r="B14" s="97" t="s">
        <v>7246</v>
      </c>
      <c r="C14" s="127" t="s">
        <v>82</v>
      </c>
      <c r="D14" s="128" t="s">
        <v>7097</v>
      </c>
      <c r="E14" s="114" t="s">
        <v>2453</v>
      </c>
      <c r="F14" s="129" t="s">
        <v>7234</v>
      </c>
      <c r="G14" s="130">
        <v>700000000</v>
      </c>
      <c r="H14" s="131" t="s">
        <v>7244</v>
      </c>
    </row>
    <row r="15" spans="1:9" s="101" customFormat="1" x14ac:dyDescent="0.3">
      <c r="A15" s="96">
        <f t="shared" si="0"/>
        <v>14</v>
      </c>
      <c r="B15" s="97" t="s">
        <v>7246</v>
      </c>
      <c r="C15" s="127" t="s">
        <v>82</v>
      </c>
      <c r="D15" s="136" t="s">
        <v>7098</v>
      </c>
      <c r="E15" s="114" t="s">
        <v>2453</v>
      </c>
      <c r="F15" s="137" t="s">
        <v>7232</v>
      </c>
      <c r="G15" s="138">
        <v>833360000</v>
      </c>
      <c r="H15" s="139" t="s">
        <v>7244</v>
      </c>
    </row>
    <row r="16" spans="1:9" s="101" customFormat="1" x14ac:dyDescent="0.3">
      <c r="A16" s="96">
        <f t="shared" si="0"/>
        <v>15</v>
      </c>
      <c r="B16" s="97" t="s">
        <v>7246</v>
      </c>
      <c r="C16" s="127" t="s">
        <v>82</v>
      </c>
      <c r="D16" s="136" t="s">
        <v>7099</v>
      </c>
      <c r="E16" s="114" t="s">
        <v>2453</v>
      </c>
      <c r="F16" s="137" t="s">
        <v>7229</v>
      </c>
      <c r="G16" s="138">
        <v>15000480000</v>
      </c>
      <c r="H16" s="139" t="s">
        <v>7244</v>
      </c>
    </row>
    <row r="17" spans="1:8" s="101" customFormat="1" x14ac:dyDescent="0.3">
      <c r="A17" s="96">
        <f t="shared" si="0"/>
        <v>16</v>
      </c>
      <c r="B17" s="97" t="s">
        <v>7246</v>
      </c>
      <c r="C17" s="127" t="s">
        <v>82</v>
      </c>
      <c r="D17" s="136" t="s">
        <v>7100</v>
      </c>
      <c r="E17" s="120" t="s">
        <v>2453</v>
      </c>
      <c r="F17" s="137" t="s">
        <v>7230</v>
      </c>
      <c r="G17" s="138">
        <v>14396294000</v>
      </c>
      <c r="H17" s="139" t="s">
        <v>7244</v>
      </c>
    </row>
    <row r="18" spans="1:8" s="101" customFormat="1" x14ac:dyDescent="0.3">
      <c r="A18" s="96">
        <f t="shared" si="0"/>
        <v>17</v>
      </c>
      <c r="B18" s="97" t="s">
        <v>7246</v>
      </c>
      <c r="C18" s="127" t="s">
        <v>82</v>
      </c>
      <c r="D18" s="136" t="s">
        <v>7101</v>
      </c>
      <c r="E18" s="124" t="s">
        <v>2453</v>
      </c>
      <c r="F18" s="137" t="s">
        <v>7230</v>
      </c>
      <c r="G18" s="138">
        <v>14578436000</v>
      </c>
      <c r="H18" s="139" t="s">
        <v>7244</v>
      </c>
    </row>
    <row r="19" spans="1:8" s="101" customFormat="1" x14ac:dyDescent="0.3">
      <c r="A19" s="96">
        <f t="shared" si="0"/>
        <v>18</v>
      </c>
      <c r="B19" s="97" t="s">
        <v>7246</v>
      </c>
      <c r="C19" s="142" t="s">
        <v>7249</v>
      </c>
      <c r="D19" s="143" t="s">
        <v>7102</v>
      </c>
      <c r="E19" s="124" t="s">
        <v>2453</v>
      </c>
      <c r="F19" s="129" t="s">
        <v>7235</v>
      </c>
      <c r="G19" s="133">
        <v>600000000</v>
      </c>
      <c r="H19" s="144" t="s">
        <v>7245</v>
      </c>
    </row>
    <row r="20" spans="1:8" x14ac:dyDescent="0.3">
      <c r="A20" s="96">
        <f t="shared" si="0"/>
        <v>19</v>
      </c>
      <c r="B20" s="97" t="s">
        <v>7246</v>
      </c>
      <c r="C20" s="127" t="s">
        <v>7249</v>
      </c>
      <c r="D20" s="145" t="s">
        <v>7103</v>
      </c>
      <c r="E20" s="124" t="s">
        <v>2453</v>
      </c>
      <c r="F20" s="129" t="s">
        <v>7232</v>
      </c>
      <c r="G20" s="130">
        <v>2750000000</v>
      </c>
      <c r="H20" s="146" t="s">
        <v>7244</v>
      </c>
    </row>
    <row r="21" spans="1:8" x14ac:dyDescent="0.3">
      <c r="A21" s="96">
        <f t="shared" si="0"/>
        <v>20</v>
      </c>
      <c r="B21" s="97" t="s">
        <v>7246</v>
      </c>
      <c r="C21" s="127" t="s">
        <v>7249</v>
      </c>
      <c r="D21" s="128" t="s">
        <v>7104</v>
      </c>
      <c r="E21" s="124" t="s">
        <v>2453</v>
      </c>
      <c r="F21" s="129" t="s">
        <v>7232</v>
      </c>
      <c r="G21" s="130">
        <v>1600000000</v>
      </c>
      <c r="H21" s="131" t="s">
        <v>7244</v>
      </c>
    </row>
    <row r="22" spans="1:8" x14ac:dyDescent="0.3">
      <c r="A22" s="96">
        <f t="shared" si="0"/>
        <v>21</v>
      </c>
      <c r="B22" s="97" t="s">
        <v>7246</v>
      </c>
      <c r="C22" s="142" t="s">
        <v>25</v>
      </c>
      <c r="D22" s="140" t="s">
        <v>7105</v>
      </c>
      <c r="E22" s="124" t="s">
        <v>2453</v>
      </c>
      <c r="F22" s="129" t="s">
        <v>7230</v>
      </c>
      <c r="G22" s="141">
        <v>2000000000</v>
      </c>
      <c r="H22" s="134" t="s">
        <v>7244</v>
      </c>
    </row>
    <row r="23" spans="1:8" x14ac:dyDescent="0.3">
      <c r="A23" s="96">
        <f t="shared" si="0"/>
        <v>22</v>
      </c>
      <c r="B23" s="97" t="s">
        <v>7246</v>
      </c>
      <c r="C23" s="127" t="s">
        <v>25</v>
      </c>
      <c r="D23" s="128" t="s">
        <v>7106</v>
      </c>
      <c r="E23" s="124" t="s">
        <v>2453</v>
      </c>
      <c r="F23" s="129" t="s">
        <v>7230</v>
      </c>
      <c r="G23" s="130">
        <v>2200000000</v>
      </c>
      <c r="H23" s="131" t="s">
        <v>7244</v>
      </c>
    </row>
    <row r="24" spans="1:8" x14ac:dyDescent="0.3">
      <c r="A24" s="96">
        <f t="shared" si="0"/>
        <v>23</v>
      </c>
      <c r="B24" s="97" t="s">
        <v>7246</v>
      </c>
      <c r="C24" s="127" t="s">
        <v>25</v>
      </c>
      <c r="D24" s="136" t="s">
        <v>7107</v>
      </c>
      <c r="E24" s="124" t="s">
        <v>2453</v>
      </c>
      <c r="F24" s="137" t="s">
        <v>7231</v>
      </c>
      <c r="G24" s="138">
        <v>9023630000</v>
      </c>
      <c r="H24" s="139" t="s">
        <v>7244</v>
      </c>
    </row>
    <row r="25" spans="1:8" x14ac:dyDescent="0.3">
      <c r="A25" s="96">
        <f t="shared" si="0"/>
        <v>24</v>
      </c>
      <c r="B25" s="97" t="s">
        <v>7246</v>
      </c>
      <c r="C25" s="142" t="s">
        <v>25</v>
      </c>
      <c r="D25" s="136" t="s">
        <v>7108</v>
      </c>
      <c r="E25" s="124" t="s">
        <v>2453</v>
      </c>
      <c r="F25" s="137" t="s">
        <v>7230</v>
      </c>
      <c r="G25" s="138">
        <v>13646270000</v>
      </c>
      <c r="H25" s="139" t="s">
        <v>7244</v>
      </c>
    </row>
    <row r="26" spans="1:8" x14ac:dyDescent="0.3">
      <c r="A26" s="96">
        <f t="shared" si="0"/>
        <v>25</v>
      </c>
      <c r="B26" s="97" t="s">
        <v>7246</v>
      </c>
      <c r="C26" s="127" t="s">
        <v>25</v>
      </c>
      <c r="D26" s="136" t="s">
        <v>7109</v>
      </c>
      <c r="E26" s="124" t="s">
        <v>2453</v>
      </c>
      <c r="F26" s="137" t="s">
        <v>7236</v>
      </c>
      <c r="G26" s="138">
        <v>520850000</v>
      </c>
      <c r="H26" s="139" t="s">
        <v>7244</v>
      </c>
    </row>
    <row r="27" spans="1:8" x14ac:dyDescent="0.3">
      <c r="A27" s="96">
        <f t="shared" si="0"/>
        <v>26</v>
      </c>
      <c r="B27" s="97" t="s">
        <v>7246</v>
      </c>
      <c r="C27" s="127" t="s">
        <v>25</v>
      </c>
      <c r="D27" s="136" t="s">
        <v>7110</v>
      </c>
      <c r="E27" s="124" t="s">
        <v>2453</v>
      </c>
      <c r="F27" s="137" t="s">
        <v>7236</v>
      </c>
      <c r="G27" s="138">
        <v>1562550000</v>
      </c>
      <c r="H27" s="139" t="s">
        <v>7244</v>
      </c>
    </row>
    <row r="28" spans="1:8" x14ac:dyDescent="0.3">
      <c r="A28" s="96">
        <f t="shared" si="0"/>
        <v>27</v>
      </c>
      <c r="B28" s="97" t="s">
        <v>7246</v>
      </c>
      <c r="C28" s="127" t="s">
        <v>7250</v>
      </c>
      <c r="D28" s="147" t="s">
        <v>7111</v>
      </c>
      <c r="E28" s="124" t="s">
        <v>2453</v>
      </c>
      <c r="F28" s="129" t="s">
        <v>7230</v>
      </c>
      <c r="G28" s="148">
        <v>924000000</v>
      </c>
      <c r="H28" s="149" t="s">
        <v>7244</v>
      </c>
    </row>
    <row r="29" spans="1:8" x14ac:dyDescent="0.3">
      <c r="A29" s="96">
        <f t="shared" si="0"/>
        <v>28</v>
      </c>
      <c r="B29" s="97" t="s">
        <v>7246</v>
      </c>
      <c r="C29" s="127" t="s">
        <v>7250</v>
      </c>
      <c r="D29" s="128" t="s">
        <v>7112</v>
      </c>
      <c r="E29" s="124" t="s">
        <v>2453</v>
      </c>
      <c r="F29" s="129" t="s">
        <v>7237</v>
      </c>
      <c r="G29" s="130">
        <v>3100000000</v>
      </c>
      <c r="H29" s="131" t="s">
        <v>7244</v>
      </c>
    </row>
    <row r="30" spans="1:8" x14ac:dyDescent="0.3">
      <c r="A30" s="96">
        <f t="shared" si="0"/>
        <v>29</v>
      </c>
      <c r="B30" s="97" t="s">
        <v>7246</v>
      </c>
      <c r="C30" s="139" t="s">
        <v>7250</v>
      </c>
      <c r="D30" s="150" t="s">
        <v>7113</v>
      </c>
      <c r="E30" s="124" t="s">
        <v>2453</v>
      </c>
      <c r="F30" s="137" t="s">
        <v>7233</v>
      </c>
      <c r="G30" s="138">
        <v>2354000000</v>
      </c>
      <c r="H30" s="139" t="s">
        <v>7244</v>
      </c>
    </row>
    <row r="31" spans="1:8" x14ac:dyDescent="0.3">
      <c r="A31" s="96">
        <f t="shared" si="0"/>
        <v>30</v>
      </c>
      <c r="B31" s="97" t="s">
        <v>7246</v>
      </c>
      <c r="C31" s="127" t="s">
        <v>7251</v>
      </c>
      <c r="D31" s="128" t="s">
        <v>7114</v>
      </c>
      <c r="E31" s="124" t="s">
        <v>2453</v>
      </c>
      <c r="F31" s="129" t="s">
        <v>7229</v>
      </c>
      <c r="G31" s="130">
        <v>1000000000</v>
      </c>
      <c r="H31" s="131" t="s">
        <v>7244</v>
      </c>
    </row>
    <row r="32" spans="1:8" x14ac:dyDescent="0.3">
      <c r="A32" s="96">
        <f t="shared" si="0"/>
        <v>31</v>
      </c>
      <c r="B32" s="97" t="s">
        <v>7246</v>
      </c>
      <c r="C32" s="127" t="s">
        <v>7251</v>
      </c>
      <c r="D32" s="128" t="s">
        <v>7115</v>
      </c>
      <c r="E32" s="124" t="s">
        <v>2453</v>
      </c>
      <c r="F32" s="129" t="s">
        <v>7229</v>
      </c>
      <c r="G32" s="130">
        <v>6561002000</v>
      </c>
      <c r="H32" s="131" t="s">
        <v>7244</v>
      </c>
    </row>
    <row r="33" spans="1:8" x14ac:dyDescent="0.3">
      <c r="A33" s="96">
        <f t="shared" si="0"/>
        <v>32</v>
      </c>
      <c r="B33" s="97" t="s">
        <v>7246</v>
      </c>
      <c r="C33" s="127" t="s">
        <v>7252</v>
      </c>
      <c r="D33" s="145" t="s">
        <v>7116</v>
      </c>
      <c r="E33" s="124" t="s">
        <v>2453</v>
      </c>
      <c r="F33" s="129" t="s">
        <v>7232</v>
      </c>
      <c r="G33" s="130">
        <v>900000000</v>
      </c>
      <c r="H33" s="146" t="s">
        <v>7244</v>
      </c>
    </row>
    <row r="34" spans="1:8" x14ac:dyDescent="0.3">
      <c r="A34" s="96">
        <f t="shared" si="0"/>
        <v>33</v>
      </c>
      <c r="B34" s="97" t="s">
        <v>7246</v>
      </c>
      <c r="C34" s="127" t="s">
        <v>7252</v>
      </c>
      <c r="D34" s="128" t="s">
        <v>7117</v>
      </c>
      <c r="E34" s="124" t="s">
        <v>2453</v>
      </c>
      <c r="F34" s="129" t="s">
        <v>7232</v>
      </c>
      <c r="G34" s="130">
        <v>1672000000</v>
      </c>
      <c r="H34" s="131" t="s">
        <v>7244</v>
      </c>
    </row>
    <row r="35" spans="1:8" x14ac:dyDescent="0.3">
      <c r="A35" s="96">
        <f t="shared" si="0"/>
        <v>34</v>
      </c>
      <c r="B35" s="97" t="s">
        <v>7246</v>
      </c>
      <c r="C35" s="127" t="s">
        <v>39</v>
      </c>
      <c r="D35" s="128" t="s">
        <v>7118</v>
      </c>
      <c r="E35" s="124" t="s">
        <v>2453</v>
      </c>
      <c r="F35" s="129" t="s">
        <v>7229</v>
      </c>
      <c r="G35" s="130">
        <v>2394910000</v>
      </c>
      <c r="H35" s="131" t="s">
        <v>7244</v>
      </c>
    </row>
    <row r="36" spans="1:8" x14ac:dyDescent="0.3">
      <c r="A36" s="96">
        <f t="shared" si="0"/>
        <v>35</v>
      </c>
      <c r="B36" s="97" t="s">
        <v>7246</v>
      </c>
      <c r="C36" s="127" t="s">
        <v>39</v>
      </c>
      <c r="D36" s="128" t="s">
        <v>7119</v>
      </c>
      <c r="E36" s="124" t="s">
        <v>2453</v>
      </c>
      <c r="F36" s="129" t="s">
        <v>7229</v>
      </c>
      <c r="G36" s="130">
        <v>1800000000</v>
      </c>
      <c r="H36" s="131" t="s">
        <v>7244</v>
      </c>
    </row>
    <row r="37" spans="1:8" x14ac:dyDescent="0.3">
      <c r="A37" s="96">
        <f t="shared" si="0"/>
        <v>36</v>
      </c>
      <c r="B37" s="97" t="s">
        <v>7246</v>
      </c>
      <c r="C37" s="127" t="s">
        <v>39</v>
      </c>
      <c r="D37" s="132" t="s">
        <v>7120</v>
      </c>
      <c r="E37" s="124" t="s">
        <v>2453</v>
      </c>
      <c r="F37" s="129" t="s">
        <v>7238</v>
      </c>
      <c r="G37" s="133">
        <v>5000000000</v>
      </c>
      <c r="H37" s="134" t="s">
        <v>7244</v>
      </c>
    </row>
    <row r="38" spans="1:8" x14ac:dyDescent="0.3">
      <c r="A38" s="96">
        <f t="shared" si="0"/>
        <v>37</v>
      </c>
      <c r="B38" s="97" t="s">
        <v>7246</v>
      </c>
      <c r="C38" s="127" t="s">
        <v>39</v>
      </c>
      <c r="D38" s="132" t="s">
        <v>7121</v>
      </c>
      <c r="E38" s="124" t="s">
        <v>2453</v>
      </c>
      <c r="F38" s="129" t="s">
        <v>7238</v>
      </c>
      <c r="G38" s="133">
        <v>5000000000</v>
      </c>
      <c r="H38" s="134" t="s">
        <v>7244</v>
      </c>
    </row>
    <row r="39" spans="1:8" x14ac:dyDescent="0.3">
      <c r="A39" s="96">
        <f t="shared" si="0"/>
        <v>38</v>
      </c>
      <c r="B39" s="97" t="s">
        <v>7246</v>
      </c>
      <c r="C39" s="127" t="s">
        <v>39</v>
      </c>
      <c r="D39" s="136" t="s">
        <v>7122</v>
      </c>
      <c r="E39" s="124" t="s">
        <v>2453</v>
      </c>
      <c r="F39" s="137" t="s">
        <v>7231</v>
      </c>
      <c r="G39" s="138">
        <v>8976754000</v>
      </c>
      <c r="H39" s="139" t="s">
        <v>7244</v>
      </c>
    </row>
    <row r="40" spans="1:8" x14ac:dyDescent="0.3">
      <c r="A40" s="96">
        <f t="shared" si="0"/>
        <v>39</v>
      </c>
      <c r="B40" s="97" t="s">
        <v>7246</v>
      </c>
      <c r="C40" s="127" t="s">
        <v>39</v>
      </c>
      <c r="D40" s="136" t="s">
        <v>7123</v>
      </c>
      <c r="E40" s="124" t="s">
        <v>2453</v>
      </c>
      <c r="F40" s="137" t="s">
        <v>7231</v>
      </c>
      <c r="G40" s="138">
        <v>11953380000</v>
      </c>
      <c r="H40" s="139" t="s">
        <v>7244</v>
      </c>
    </row>
    <row r="41" spans="1:8" x14ac:dyDescent="0.3">
      <c r="A41" s="96">
        <f t="shared" si="0"/>
        <v>40</v>
      </c>
      <c r="B41" s="97" t="s">
        <v>7246</v>
      </c>
      <c r="C41" s="127" t="s">
        <v>39</v>
      </c>
      <c r="D41" s="150" t="s">
        <v>7124</v>
      </c>
      <c r="E41" s="124" t="s">
        <v>2453</v>
      </c>
      <c r="F41" s="137" t="s">
        <v>7231</v>
      </c>
      <c r="G41" s="138">
        <v>3531000000</v>
      </c>
      <c r="H41" s="139" t="s">
        <v>7244</v>
      </c>
    </row>
    <row r="42" spans="1:8" x14ac:dyDescent="0.3">
      <c r="A42" s="96">
        <f t="shared" si="0"/>
        <v>41</v>
      </c>
      <c r="B42" s="97" t="s">
        <v>7246</v>
      </c>
      <c r="C42" s="127" t="s">
        <v>39</v>
      </c>
      <c r="D42" s="136" t="s">
        <v>7125</v>
      </c>
      <c r="E42" s="124" t="s">
        <v>2453</v>
      </c>
      <c r="F42" s="137" t="s">
        <v>7232</v>
      </c>
      <c r="G42" s="138">
        <v>17578500000</v>
      </c>
      <c r="H42" s="139" t="s">
        <v>7244</v>
      </c>
    </row>
    <row r="43" spans="1:8" x14ac:dyDescent="0.3">
      <c r="A43" s="96">
        <f t="shared" si="0"/>
        <v>42</v>
      </c>
      <c r="B43" s="97" t="s">
        <v>7246</v>
      </c>
      <c r="C43" s="127" t="s">
        <v>39</v>
      </c>
      <c r="D43" s="136" t="s">
        <v>7126</v>
      </c>
      <c r="E43" s="124" t="s">
        <v>2453</v>
      </c>
      <c r="F43" s="137" t="s">
        <v>7232</v>
      </c>
      <c r="G43" s="138">
        <v>4760569000</v>
      </c>
      <c r="H43" s="139" t="s">
        <v>7244</v>
      </c>
    </row>
    <row r="44" spans="1:8" x14ac:dyDescent="0.3">
      <c r="A44" s="96">
        <f t="shared" si="0"/>
        <v>43</v>
      </c>
      <c r="B44" s="97" t="s">
        <v>7246</v>
      </c>
      <c r="C44" s="127" t="s">
        <v>39</v>
      </c>
      <c r="D44" s="150" t="s">
        <v>7127</v>
      </c>
      <c r="E44" s="124" t="s">
        <v>2453</v>
      </c>
      <c r="F44" s="137" t="s">
        <v>7232</v>
      </c>
      <c r="G44" s="138">
        <v>10004500000</v>
      </c>
      <c r="H44" s="139" t="s">
        <v>7244</v>
      </c>
    </row>
    <row r="45" spans="1:8" x14ac:dyDescent="0.3">
      <c r="A45" s="96">
        <f t="shared" si="0"/>
        <v>44</v>
      </c>
      <c r="B45" s="97" t="s">
        <v>7246</v>
      </c>
      <c r="C45" s="127" t="s">
        <v>39</v>
      </c>
      <c r="D45" s="136" t="s">
        <v>7128</v>
      </c>
      <c r="E45" s="124" t="s">
        <v>2453</v>
      </c>
      <c r="F45" s="137" t="s">
        <v>7232</v>
      </c>
      <c r="G45" s="138">
        <v>9422076000</v>
      </c>
      <c r="H45" s="139" t="s">
        <v>7244</v>
      </c>
    </row>
    <row r="46" spans="1:8" x14ac:dyDescent="0.3">
      <c r="A46" s="96">
        <f t="shared" si="0"/>
        <v>45</v>
      </c>
      <c r="B46" s="97" t="s">
        <v>7246</v>
      </c>
      <c r="C46" s="127" t="s">
        <v>39</v>
      </c>
      <c r="D46" s="136" t="s">
        <v>7129</v>
      </c>
      <c r="E46" s="124" t="s">
        <v>2453</v>
      </c>
      <c r="F46" s="137" t="s">
        <v>7232</v>
      </c>
      <c r="G46" s="138">
        <v>13172156000</v>
      </c>
      <c r="H46" s="139" t="s">
        <v>7244</v>
      </c>
    </row>
    <row r="47" spans="1:8" x14ac:dyDescent="0.3">
      <c r="A47" s="96">
        <f t="shared" si="0"/>
        <v>46</v>
      </c>
      <c r="B47" s="97" t="s">
        <v>7246</v>
      </c>
      <c r="C47" s="127" t="s">
        <v>39</v>
      </c>
      <c r="D47" s="136" t="s">
        <v>7130</v>
      </c>
      <c r="E47" s="124" t="s">
        <v>2453</v>
      </c>
      <c r="F47" s="137" t="s">
        <v>7232</v>
      </c>
      <c r="G47" s="138">
        <v>8672060000</v>
      </c>
      <c r="H47" s="139" t="s">
        <v>7244</v>
      </c>
    </row>
    <row r="48" spans="1:8" x14ac:dyDescent="0.3">
      <c r="A48" s="96">
        <f t="shared" si="0"/>
        <v>47</v>
      </c>
      <c r="B48" s="97" t="s">
        <v>7246</v>
      </c>
      <c r="C48" s="127" t="s">
        <v>39</v>
      </c>
      <c r="D48" s="136" t="s">
        <v>7131</v>
      </c>
      <c r="E48" s="124" t="s">
        <v>2453</v>
      </c>
      <c r="F48" s="137" t="s">
        <v>7232</v>
      </c>
      <c r="G48" s="138">
        <v>18726962000</v>
      </c>
      <c r="H48" s="139" t="s">
        <v>7244</v>
      </c>
    </row>
    <row r="49" spans="1:8" x14ac:dyDescent="0.3">
      <c r="A49" s="96">
        <f t="shared" si="0"/>
        <v>48</v>
      </c>
      <c r="B49" s="97" t="s">
        <v>7246</v>
      </c>
      <c r="C49" s="127" t="s">
        <v>39</v>
      </c>
      <c r="D49" s="150" t="s">
        <v>7132</v>
      </c>
      <c r="E49" s="124" t="s">
        <v>2453</v>
      </c>
      <c r="F49" s="137" t="s">
        <v>7232</v>
      </c>
      <c r="G49" s="138">
        <v>2354000000</v>
      </c>
      <c r="H49" s="139" t="s">
        <v>7244</v>
      </c>
    </row>
    <row r="50" spans="1:8" x14ac:dyDescent="0.3">
      <c r="A50" s="96">
        <f t="shared" si="0"/>
        <v>49</v>
      </c>
      <c r="B50" s="97" t="s">
        <v>7246</v>
      </c>
      <c r="C50" s="127" t="s">
        <v>39</v>
      </c>
      <c r="D50" s="136" t="s">
        <v>7133</v>
      </c>
      <c r="E50" s="124" t="s">
        <v>2453</v>
      </c>
      <c r="F50" s="137" t="s">
        <v>7229</v>
      </c>
      <c r="G50" s="138">
        <v>27445898000</v>
      </c>
      <c r="H50" s="139" t="s">
        <v>7244</v>
      </c>
    </row>
    <row r="51" spans="1:8" x14ac:dyDescent="0.3">
      <c r="A51" s="96">
        <f t="shared" si="0"/>
        <v>50</v>
      </c>
      <c r="B51" s="97" t="s">
        <v>7246</v>
      </c>
      <c r="C51" s="127" t="s">
        <v>39</v>
      </c>
      <c r="D51" s="150" t="s">
        <v>7134</v>
      </c>
      <c r="E51" s="124" t="s">
        <v>2453</v>
      </c>
      <c r="F51" s="137" t="s">
        <v>7239</v>
      </c>
      <c r="G51" s="138">
        <v>1765500000</v>
      </c>
      <c r="H51" s="139" t="s">
        <v>7244</v>
      </c>
    </row>
    <row r="52" spans="1:8" x14ac:dyDescent="0.3">
      <c r="A52" s="96">
        <f t="shared" si="0"/>
        <v>51</v>
      </c>
      <c r="B52" s="97" t="s">
        <v>7246</v>
      </c>
      <c r="C52" s="127" t="s">
        <v>39</v>
      </c>
      <c r="D52" s="136" t="s">
        <v>7135</v>
      </c>
      <c r="E52" s="124" t="s">
        <v>2453</v>
      </c>
      <c r="F52" s="137" t="s">
        <v>7240</v>
      </c>
      <c r="G52" s="138">
        <v>1041700000</v>
      </c>
      <c r="H52" s="139" t="s">
        <v>7244</v>
      </c>
    </row>
    <row r="53" spans="1:8" x14ac:dyDescent="0.3">
      <c r="A53" s="96">
        <f t="shared" si="0"/>
        <v>52</v>
      </c>
      <c r="B53" s="97" t="s">
        <v>7246</v>
      </c>
      <c r="C53" s="127" t="s">
        <v>39</v>
      </c>
      <c r="D53" s="136" t="s">
        <v>7136</v>
      </c>
      <c r="E53" s="124" t="s">
        <v>2453</v>
      </c>
      <c r="F53" s="137" t="s">
        <v>7240</v>
      </c>
      <c r="G53" s="138">
        <v>1041700000</v>
      </c>
      <c r="H53" s="139" t="s">
        <v>7244</v>
      </c>
    </row>
    <row r="54" spans="1:8" x14ac:dyDescent="0.3">
      <c r="A54" s="96">
        <f t="shared" si="0"/>
        <v>53</v>
      </c>
      <c r="B54" s="97" t="s">
        <v>7246</v>
      </c>
      <c r="C54" s="127" t="s">
        <v>39</v>
      </c>
      <c r="D54" s="136" t="s">
        <v>7137</v>
      </c>
      <c r="E54" s="124" t="s">
        <v>2453</v>
      </c>
      <c r="F54" s="137" t="s">
        <v>7230</v>
      </c>
      <c r="G54" s="138">
        <v>11604538000</v>
      </c>
      <c r="H54" s="139" t="s">
        <v>7244</v>
      </c>
    </row>
    <row r="55" spans="1:8" x14ac:dyDescent="0.3">
      <c r="A55" s="96">
        <f t="shared" si="0"/>
        <v>54</v>
      </c>
      <c r="B55" s="97" t="s">
        <v>7246</v>
      </c>
      <c r="C55" s="127" t="s">
        <v>39</v>
      </c>
      <c r="D55" s="136" t="s">
        <v>7138</v>
      </c>
      <c r="E55" s="124" t="s">
        <v>2453</v>
      </c>
      <c r="F55" s="137" t="s">
        <v>7236</v>
      </c>
      <c r="G55" s="138">
        <v>1562550000</v>
      </c>
      <c r="H55" s="139" t="s">
        <v>7244</v>
      </c>
    </row>
    <row r="56" spans="1:8" x14ac:dyDescent="0.3">
      <c r="A56" s="96">
        <f t="shared" si="0"/>
        <v>55</v>
      </c>
      <c r="B56" s="97" t="s">
        <v>7246</v>
      </c>
      <c r="C56" s="127" t="s">
        <v>39</v>
      </c>
      <c r="D56" s="136" t="s">
        <v>7139</v>
      </c>
      <c r="E56" s="124" t="s">
        <v>2453</v>
      </c>
      <c r="F56" s="137" t="s">
        <v>7236</v>
      </c>
      <c r="G56" s="138">
        <v>625020000</v>
      </c>
      <c r="H56" s="139" t="s">
        <v>7244</v>
      </c>
    </row>
    <row r="57" spans="1:8" x14ac:dyDescent="0.3">
      <c r="A57" s="96">
        <f t="shared" si="0"/>
        <v>56</v>
      </c>
      <c r="B57" s="97" t="s">
        <v>7246</v>
      </c>
      <c r="C57" s="127" t="s">
        <v>39</v>
      </c>
      <c r="D57" s="136" t="s">
        <v>7140</v>
      </c>
      <c r="E57" s="124" t="s">
        <v>2453</v>
      </c>
      <c r="F57" s="137" t="s">
        <v>7237</v>
      </c>
      <c r="G57" s="138">
        <v>8302349000</v>
      </c>
      <c r="H57" s="139" t="s">
        <v>7244</v>
      </c>
    </row>
    <row r="58" spans="1:8" x14ac:dyDescent="0.3">
      <c r="A58" s="96">
        <f t="shared" si="0"/>
        <v>57</v>
      </c>
      <c r="B58" s="97" t="s">
        <v>7246</v>
      </c>
      <c r="C58" s="127" t="s">
        <v>7253</v>
      </c>
      <c r="D58" s="128" t="s">
        <v>7141</v>
      </c>
      <c r="E58" s="124" t="s">
        <v>2453</v>
      </c>
      <c r="F58" s="129" t="s">
        <v>7232</v>
      </c>
      <c r="G58" s="130">
        <v>2600000000</v>
      </c>
      <c r="H58" s="131" t="s">
        <v>7244</v>
      </c>
    </row>
    <row r="59" spans="1:8" x14ac:dyDescent="0.3">
      <c r="A59" s="96">
        <f t="shared" si="0"/>
        <v>58</v>
      </c>
      <c r="B59" s="97" t="s">
        <v>7246</v>
      </c>
      <c r="C59" s="127" t="s">
        <v>7254</v>
      </c>
      <c r="D59" s="128" t="s">
        <v>7142</v>
      </c>
      <c r="E59" s="124" t="s">
        <v>2453</v>
      </c>
      <c r="F59" s="129" t="s">
        <v>7232</v>
      </c>
      <c r="G59" s="130">
        <v>1015000000</v>
      </c>
      <c r="H59" s="131" t="s">
        <v>7244</v>
      </c>
    </row>
    <row r="60" spans="1:8" x14ac:dyDescent="0.3">
      <c r="A60" s="96">
        <f t="shared" si="0"/>
        <v>59</v>
      </c>
      <c r="B60" s="97" t="s">
        <v>7246</v>
      </c>
      <c r="C60" s="127" t="s">
        <v>7254</v>
      </c>
      <c r="D60" s="128" t="s">
        <v>7143</v>
      </c>
      <c r="E60" s="124" t="s">
        <v>2453</v>
      </c>
      <c r="F60" s="129" t="s">
        <v>7229</v>
      </c>
      <c r="G60" s="130">
        <v>5400000000</v>
      </c>
      <c r="H60" s="131" t="s">
        <v>7244</v>
      </c>
    </row>
    <row r="61" spans="1:8" x14ac:dyDescent="0.3">
      <c r="A61" s="96">
        <f t="shared" si="0"/>
        <v>60</v>
      </c>
      <c r="B61" s="97" t="s">
        <v>7246</v>
      </c>
      <c r="C61" s="127" t="s">
        <v>99</v>
      </c>
      <c r="D61" s="136" t="s">
        <v>7144</v>
      </c>
      <c r="E61" s="124" t="s">
        <v>2453</v>
      </c>
      <c r="F61" s="137" t="s">
        <v>7231</v>
      </c>
      <c r="G61" s="138">
        <v>14883130000</v>
      </c>
      <c r="H61" s="139" t="s">
        <v>7244</v>
      </c>
    </row>
    <row r="62" spans="1:8" x14ac:dyDescent="0.3">
      <c r="A62" s="96">
        <f t="shared" si="0"/>
        <v>61</v>
      </c>
      <c r="B62" s="97" t="s">
        <v>7246</v>
      </c>
      <c r="C62" s="127" t="s">
        <v>99</v>
      </c>
      <c r="D62" s="136" t="s">
        <v>7145</v>
      </c>
      <c r="E62" s="124" t="s">
        <v>2453</v>
      </c>
      <c r="F62" s="137" t="s">
        <v>7232</v>
      </c>
      <c r="G62" s="138">
        <v>1354210000</v>
      </c>
      <c r="H62" s="139" t="s">
        <v>7244</v>
      </c>
    </row>
    <row r="63" spans="1:8" x14ac:dyDescent="0.3">
      <c r="A63" s="96">
        <f t="shared" si="0"/>
        <v>62</v>
      </c>
      <c r="B63" s="97" t="s">
        <v>7246</v>
      </c>
      <c r="C63" s="127" t="s">
        <v>99</v>
      </c>
      <c r="D63" s="136" t="s">
        <v>7146</v>
      </c>
      <c r="E63" s="124" t="s">
        <v>2453</v>
      </c>
      <c r="F63" s="137" t="s">
        <v>7229</v>
      </c>
      <c r="G63" s="138">
        <v>6354370000</v>
      </c>
      <c r="H63" s="139" t="s">
        <v>7244</v>
      </c>
    </row>
    <row r="64" spans="1:8" x14ac:dyDescent="0.3">
      <c r="A64" s="96">
        <f t="shared" si="0"/>
        <v>63</v>
      </c>
      <c r="B64" s="97" t="s">
        <v>7246</v>
      </c>
      <c r="C64" s="127" t="s">
        <v>99</v>
      </c>
      <c r="D64" s="136" t="s">
        <v>7147</v>
      </c>
      <c r="E64" s="124" t="s">
        <v>2453</v>
      </c>
      <c r="F64" s="137" t="s">
        <v>7229</v>
      </c>
      <c r="G64" s="138">
        <v>11273678000</v>
      </c>
      <c r="H64" s="139" t="s">
        <v>7244</v>
      </c>
    </row>
    <row r="65" spans="1:8" x14ac:dyDescent="0.3">
      <c r="A65" s="96">
        <f t="shared" si="0"/>
        <v>64</v>
      </c>
      <c r="B65" s="97" t="s">
        <v>7246</v>
      </c>
      <c r="C65" s="127" t="s">
        <v>99</v>
      </c>
      <c r="D65" s="136" t="s">
        <v>7148</v>
      </c>
      <c r="E65" s="124" t="s">
        <v>2453</v>
      </c>
      <c r="F65" s="137" t="s">
        <v>7241</v>
      </c>
      <c r="G65" s="138">
        <v>15445642000</v>
      </c>
      <c r="H65" s="139" t="s">
        <v>7244</v>
      </c>
    </row>
    <row r="66" spans="1:8" x14ac:dyDescent="0.3">
      <c r="A66" s="96">
        <f t="shared" ref="A66:A129" si="1">ROW()-1</f>
        <v>65</v>
      </c>
      <c r="B66" s="97" t="s">
        <v>7246</v>
      </c>
      <c r="C66" s="127" t="s">
        <v>99</v>
      </c>
      <c r="D66" s="136" t="s">
        <v>7149</v>
      </c>
      <c r="E66" s="124" t="s">
        <v>2453</v>
      </c>
      <c r="F66" s="137" t="s">
        <v>7240</v>
      </c>
      <c r="G66" s="138">
        <v>1250040000</v>
      </c>
      <c r="H66" s="139" t="s">
        <v>7244</v>
      </c>
    </row>
    <row r="67" spans="1:8" x14ac:dyDescent="0.3">
      <c r="A67" s="96">
        <f t="shared" si="1"/>
        <v>66</v>
      </c>
      <c r="B67" s="97" t="s">
        <v>7246</v>
      </c>
      <c r="C67" s="127" t="s">
        <v>99</v>
      </c>
      <c r="D67" s="136" t="s">
        <v>7150</v>
      </c>
      <c r="E67" s="124" t="s">
        <v>2453</v>
      </c>
      <c r="F67" s="137" t="s">
        <v>7242</v>
      </c>
      <c r="G67" s="138">
        <v>20648878000</v>
      </c>
      <c r="H67" s="139" t="s">
        <v>7244</v>
      </c>
    </row>
    <row r="68" spans="1:8" x14ac:dyDescent="0.3">
      <c r="A68" s="96">
        <f t="shared" si="1"/>
        <v>67</v>
      </c>
      <c r="B68" s="97" t="s">
        <v>7246</v>
      </c>
      <c r="C68" s="127" t="s">
        <v>99</v>
      </c>
      <c r="D68" s="150" t="s">
        <v>7151</v>
      </c>
      <c r="E68" s="124" t="s">
        <v>2453</v>
      </c>
      <c r="F68" s="137" t="s">
        <v>7237</v>
      </c>
      <c r="G68" s="138">
        <v>2354000000</v>
      </c>
      <c r="H68" s="139" t="s">
        <v>7244</v>
      </c>
    </row>
    <row r="69" spans="1:8" x14ac:dyDescent="0.3">
      <c r="A69" s="96">
        <f t="shared" si="1"/>
        <v>68</v>
      </c>
      <c r="B69" s="97" t="s">
        <v>7246</v>
      </c>
      <c r="C69" s="127" t="s">
        <v>99</v>
      </c>
      <c r="D69" s="136" t="s">
        <v>7152</v>
      </c>
      <c r="E69" s="124" t="s">
        <v>2453</v>
      </c>
      <c r="F69" s="137" t="s">
        <v>7234</v>
      </c>
      <c r="G69" s="138">
        <v>1562550000</v>
      </c>
      <c r="H69" s="139" t="s">
        <v>7244</v>
      </c>
    </row>
    <row r="70" spans="1:8" x14ac:dyDescent="0.3">
      <c r="A70" s="96">
        <f t="shared" si="1"/>
        <v>69</v>
      </c>
      <c r="B70" s="97" t="s">
        <v>7246</v>
      </c>
      <c r="C70" s="127" t="s">
        <v>99</v>
      </c>
      <c r="D70" s="136" t="s">
        <v>7153</v>
      </c>
      <c r="E70" s="124" t="s">
        <v>2453</v>
      </c>
      <c r="F70" s="137" t="s">
        <v>7234</v>
      </c>
      <c r="G70" s="138">
        <v>21094200000</v>
      </c>
      <c r="H70" s="139" t="s">
        <v>7244</v>
      </c>
    </row>
    <row r="71" spans="1:8" x14ac:dyDescent="0.3">
      <c r="A71" s="96">
        <f t="shared" si="1"/>
        <v>70</v>
      </c>
      <c r="B71" s="97" t="s">
        <v>7246</v>
      </c>
      <c r="C71" s="127" t="s">
        <v>99</v>
      </c>
      <c r="D71" s="136" t="s">
        <v>7154</v>
      </c>
      <c r="E71" s="124" t="s">
        <v>2453</v>
      </c>
      <c r="F71" s="137" t="s">
        <v>7238</v>
      </c>
      <c r="G71" s="138">
        <v>10750344000</v>
      </c>
      <c r="H71" s="139" t="s">
        <v>7244</v>
      </c>
    </row>
    <row r="72" spans="1:8" x14ac:dyDescent="0.3">
      <c r="A72" s="96">
        <f t="shared" si="1"/>
        <v>71</v>
      </c>
      <c r="B72" s="97" t="s">
        <v>7246</v>
      </c>
      <c r="C72" s="127" t="s">
        <v>99</v>
      </c>
      <c r="D72" s="136" t="s">
        <v>7155</v>
      </c>
      <c r="E72" s="124" t="s">
        <v>2453</v>
      </c>
      <c r="F72" s="137" t="s">
        <v>7238</v>
      </c>
      <c r="G72" s="138">
        <v>11719000000</v>
      </c>
      <c r="H72" s="139" t="s">
        <v>7244</v>
      </c>
    </row>
    <row r="73" spans="1:8" x14ac:dyDescent="0.3">
      <c r="A73" s="96">
        <f t="shared" si="1"/>
        <v>72</v>
      </c>
      <c r="B73" s="97" t="s">
        <v>7246</v>
      </c>
      <c r="C73" s="127" t="s">
        <v>7255</v>
      </c>
      <c r="D73" s="128" t="s">
        <v>7156</v>
      </c>
      <c r="E73" s="124" t="s">
        <v>2453</v>
      </c>
      <c r="F73" s="129" t="s">
        <v>7232</v>
      </c>
      <c r="G73" s="130">
        <v>1000000000</v>
      </c>
      <c r="H73" s="131" t="s">
        <v>7244</v>
      </c>
    </row>
    <row r="74" spans="1:8" x14ac:dyDescent="0.3">
      <c r="A74" s="96">
        <f t="shared" si="1"/>
        <v>73</v>
      </c>
      <c r="B74" s="97" t="s">
        <v>7246</v>
      </c>
      <c r="C74" s="127" t="s">
        <v>7255</v>
      </c>
      <c r="D74" s="128" t="s">
        <v>7157</v>
      </c>
      <c r="E74" s="124" t="s">
        <v>2453</v>
      </c>
      <c r="F74" s="129" t="s">
        <v>7239</v>
      </c>
      <c r="G74" s="130">
        <v>4000000000</v>
      </c>
      <c r="H74" s="131" t="s">
        <v>7244</v>
      </c>
    </row>
    <row r="75" spans="1:8" x14ac:dyDescent="0.3">
      <c r="A75" s="96">
        <f t="shared" si="1"/>
        <v>74</v>
      </c>
      <c r="B75" s="97" t="s">
        <v>7246</v>
      </c>
      <c r="C75" s="139" t="s">
        <v>7255</v>
      </c>
      <c r="D75" s="150" t="s">
        <v>7158</v>
      </c>
      <c r="E75" s="124" t="s">
        <v>2453</v>
      </c>
      <c r="F75" s="137" t="s">
        <v>7239</v>
      </c>
      <c r="G75" s="138">
        <v>1177000000</v>
      </c>
      <c r="H75" s="139" t="s">
        <v>7244</v>
      </c>
    </row>
    <row r="76" spans="1:8" x14ac:dyDescent="0.3">
      <c r="A76" s="96">
        <f t="shared" si="1"/>
        <v>75</v>
      </c>
      <c r="B76" s="97" t="s">
        <v>7246</v>
      </c>
      <c r="C76" s="127" t="s">
        <v>7256</v>
      </c>
      <c r="D76" s="132" t="s">
        <v>7159</v>
      </c>
      <c r="E76" s="124" t="s">
        <v>2453</v>
      </c>
      <c r="F76" s="129" t="s">
        <v>7238</v>
      </c>
      <c r="G76" s="133">
        <v>3000000000</v>
      </c>
      <c r="H76" s="134" t="s">
        <v>7244</v>
      </c>
    </row>
    <row r="77" spans="1:8" x14ac:dyDescent="0.3">
      <c r="A77" s="96">
        <f t="shared" si="1"/>
        <v>76</v>
      </c>
      <c r="B77" s="97" t="s">
        <v>7246</v>
      </c>
      <c r="C77" s="135" t="s">
        <v>7256</v>
      </c>
      <c r="D77" s="136" t="s">
        <v>7160</v>
      </c>
      <c r="E77" s="124" t="s">
        <v>2453</v>
      </c>
      <c r="F77" s="137" t="s">
        <v>7231</v>
      </c>
      <c r="G77" s="138">
        <v>10396166000</v>
      </c>
      <c r="H77" s="139" t="s">
        <v>7244</v>
      </c>
    </row>
    <row r="78" spans="1:8" x14ac:dyDescent="0.3">
      <c r="A78" s="96">
        <f t="shared" si="1"/>
        <v>77</v>
      </c>
      <c r="B78" s="97" t="s">
        <v>7246</v>
      </c>
      <c r="C78" s="127" t="s">
        <v>212</v>
      </c>
      <c r="D78" s="136" t="s">
        <v>7161</v>
      </c>
      <c r="E78" s="124" t="s">
        <v>2453</v>
      </c>
      <c r="F78" s="137" t="s">
        <v>7231</v>
      </c>
      <c r="G78" s="138">
        <v>21094200000</v>
      </c>
      <c r="H78" s="139" t="s">
        <v>7244</v>
      </c>
    </row>
    <row r="79" spans="1:8" x14ac:dyDescent="0.3">
      <c r="A79" s="96">
        <f t="shared" si="1"/>
        <v>78</v>
      </c>
      <c r="B79" s="97" t="s">
        <v>7246</v>
      </c>
      <c r="C79" s="135" t="s">
        <v>212</v>
      </c>
      <c r="D79" s="150" t="s">
        <v>7162</v>
      </c>
      <c r="E79" s="124" t="s">
        <v>2453</v>
      </c>
      <c r="F79" s="137" t="s">
        <v>7231</v>
      </c>
      <c r="G79" s="138">
        <v>4119500000</v>
      </c>
      <c r="H79" s="139" t="s">
        <v>7244</v>
      </c>
    </row>
    <row r="80" spans="1:8" x14ac:dyDescent="0.3">
      <c r="A80" s="96">
        <f t="shared" si="1"/>
        <v>79</v>
      </c>
      <c r="B80" s="97" t="s">
        <v>7246</v>
      </c>
      <c r="C80" s="127" t="s">
        <v>212</v>
      </c>
      <c r="D80" s="150" t="s">
        <v>7163</v>
      </c>
      <c r="E80" s="124" t="s">
        <v>2453</v>
      </c>
      <c r="F80" s="137" t="s">
        <v>7231</v>
      </c>
      <c r="G80" s="138">
        <v>3130820000</v>
      </c>
      <c r="H80" s="139" t="s">
        <v>7244</v>
      </c>
    </row>
    <row r="81" spans="1:8" x14ac:dyDescent="0.3">
      <c r="A81" s="96">
        <f t="shared" si="1"/>
        <v>80</v>
      </c>
      <c r="B81" s="97" t="s">
        <v>7246</v>
      </c>
      <c r="C81" s="135" t="s">
        <v>212</v>
      </c>
      <c r="D81" s="150" t="s">
        <v>7164</v>
      </c>
      <c r="E81" s="124" t="s">
        <v>2453</v>
      </c>
      <c r="F81" s="137" t="s">
        <v>7231</v>
      </c>
      <c r="G81" s="138">
        <v>9769100000</v>
      </c>
      <c r="H81" s="139" t="s">
        <v>7244</v>
      </c>
    </row>
    <row r="82" spans="1:8" x14ac:dyDescent="0.3">
      <c r="A82" s="96">
        <f t="shared" si="1"/>
        <v>81</v>
      </c>
      <c r="B82" s="97" t="s">
        <v>7246</v>
      </c>
      <c r="C82" s="127" t="s">
        <v>212</v>
      </c>
      <c r="D82" s="150" t="s">
        <v>7165</v>
      </c>
      <c r="E82" s="124" t="s">
        <v>2453</v>
      </c>
      <c r="F82" s="137" t="s">
        <v>7231</v>
      </c>
      <c r="G82" s="138">
        <v>12711600000</v>
      </c>
      <c r="H82" s="139" t="s">
        <v>7244</v>
      </c>
    </row>
    <row r="83" spans="1:8" x14ac:dyDescent="0.3">
      <c r="A83" s="96">
        <f t="shared" si="1"/>
        <v>82</v>
      </c>
      <c r="B83" s="97" t="s">
        <v>7246</v>
      </c>
      <c r="C83" s="135" t="s">
        <v>212</v>
      </c>
      <c r="D83" s="150" t="s">
        <v>7166</v>
      </c>
      <c r="E83" s="124" t="s">
        <v>2453</v>
      </c>
      <c r="F83" s="137" t="s">
        <v>7231</v>
      </c>
      <c r="G83" s="138">
        <v>10357600000</v>
      </c>
      <c r="H83" s="139" t="s">
        <v>7244</v>
      </c>
    </row>
    <row r="84" spans="1:8" x14ac:dyDescent="0.3">
      <c r="A84" s="96">
        <f t="shared" si="1"/>
        <v>83</v>
      </c>
      <c r="B84" s="97" t="s">
        <v>7246</v>
      </c>
      <c r="C84" s="127" t="s">
        <v>212</v>
      </c>
      <c r="D84" s="150" t="s">
        <v>7167</v>
      </c>
      <c r="E84" s="124" t="s">
        <v>2453</v>
      </c>
      <c r="F84" s="137" t="s">
        <v>7231</v>
      </c>
      <c r="G84" s="138">
        <v>8003600000</v>
      </c>
      <c r="H84" s="139" t="s">
        <v>7244</v>
      </c>
    </row>
    <row r="85" spans="1:8" x14ac:dyDescent="0.3">
      <c r="A85" s="96">
        <f t="shared" si="1"/>
        <v>84</v>
      </c>
      <c r="B85" s="97" t="s">
        <v>7246</v>
      </c>
      <c r="C85" s="135" t="s">
        <v>212</v>
      </c>
      <c r="D85" s="136" t="s">
        <v>7168</v>
      </c>
      <c r="E85" s="124" t="s">
        <v>2453</v>
      </c>
      <c r="F85" s="137" t="s">
        <v>7232</v>
      </c>
      <c r="G85" s="138">
        <v>8094009000</v>
      </c>
      <c r="H85" s="139" t="s">
        <v>7244</v>
      </c>
    </row>
    <row r="86" spans="1:8" x14ac:dyDescent="0.3">
      <c r="A86" s="96">
        <f t="shared" si="1"/>
        <v>85</v>
      </c>
      <c r="B86" s="97" t="s">
        <v>7246</v>
      </c>
      <c r="C86" s="127" t="s">
        <v>212</v>
      </c>
      <c r="D86" s="136" t="s">
        <v>7169</v>
      </c>
      <c r="E86" s="124" t="s">
        <v>2453</v>
      </c>
      <c r="F86" s="137" t="s">
        <v>7232</v>
      </c>
      <c r="G86" s="138">
        <v>24427865000</v>
      </c>
      <c r="H86" s="139" t="s">
        <v>7244</v>
      </c>
    </row>
    <row r="87" spans="1:8" x14ac:dyDescent="0.3">
      <c r="A87" s="96">
        <f t="shared" si="1"/>
        <v>86</v>
      </c>
      <c r="B87" s="97" t="s">
        <v>7246</v>
      </c>
      <c r="C87" s="135" t="s">
        <v>212</v>
      </c>
      <c r="D87" s="150" t="s">
        <v>7170</v>
      </c>
      <c r="E87" s="124" t="s">
        <v>2453</v>
      </c>
      <c r="F87" s="137" t="s">
        <v>7232</v>
      </c>
      <c r="G87" s="138">
        <v>4001800000</v>
      </c>
      <c r="H87" s="139" t="s">
        <v>7244</v>
      </c>
    </row>
    <row r="88" spans="1:8" x14ac:dyDescent="0.3">
      <c r="A88" s="96">
        <f t="shared" si="1"/>
        <v>87</v>
      </c>
      <c r="B88" s="97" t="s">
        <v>7246</v>
      </c>
      <c r="C88" s="127" t="s">
        <v>212</v>
      </c>
      <c r="D88" s="136" t="s">
        <v>7171</v>
      </c>
      <c r="E88" s="124" t="s">
        <v>2453</v>
      </c>
      <c r="F88" s="137" t="s">
        <v>7229</v>
      </c>
      <c r="G88" s="138">
        <v>6729382000</v>
      </c>
      <c r="H88" s="139" t="s">
        <v>7244</v>
      </c>
    </row>
    <row r="89" spans="1:8" x14ac:dyDescent="0.3">
      <c r="A89" s="96">
        <f t="shared" si="1"/>
        <v>88</v>
      </c>
      <c r="B89" s="97" t="s">
        <v>7246</v>
      </c>
      <c r="C89" s="135" t="s">
        <v>212</v>
      </c>
      <c r="D89" s="136" t="s">
        <v>7172</v>
      </c>
      <c r="E89" s="124" t="s">
        <v>2453</v>
      </c>
      <c r="F89" s="137" t="s">
        <v>7229</v>
      </c>
      <c r="G89" s="138">
        <v>19031656000</v>
      </c>
      <c r="H89" s="139" t="s">
        <v>7244</v>
      </c>
    </row>
    <row r="90" spans="1:8" x14ac:dyDescent="0.3">
      <c r="A90" s="96">
        <f t="shared" si="1"/>
        <v>89</v>
      </c>
      <c r="B90" s="97" t="s">
        <v>7246</v>
      </c>
      <c r="C90" s="127" t="s">
        <v>212</v>
      </c>
      <c r="D90" s="136" t="s">
        <v>7173</v>
      </c>
      <c r="E90" s="124" t="s">
        <v>2453</v>
      </c>
      <c r="F90" s="137" t="s">
        <v>7229</v>
      </c>
      <c r="G90" s="138">
        <v>16667200000</v>
      </c>
      <c r="H90" s="139" t="s">
        <v>7244</v>
      </c>
    </row>
    <row r="91" spans="1:8" x14ac:dyDescent="0.3">
      <c r="A91" s="96">
        <f t="shared" si="1"/>
        <v>90</v>
      </c>
      <c r="B91" s="97" t="s">
        <v>7246</v>
      </c>
      <c r="C91" s="135" t="s">
        <v>212</v>
      </c>
      <c r="D91" s="136" t="s">
        <v>7174</v>
      </c>
      <c r="E91" s="124" t="s">
        <v>2453</v>
      </c>
      <c r="F91" s="137" t="s">
        <v>7229</v>
      </c>
      <c r="G91" s="138">
        <v>8273614000</v>
      </c>
      <c r="H91" s="139" t="s">
        <v>7244</v>
      </c>
    </row>
    <row r="92" spans="1:8" x14ac:dyDescent="0.3">
      <c r="A92" s="96">
        <f t="shared" si="1"/>
        <v>91</v>
      </c>
      <c r="B92" s="97" t="s">
        <v>7246</v>
      </c>
      <c r="C92" s="127" t="s">
        <v>212</v>
      </c>
      <c r="D92" s="136" t="s">
        <v>7175</v>
      </c>
      <c r="E92" s="124" t="s">
        <v>2453</v>
      </c>
      <c r="F92" s="137" t="s">
        <v>7229</v>
      </c>
      <c r="G92" s="138">
        <v>8437770000</v>
      </c>
      <c r="H92" s="139" t="s">
        <v>7244</v>
      </c>
    </row>
    <row r="93" spans="1:8" x14ac:dyDescent="0.3">
      <c r="A93" s="96">
        <f t="shared" si="1"/>
        <v>92</v>
      </c>
      <c r="B93" s="97" t="s">
        <v>7246</v>
      </c>
      <c r="C93" s="135" t="s">
        <v>212</v>
      </c>
      <c r="D93" s="136" t="s">
        <v>7176</v>
      </c>
      <c r="E93" s="124" t="s">
        <v>2453</v>
      </c>
      <c r="F93" s="137" t="s">
        <v>7229</v>
      </c>
      <c r="G93" s="138">
        <v>6896054000</v>
      </c>
      <c r="H93" s="139" t="s">
        <v>7244</v>
      </c>
    </row>
    <row r="94" spans="1:8" x14ac:dyDescent="0.3">
      <c r="A94" s="96">
        <f t="shared" si="1"/>
        <v>93</v>
      </c>
      <c r="B94" s="97" t="s">
        <v>7246</v>
      </c>
      <c r="C94" s="127" t="s">
        <v>212</v>
      </c>
      <c r="D94" s="150" t="s">
        <v>7177</v>
      </c>
      <c r="E94" s="124" t="s">
        <v>2453</v>
      </c>
      <c r="F94" s="137" t="s">
        <v>7229</v>
      </c>
      <c r="G94" s="138">
        <v>10004500000</v>
      </c>
      <c r="H94" s="139" t="s">
        <v>7244</v>
      </c>
    </row>
    <row r="95" spans="1:8" x14ac:dyDescent="0.3">
      <c r="A95" s="96">
        <f t="shared" si="1"/>
        <v>94</v>
      </c>
      <c r="B95" s="97" t="s">
        <v>7246</v>
      </c>
      <c r="C95" s="135" t="s">
        <v>212</v>
      </c>
      <c r="D95" s="150" t="s">
        <v>7178</v>
      </c>
      <c r="E95" s="124" t="s">
        <v>2453</v>
      </c>
      <c r="F95" s="137" t="s">
        <v>7229</v>
      </c>
      <c r="G95" s="138">
        <v>353100000</v>
      </c>
      <c r="H95" s="139" t="s">
        <v>7244</v>
      </c>
    </row>
    <row r="96" spans="1:8" x14ac:dyDescent="0.3">
      <c r="A96" s="96">
        <f t="shared" si="1"/>
        <v>95</v>
      </c>
      <c r="B96" s="97" t="s">
        <v>7246</v>
      </c>
      <c r="C96" s="127" t="s">
        <v>212</v>
      </c>
      <c r="D96" s="150" t="s">
        <v>7179</v>
      </c>
      <c r="E96" s="124" t="s">
        <v>2453</v>
      </c>
      <c r="F96" s="137" t="s">
        <v>7229</v>
      </c>
      <c r="G96" s="138">
        <v>423720000</v>
      </c>
      <c r="H96" s="139" t="s">
        <v>7244</v>
      </c>
    </row>
    <row r="97" spans="1:8" x14ac:dyDescent="0.3">
      <c r="A97" s="96">
        <f t="shared" si="1"/>
        <v>96</v>
      </c>
      <c r="B97" s="97" t="s">
        <v>7246</v>
      </c>
      <c r="C97" s="135" t="s">
        <v>212</v>
      </c>
      <c r="D97" s="150" t="s">
        <v>7180</v>
      </c>
      <c r="E97" s="124" t="s">
        <v>2453</v>
      </c>
      <c r="F97" s="137" t="s">
        <v>7229</v>
      </c>
      <c r="G97" s="138">
        <v>2942500000</v>
      </c>
      <c r="H97" s="139" t="s">
        <v>7244</v>
      </c>
    </row>
    <row r="98" spans="1:8" x14ac:dyDescent="0.3">
      <c r="A98" s="96">
        <f t="shared" si="1"/>
        <v>97</v>
      </c>
      <c r="B98" s="97" t="s">
        <v>7246</v>
      </c>
      <c r="C98" s="127" t="s">
        <v>212</v>
      </c>
      <c r="D98" s="150" t="s">
        <v>7181</v>
      </c>
      <c r="E98" s="124" t="s">
        <v>2453</v>
      </c>
      <c r="F98" s="137" t="s">
        <v>7229</v>
      </c>
      <c r="G98" s="138">
        <v>5296500000</v>
      </c>
      <c r="H98" s="139" t="s">
        <v>7244</v>
      </c>
    </row>
    <row r="99" spans="1:8" x14ac:dyDescent="0.3">
      <c r="A99" s="96">
        <f t="shared" si="1"/>
        <v>98</v>
      </c>
      <c r="B99" s="97" t="s">
        <v>7246</v>
      </c>
      <c r="C99" s="135" t="s">
        <v>212</v>
      </c>
      <c r="D99" s="136" t="s">
        <v>7182</v>
      </c>
      <c r="E99" s="124" t="s">
        <v>2453</v>
      </c>
      <c r="F99" s="137" t="s">
        <v>7230</v>
      </c>
      <c r="G99" s="138">
        <v>14583800000</v>
      </c>
      <c r="H99" s="139" t="s">
        <v>7244</v>
      </c>
    </row>
    <row r="100" spans="1:8" x14ac:dyDescent="0.3">
      <c r="A100" s="96">
        <f t="shared" si="1"/>
        <v>99</v>
      </c>
      <c r="B100" s="97" t="s">
        <v>7246</v>
      </c>
      <c r="C100" s="127" t="s">
        <v>212</v>
      </c>
      <c r="D100" s="136" t="s">
        <v>7183</v>
      </c>
      <c r="E100" s="124" t="s">
        <v>2453</v>
      </c>
      <c r="F100" s="137" t="s">
        <v>7230</v>
      </c>
      <c r="G100" s="138">
        <v>8562774000</v>
      </c>
      <c r="H100" s="139" t="s">
        <v>7244</v>
      </c>
    </row>
    <row r="101" spans="1:8" x14ac:dyDescent="0.3">
      <c r="A101" s="96">
        <f t="shared" si="1"/>
        <v>100</v>
      </c>
      <c r="B101" s="97" t="s">
        <v>7246</v>
      </c>
      <c r="C101" s="135" t="s">
        <v>212</v>
      </c>
      <c r="D101" s="136" t="s">
        <v>7184</v>
      </c>
      <c r="E101" s="124" t="s">
        <v>2453</v>
      </c>
      <c r="F101" s="137" t="s">
        <v>7230</v>
      </c>
      <c r="G101" s="138">
        <v>15344241000</v>
      </c>
      <c r="H101" s="139" t="s">
        <v>7244</v>
      </c>
    </row>
    <row r="102" spans="1:8" x14ac:dyDescent="0.3">
      <c r="A102" s="96">
        <f t="shared" si="1"/>
        <v>101</v>
      </c>
      <c r="B102" s="97" t="s">
        <v>7246</v>
      </c>
      <c r="C102" s="127" t="s">
        <v>212</v>
      </c>
      <c r="D102" s="136" t="s">
        <v>7185</v>
      </c>
      <c r="E102" s="124" t="s">
        <v>2453</v>
      </c>
      <c r="F102" s="137" t="s">
        <v>7230</v>
      </c>
      <c r="G102" s="138">
        <v>15083816000</v>
      </c>
      <c r="H102" s="139" t="s">
        <v>7244</v>
      </c>
    </row>
    <row r="103" spans="1:8" x14ac:dyDescent="0.3">
      <c r="A103" s="96">
        <f t="shared" si="1"/>
        <v>102</v>
      </c>
      <c r="B103" s="97" t="s">
        <v>7246</v>
      </c>
      <c r="C103" s="135" t="s">
        <v>212</v>
      </c>
      <c r="D103" s="150" t="s">
        <v>7186</v>
      </c>
      <c r="E103" s="124" t="s">
        <v>2453</v>
      </c>
      <c r="F103" s="137" t="s">
        <v>7230</v>
      </c>
      <c r="G103" s="138">
        <v>2354000000</v>
      </c>
      <c r="H103" s="139" t="s">
        <v>7244</v>
      </c>
    </row>
    <row r="104" spans="1:8" x14ac:dyDescent="0.3">
      <c r="A104" s="96">
        <f t="shared" si="1"/>
        <v>103</v>
      </c>
      <c r="B104" s="97" t="s">
        <v>7246</v>
      </c>
      <c r="C104" s="127" t="s">
        <v>212</v>
      </c>
      <c r="D104" s="150" t="s">
        <v>7187</v>
      </c>
      <c r="E104" s="124" t="s">
        <v>2453</v>
      </c>
      <c r="F104" s="137" t="s">
        <v>7230</v>
      </c>
      <c r="G104" s="138">
        <v>1765500000</v>
      </c>
      <c r="H104" s="139" t="s">
        <v>7244</v>
      </c>
    </row>
    <row r="105" spans="1:8" x14ac:dyDescent="0.3">
      <c r="A105" s="96">
        <f t="shared" si="1"/>
        <v>104</v>
      </c>
      <c r="B105" s="97" t="s">
        <v>7246</v>
      </c>
      <c r="C105" s="135" t="s">
        <v>212</v>
      </c>
      <c r="D105" s="150" t="s">
        <v>7188</v>
      </c>
      <c r="E105" s="124" t="s">
        <v>2453</v>
      </c>
      <c r="F105" s="137" t="s">
        <v>7230</v>
      </c>
      <c r="G105" s="138">
        <v>4119500000</v>
      </c>
      <c r="H105" s="139" t="s">
        <v>7244</v>
      </c>
    </row>
    <row r="106" spans="1:8" x14ac:dyDescent="0.3">
      <c r="A106" s="96">
        <f t="shared" si="1"/>
        <v>105</v>
      </c>
      <c r="B106" s="97" t="s">
        <v>7246</v>
      </c>
      <c r="C106" s="127" t="s">
        <v>212</v>
      </c>
      <c r="D106" s="150" t="s">
        <v>7189</v>
      </c>
      <c r="E106" s="124" t="s">
        <v>2453</v>
      </c>
      <c r="F106" s="137" t="s">
        <v>7230</v>
      </c>
      <c r="G106" s="138">
        <v>4708000000</v>
      </c>
      <c r="H106" s="139" t="s">
        <v>7244</v>
      </c>
    </row>
    <row r="107" spans="1:8" x14ac:dyDescent="0.3">
      <c r="A107" s="96">
        <f t="shared" si="1"/>
        <v>106</v>
      </c>
      <c r="B107" s="97" t="s">
        <v>7246</v>
      </c>
      <c r="C107" s="135" t="s">
        <v>212</v>
      </c>
      <c r="D107" s="150" t="s">
        <v>7190</v>
      </c>
      <c r="E107" s="124" t="s">
        <v>2453</v>
      </c>
      <c r="F107" s="137" t="s">
        <v>7230</v>
      </c>
      <c r="G107" s="138">
        <v>7650500000</v>
      </c>
      <c r="H107" s="139" t="s">
        <v>7244</v>
      </c>
    </row>
    <row r="108" spans="1:8" x14ac:dyDescent="0.3">
      <c r="A108" s="96">
        <f t="shared" si="1"/>
        <v>107</v>
      </c>
      <c r="B108" s="97" t="s">
        <v>7246</v>
      </c>
      <c r="C108" s="127" t="s">
        <v>212</v>
      </c>
      <c r="D108" s="136" t="s">
        <v>7191</v>
      </c>
      <c r="E108" s="124" t="s">
        <v>2453</v>
      </c>
      <c r="F108" s="137" t="s">
        <v>7242</v>
      </c>
      <c r="G108" s="138">
        <v>7729414000</v>
      </c>
      <c r="H108" s="139" t="s">
        <v>7244</v>
      </c>
    </row>
    <row r="109" spans="1:8" x14ac:dyDescent="0.3">
      <c r="A109" s="96">
        <f t="shared" si="1"/>
        <v>108</v>
      </c>
      <c r="B109" s="97" t="s">
        <v>7246</v>
      </c>
      <c r="C109" s="135" t="s">
        <v>212</v>
      </c>
      <c r="D109" s="150" t="s">
        <v>7192</v>
      </c>
      <c r="E109" s="124" t="s">
        <v>2453</v>
      </c>
      <c r="F109" s="137" t="s">
        <v>7242</v>
      </c>
      <c r="G109" s="138">
        <v>3531000000</v>
      </c>
      <c r="H109" s="139" t="s">
        <v>7244</v>
      </c>
    </row>
    <row r="110" spans="1:8" x14ac:dyDescent="0.3">
      <c r="A110" s="96">
        <f t="shared" si="1"/>
        <v>109</v>
      </c>
      <c r="B110" s="97" t="s">
        <v>7246</v>
      </c>
      <c r="C110" s="127" t="s">
        <v>212</v>
      </c>
      <c r="D110" s="150" t="s">
        <v>7193</v>
      </c>
      <c r="E110" s="124" t="s">
        <v>2453</v>
      </c>
      <c r="F110" s="137" t="s">
        <v>7242</v>
      </c>
      <c r="G110" s="138">
        <v>5296500000</v>
      </c>
      <c r="H110" s="139" t="s">
        <v>7244</v>
      </c>
    </row>
    <row r="111" spans="1:8" x14ac:dyDescent="0.3">
      <c r="A111" s="96">
        <f t="shared" si="1"/>
        <v>110</v>
      </c>
      <c r="B111" s="97" t="s">
        <v>7246</v>
      </c>
      <c r="C111" s="135" t="s">
        <v>212</v>
      </c>
      <c r="D111" s="150" t="s">
        <v>7194</v>
      </c>
      <c r="E111" s="124" t="s">
        <v>2453</v>
      </c>
      <c r="F111" s="137" t="s">
        <v>7242</v>
      </c>
      <c r="G111" s="138">
        <v>235400000</v>
      </c>
      <c r="H111" s="139" t="s">
        <v>7244</v>
      </c>
    </row>
    <row r="112" spans="1:8" x14ac:dyDescent="0.3">
      <c r="A112" s="96">
        <f t="shared" si="1"/>
        <v>111</v>
      </c>
      <c r="B112" s="97" t="s">
        <v>7246</v>
      </c>
      <c r="C112" s="127" t="s">
        <v>212</v>
      </c>
      <c r="D112" s="150" t="s">
        <v>7195</v>
      </c>
      <c r="E112" s="124" t="s">
        <v>2453</v>
      </c>
      <c r="F112" s="137" t="s">
        <v>7242</v>
      </c>
      <c r="G112" s="138">
        <v>941600000</v>
      </c>
      <c r="H112" s="139" t="s">
        <v>7244</v>
      </c>
    </row>
    <row r="113" spans="1:8" x14ac:dyDescent="0.3">
      <c r="A113" s="96">
        <f t="shared" si="1"/>
        <v>112</v>
      </c>
      <c r="B113" s="97" t="s">
        <v>7246</v>
      </c>
      <c r="C113" s="135" t="s">
        <v>212</v>
      </c>
      <c r="D113" s="150" t="s">
        <v>7196</v>
      </c>
      <c r="E113" s="124" t="s">
        <v>2453</v>
      </c>
      <c r="F113" s="137" t="s">
        <v>7242</v>
      </c>
      <c r="G113" s="138">
        <v>1177000000</v>
      </c>
      <c r="H113" s="139" t="s">
        <v>7244</v>
      </c>
    </row>
    <row r="114" spans="1:8" x14ac:dyDescent="0.3">
      <c r="A114" s="96">
        <f t="shared" si="1"/>
        <v>113</v>
      </c>
      <c r="B114" s="97" t="s">
        <v>7246</v>
      </c>
      <c r="C114" s="127" t="s">
        <v>212</v>
      </c>
      <c r="D114" s="150" t="s">
        <v>7197</v>
      </c>
      <c r="E114" s="124" t="s">
        <v>2453</v>
      </c>
      <c r="F114" s="137" t="s">
        <v>7237</v>
      </c>
      <c r="G114" s="138">
        <v>1177000000</v>
      </c>
      <c r="H114" s="139" t="s">
        <v>7244</v>
      </c>
    </row>
    <row r="115" spans="1:8" x14ac:dyDescent="0.3">
      <c r="A115" s="96">
        <f t="shared" si="1"/>
        <v>114</v>
      </c>
      <c r="B115" s="97" t="s">
        <v>7246</v>
      </c>
      <c r="C115" s="135" t="s">
        <v>212</v>
      </c>
      <c r="D115" s="150" t="s">
        <v>7198</v>
      </c>
      <c r="E115" s="124" t="s">
        <v>2453</v>
      </c>
      <c r="F115" s="137" t="s">
        <v>7237</v>
      </c>
      <c r="G115" s="138">
        <v>1412400000</v>
      </c>
      <c r="H115" s="139" t="s">
        <v>7244</v>
      </c>
    </row>
    <row r="116" spans="1:8" x14ac:dyDescent="0.3">
      <c r="A116" s="96">
        <f t="shared" si="1"/>
        <v>115</v>
      </c>
      <c r="B116" s="97" t="s">
        <v>7246</v>
      </c>
      <c r="C116" s="127" t="s">
        <v>212</v>
      </c>
      <c r="D116" s="136" t="s">
        <v>7199</v>
      </c>
      <c r="E116" s="124" t="s">
        <v>2453</v>
      </c>
      <c r="F116" s="137" t="s">
        <v>7234</v>
      </c>
      <c r="G116" s="138">
        <v>10739927000</v>
      </c>
      <c r="H116" s="139" t="s">
        <v>7244</v>
      </c>
    </row>
    <row r="117" spans="1:8" x14ac:dyDescent="0.3">
      <c r="A117" s="96">
        <f t="shared" si="1"/>
        <v>116</v>
      </c>
      <c r="B117" s="97" t="s">
        <v>7246</v>
      </c>
      <c r="C117" s="135" t="s">
        <v>212</v>
      </c>
      <c r="D117" s="150" t="s">
        <v>7200</v>
      </c>
      <c r="E117" s="124" t="s">
        <v>2453</v>
      </c>
      <c r="F117" s="137" t="s">
        <v>7243</v>
      </c>
      <c r="G117" s="138">
        <v>941600000</v>
      </c>
      <c r="H117" s="139" t="s">
        <v>7244</v>
      </c>
    </row>
    <row r="118" spans="1:8" x14ac:dyDescent="0.3">
      <c r="A118" s="96">
        <f t="shared" si="1"/>
        <v>117</v>
      </c>
      <c r="B118" s="97" t="s">
        <v>7246</v>
      </c>
      <c r="C118" s="127" t="s">
        <v>212</v>
      </c>
      <c r="D118" s="150" t="s">
        <v>7201</v>
      </c>
      <c r="E118" s="124" t="s">
        <v>2453</v>
      </c>
      <c r="F118" s="137" t="s">
        <v>7243</v>
      </c>
      <c r="G118" s="138">
        <v>1177000000</v>
      </c>
      <c r="H118" s="139" t="s">
        <v>7244</v>
      </c>
    </row>
    <row r="119" spans="1:8" x14ac:dyDescent="0.3">
      <c r="A119" s="96">
        <f t="shared" si="1"/>
        <v>118</v>
      </c>
      <c r="B119" s="97" t="s">
        <v>7246</v>
      </c>
      <c r="C119" s="127" t="s">
        <v>7257</v>
      </c>
      <c r="D119" s="128" t="s">
        <v>7202</v>
      </c>
      <c r="E119" s="124" t="s">
        <v>2453</v>
      </c>
      <c r="F119" s="129" t="s">
        <v>7237</v>
      </c>
      <c r="G119" s="130">
        <v>1340000000</v>
      </c>
      <c r="H119" s="131" t="s">
        <v>7244</v>
      </c>
    </row>
    <row r="120" spans="1:8" x14ac:dyDescent="0.3">
      <c r="A120" s="96">
        <f t="shared" si="1"/>
        <v>119</v>
      </c>
      <c r="B120" s="97" t="s">
        <v>7246</v>
      </c>
      <c r="C120" s="127" t="s">
        <v>7257</v>
      </c>
      <c r="D120" s="128" t="s">
        <v>7203</v>
      </c>
      <c r="E120" s="124" t="s">
        <v>2453</v>
      </c>
      <c r="F120" s="129" t="s">
        <v>7234</v>
      </c>
      <c r="G120" s="130">
        <v>2000000000</v>
      </c>
      <c r="H120" s="131" t="s">
        <v>7244</v>
      </c>
    </row>
    <row r="121" spans="1:8" x14ac:dyDescent="0.3">
      <c r="A121" s="96">
        <f t="shared" si="1"/>
        <v>120</v>
      </c>
      <c r="B121" s="97" t="s">
        <v>7246</v>
      </c>
      <c r="C121" s="127" t="s">
        <v>1256</v>
      </c>
      <c r="D121" s="132" t="s">
        <v>7204</v>
      </c>
      <c r="E121" s="124" t="s">
        <v>2453</v>
      </c>
      <c r="F121" s="129" t="s">
        <v>7238</v>
      </c>
      <c r="G121" s="133">
        <v>4000000000</v>
      </c>
      <c r="H121" s="134" t="s">
        <v>7244</v>
      </c>
    </row>
    <row r="122" spans="1:8" x14ac:dyDescent="0.3">
      <c r="A122" s="96">
        <f t="shared" si="1"/>
        <v>121</v>
      </c>
      <c r="B122" s="97" t="s">
        <v>7246</v>
      </c>
      <c r="C122" s="127" t="s">
        <v>1256</v>
      </c>
      <c r="D122" s="136" t="s">
        <v>7205</v>
      </c>
      <c r="E122" s="124" t="s">
        <v>2453</v>
      </c>
      <c r="F122" s="137" t="s">
        <v>7231</v>
      </c>
      <c r="G122" s="138">
        <v>9166960000</v>
      </c>
      <c r="H122" s="139" t="s">
        <v>7244</v>
      </c>
    </row>
    <row r="123" spans="1:8" x14ac:dyDescent="0.3">
      <c r="A123" s="96">
        <f t="shared" si="1"/>
        <v>122</v>
      </c>
      <c r="B123" s="97" t="s">
        <v>7246</v>
      </c>
      <c r="C123" s="127" t="s">
        <v>1256</v>
      </c>
      <c r="D123" s="151" t="s">
        <v>7206</v>
      </c>
      <c r="E123" s="124" t="s">
        <v>2453</v>
      </c>
      <c r="F123" s="137" t="s">
        <v>7231</v>
      </c>
      <c r="G123" s="138">
        <v>33024142000</v>
      </c>
      <c r="H123" s="139" t="s">
        <v>7244</v>
      </c>
    </row>
    <row r="124" spans="1:8" x14ac:dyDescent="0.3">
      <c r="A124" s="96">
        <f t="shared" si="1"/>
        <v>123</v>
      </c>
      <c r="B124" s="97" t="s">
        <v>7246</v>
      </c>
      <c r="C124" s="127" t="s">
        <v>1256</v>
      </c>
      <c r="D124" s="136" t="s">
        <v>7207</v>
      </c>
      <c r="E124" s="124" t="s">
        <v>2453</v>
      </c>
      <c r="F124" s="137" t="s">
        <v>7231</v>
      </c>
      <c r="G124" s="138">
        <v>7083560000</v>
      </c>
      <c r="H124" s="139" t="s">
        <v>7244</v>
      </c>
    </row>
    <row r="125" spans="1:8" x14ac:dyDescent="0.3">
      <c r="A125" s="96">
        <f t="shared" si="1"/>
        <v>124</v>
      </c>
      <c r="B125" s="97" t="s">
        <v>7246</v>
      </c>
      <c r="C125" s="127" t="s">
        <v>1256</v>
      </c>
      <c r="D125" s="136" t="s">
        <v>7208</v>
      </c>
      <c r="E125" s="124" t="s">
        <v>2453</v>
      </c>
      <c r="F125" s="137" t="s">
        <v>7231</v>
      </c>
      <c r="G125" s="138">
        <v>16312848000</v>
      </c>
      <c r="H125" s="139" t="s">
        <v>7244</v>
      </c>
    </row>
    <row r="126" spans="1:8" x14ac:dyDescent="0.3">
      <c r="A126" s="96">
        <f t="shared" si="1"/>
        <v>125</v>
      </c>
      <c r="B126" s="97" t="s">
        <v>7246</v>
      </c>
      <c r="C126" s="127" t="s">
        <v>1256</v>
      </c>
      <c r="D126" s="136" t="s">
        <v>7209</v>
      </c>
      <c r="E126" s="124" t="s">
        <v>2453</v>
      </c>
      <c r="F126" s="137" t="s">
        <v>7232</v>
      </c>
      <c r="G126" s="138">
        <v>3791788000</v>
      </c>
      <c r="H126" s="139" t="s">
        <v>7244</v>
      </c>
    </row>
    <row r="127" spans="1:8" x14ac:dyDescent="0.3">
      <c r="A127" s="96">
        <f t="shared" si="1"/>
        <v>126</v>
      </c>
      <c r="B127" s="97" t="s">
        <v>7246</v>
      </c>
      <c r="C127" s="127" t="s">
        <v>1256</v>
      </c>
      <c r="D127" s="136" t="s">
        <v>7210</v>
      </c>
      <c r="E127" s="124" t="s">
        <v>2453</v>
      </c>
      <c r="F127" s="137" t="s">
        <v>7229</v>
      </c>
      <c r="G127" s="138">
        <v>312510000</v>
      </c>
      <c r="H127" s="139" t="s">
        <v>7244</v>
      </c>
    </row>
    <row r="128" spans="1:8" x14ac:dyDescent="0.3">
      <c r="A128" s="96">
        <f t="shared" si="1"/>
        <v>127</v>
      </c>
      <c r="B128" s="97" t="s">
        <v>7246</v>
      </c>
      <c r="C128" s="127" t="s">
        <v>1256</v>
      </c>
      <c r="D128" s="136" t="s">
        <v>7211</v>
      </c>
      <c r="E128" s="124" t="s">
        <v>2453</v>
      </c>
      <c r="F128" s="137" t="s">
        <v>7229</v>
      </c>
      <c r="G128" s="138">
        <v>375012000</v>
      </c>
      <c r="H128" s="139" t="s">
        <v>7244</v>
      </c>
    </row>
    <row r="129" spans="1:8" x14ac:dyDescent="0.3">
      <c r="A129" s="96">
        <f t="shared" si="1"/>
        <v>128</v>
      </c>
      <c r="B129" s="97" t="s">
        <v>7246</v>
      </c>
      <c r="C129" s="127" t="s">
        <v>1256</v>
      </c>
      <c r="D129" s="150" t="s">
        <v>7212</v>
      </c>
      <c r="E129" s="124" t="s">
        <v>2453</v>
      </c>
      <c r="F129" s="137" t="s">
        <v>7229</v>
      </c>
      <c r="G129" s="138">
        <v>706200000</v>
      </c>
      <c r="H129" s="139" t="s">
        <v>7244</v>
      </c>
    </row>
    <row r="130" spans="1:8" x14ac:dyDescent="0.3">
      <c r="A130" s="96">
        <f t="shared" ref="A130:A145" si="2">ROW()-1</f>
        <v>129</v>
      </c>
      <c r="B130" s="97" t="s">
        <v>7246</v>
      </c>
      <c r="C130" s="127" t="s">
        <v>1256</v>
      </c>
      <c r="D130" s="136" t="s">
        <v>7213</v>
      </c>
      <c r="E130" s="124" t="s">
        <v>2453</v>
      </c>
      <c r="F130" s="137" t="s">
        <v>7241</v>
      </c>
      <c r="G130" s="138">
        <v>4458476000</v>
      </c>
      <c r="H130" s="139" t="s">
        <v>7244</v>
      </c>
    </row>
    <row r="131" spans="1:8" x14ac:dyDescent="0.3">
      <c r="A131" s="96">
        <f t="shared" si="2"/>
        <v>130</v>
      </c>
      <c r="B131" s="97" t="s">
        <v>7246</v>
      </c>
      <c r="C131" s="127" t="s">
        <v>1256</v>
      </c>
      <c r="D131" s="136" t="s">
        <v>7214</v>
      </c>
      <c r="E131" s="124" t="s">
        <v>2453</v>
      </c>
      <c r="F131" s="137" t="s">
        <v>7230</v>
      </c>
      <c r="G131" s="138">
        <v>1041700000</v>
      </c>
      <c r="H131" s="139" t="s">
        <v>7244</v>
      </c>
    </row>
    <row r="132" spans="1:8" x14ac:dyDescent="0.3">
      <c r="A132" s="96">
        <f t="shared" si="2"/>
        <v>131</v>
      </c>
      <c r="B132" s="97" t="s">
        <v>7246</v>
      </c>
      <c r="C132" s="127" t="s">
        <v>1256</v>
      </c>
      <c r="D132" s="136" t="s">
        <v>7215</v>
      </c>
      <c r="E132" s="124" t="s">
        <v>2453</v>
      </c>
      <c r="F132" s="137" t="s">
        <v>7230</v>
      </c>
      <c r="G132" s="138">
        <v>1250040000</v>
      </c>
      <c r="H132" s="139" t="s">
        <v>7244</v>
      </c>
    </row>
    <row r="133" spans="1:8" x14ac:dyDescent="0.3">
      <c r="A133" s="96">
        <f t="shared" si="2"/>
        <v>132</v>
      </c>
      <c r="B133" s="97" t="s">
        <v>7246</v>
      </c>
      <c r="C133" s="127" t="s">
        <v>1256</v>
      </c>
      <c r="D133" s="136" t="s">
        <v>7216</v>
      </c>
      <c r="E133" s="124" t="s">
        <v>2453</v>
      </c>
      <c r="F133" s="137" t="s">
        <v>7242</v>
      </c>
      <c r="G133" s="138">
        <v>4687650000</v>
      </c>
      <c r="H133" s="139" t="s">
        <v>7244</v>
      </c>
    </row>
    <row r="134" spans="1:8" x14ac:dyDescent="0.3">
      <c r="A134" s="96">
        <f t="shared" si="2"/>
        <v>133</v>
      </c>
      <c r="B134" s="97" t="s">
        <v>7246</v>
      </c>
      <c r="C134" s="127" t="s">
        <v>1256</v>
      </c>
      <c r="D134" s="136" t="s">
        <v>7217</v>
      </c>
      <c r="E134" s="124" t="s">
        <v>2453</v>
      </c>
      <c r="F134" s="137" t="s">
        <v>7236</v>
      </c>
      <c r="G134" s="138">
        <v>1562550000</v>
      </c>
      <c r="H134" s="139" t="s">
        <v>7244</v>
      </c>
    </row>
    <row r="135" spans="1:8" x14ac:dyDescent="0.3">
      <c r="A135" s="96">
        <f t="shared" si="2"/>
        <v>134</v>
      </c>
      <c r="B135" s="97" t="s">
        <v>7246</v>
      </c>
      <c r="C135" s="127" t="s">
        <v>1256</v>
      </c>
      <c r="D135" s="136" t="s">
        <v>7218</v>
      </c>
      <c r="E135" s="124" t="s">
        <v>2453</v>
      </c>
      <c r="F135" s="137" t="s">
        <v>7236</v>
      </c>
      <c r="G135" s="138">
        <v>1562550000</v>
      </c>
      <c r="H135" s="139" t="s">
        <v>7244</v>
      </c>
    </row>
    <row r="136" spans="1:8" x14ac:dyDescent="0.3">
      <c r="A136" s="96">
        <f t="shared" si="2"/>
        <v>135</v>
      </c>
      <c r="B136" s="97" t="s">
        <v>7246</v>
      </c>
      <c r="C136" s="127" t="s">
        <v>1256</v>
      </c>
      <c r="D136" s="136" t="s">
        <v>7219</v>
      </c>
      <c r="E136" s="124" t="s">
        <v>2453</v>
      </c>
      <c r="F136" s="137" t="s">
        <v>7237</v>
      </c>
      <c r="G136" s="138">
        <v>541684000</v>
      </c>
      <c r="H136" s="139" t="s">
        <v>7244</v>
      </c>
    </row>
    <row r="137" spans="1:8" x14ac:dyDescent="0.3">
      <c r="A137" s="96">
        <f t="shared" si="2"/>
        <v>136</v>
      </c>
      <c r="B137" s="97" t="s">
        <v>7246</v>
      </c>
      <c r="C137" s="127" t="s">
        <v>1256</v>
      </c>
      <c r="D137" s="136" t="s">
        <v>7220</v>
      </c>
      <c r="E137" s="124" t="s">
        <v>2453</v>
      </c>
      <c r="F137" s="137" t="s">
        <v>7237</v>
      </c>
      <c r="G137" s="138">
        <v>1114619000</v>
      </c>
      <c r="H137" s="139" t="s">
        <v>7244</v>
      </c>
    </row>
    <row r="138" spans="1:8" x14ac:dyDescent="0.3">
      <c r="A138" s="96">
        <f t="shared" si="2"/>
        <v>137</v>
      </c>
      <c r="B138" s="97" t="s">
        <v>7246</v>
      </c>
      <c r="C138" s="127" t="s">
        <v>1256</v>
      </c>
      <c r="D138" s="136" t="s">
        <v>7221</v>
      </c>
      <c r="E138" s="124" t="s">
        <v>2453</v>
      </c>
      <c r="F138" s="137" t="s">
        <v>7234</v>
      </c>
      <c r="G138" s="138">
        <v>1562550000</v>
      </c>
      <c r="H138" s="139" t="s">
        <v>7244</v>
      </c>
    </row>
    <row r="139" spans="1:8" x14ac:dyDescent="0.3">
      <c r="A139" s="96">
        <f t="shared" si="2"/>
        <v>138</v>
      </c>
      <c r="B139" s="97" t="s">
        <v>7246</v>
      </c>
      <c r="C139" s="127" t="s">
        <v>7258</v>
      </c>
      <c r="D139" s="128" t="s">
        <v>7222</v>
      </c>
      <c r="E139" s="124" t="s">
        <v>2453</v>
      </c>
      <c r="F139" s="129" t="s">
        <v>7231</v>
      </c>
      <c r="G139" s="130">
        <v>1400000000</v>
      </c>
      <c r="H139" s="131" t="s">
        <v>7244</v>
      </c>
    </row>
    <row r="140" spans="1:8" x14ac:dyDescent="0.3">
      <c r="A140" s="96">
        <f t="shared" si="2"/>
        <v>139</v>
      </c>
      <c r="B140" s="97" t="s">
        <v>7246</v>
      </c>
      <c r="C140" s="127" t="s">
        <v>7258</v>
      </c>
      <c r="D140" s="128" t="s">
        <v>7223</v>
      </c>
      <c r="E140" s="124" t="s">
        <v>2453</v>
      </c>
      <c r="F140" s="129" t="s">
        <v>7233</v>
      </c>
      <c r="G140" s="130">
        <v>600000000</v>
      </c>
      <c r="H140" s="131" t="s">
        <v>7244</v>
      </c>
    </row>
    <row r="141" spans="1:8" x14ac:dyDescent="0.3">
      <c r="A141" s="96">
        <f t="shared" si="2"/>
        <v>140</v>
      </c>
      <c r="B141" s="97" t="s">
        <v>7246</v>
      </c>
      <c r="C141" s="127" t="s">
        <v>483</v>
      </c>
      <c r="D141" s="150" t="s">
        <v>7224</v>
      </c>
      <c r="E141" s="124" t="s">
        <v>2453</v>
      </c>
      <c r="F141" s="137" t="s">
        <v>7231</v>
      </c>
      <c r="G141" s="138">
        <v>1294700000</v>
      </c>
      <c r="H141" s="139" t="s">
        <v>7244</v>
      </c>
    </row>
    <row r="142" spans="1:8" x14ac:dyDescent="0.3">
      <c r="A142" s="96">
        <f t="shared" si="2"/>
        <v>141</v>
      </c>
      <c r="B142" s="97" t="s">
        <v>7246</v>
      </c>
      <c r="C142" s="127" t="s">
        <v>483</v>
      </c>
      <c r="D142" s="136" t="s">
        <v>7225</v>
      </c>
      <c r="E142" s="124" t="s">
        <v>2453</v>
      </c>
      <c r="F142" s="137" t="s">
        <v>7232</v>
      </c>
      <c r="G142" s="138">
        <v>10312830000</v>
      </c>
      <c r="H142" s="139" t="s">
        <v>7244</v>
      </c>
    </row>
    <row r="143" spans="1:8" x14ac:dyDescent="0.3">
      <c r="A143" s="96">
        <f t="shared" si="2"/>
        <v>142</v>
      </c>
      <c r="B143" s="97" t="s">
        <v>7246</v>
      </c>
      <c r="C143" s="127" t="s">
        <v>483</v>
      </c>
      <c r="D143" s="136" t="s">
        <v>7226</v>
      </c>
      <c r="E143" s="124" t="s">
        <v>2453</v>
      </c>
      <c r="F143" s="137" t="s">
        <v>7232</v>
      </c>
      <c r="G143" s="138">
        <v>22552805000</v>
      </c>
      <c r="H143" s="139" t="s">
        <v>7244</v>
      </c>
    </row>
    <row r="144" spans="1:8" x14ac:dyDescent="0.3">
      <c r="A144" s="96">
        <f t="shared" si="2"/>
        <v>143</v>
      </c>
      <c r="B144" s="97" t="s">
        <v>7246</v>
      </c>
      <c r="C144" s="127" t="s">
        <v>483</v>
      </c>
      <c r="D144" s="136" t="s">
        <v>7227</v>
      </c>
      <c r="E144" s="124" t="s">
        <v>2453</v>
      </c>
      <c r="F144" s="137" t="s">
        <v>7229</v>
      </c>
      <c r="G144" s="138">
        <v>16125344000</v>
      </c>
      <c r="H144" s="139" t="s">
        <v>7244</v>
      </c>
    </row>
    <row r="145" spans="1:8" x14ac:dyDescent="0.3">
      <c r="A145" s="96">
        <f t="shared" si="2"/>
        <v>144</v>
      </c>
      <c r="B145" s="97" t="s">
        <v>7246</v>
      </c>
      <c r="C145" s="127" t="s">
        <v>483</v>
      </c>
      <c r="D145" s="150" t="s">
        <v>7228</v>
      </c>
      <c r="E145" s="124" t="s">
        <v>2453</v>
      </c>
      <c r="F145" s="137" t="s">
        <v>7233</v>
      </c>
      <c r="G145" s="138">
        <v>1412400000</v>
      </c>
      <c r="H145" s="139" t="s">
        <v>7244</v>
      </c>
    </row>
  </sheetData>
  <autoFilter ref="A1:H1">
    <sortState ref="A2:J273">
      <sortCondition ref="C1"/>
    </sortState>
  </autoFilter>
  <phoneticPr fontId="4" type="noConversion"/>
  <dataValidations count="1">
    <dataValidation type="list" allowBlank="1" showInputMessage="1" showErrorMessage="1" sqref="F13:F15">
      <formula1>#REF!</formula1>
    </dataValidation>
  </dataValidations>
  <pageMargins left="0.7" right="0.7" top="0.75" bottom="0.75" header="0.3" footer="0.3"/>
  <pageSetup paperSiz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조달청</vt:lpstr>
      <vt:lpstr>한국전력공사</vt:lpstr>
      <vt:lpstr>서울주택도시공사</vt:lpstr>
      <vt:lpstr>한국토지주택공사</vt:lpstr>
      <vt:lpstr>한국전력공사!Print_Area</vt:lpstr>
      <vt:lpstr>한국전력공사!공종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mhpark</dc:creator>
  <cp:lastModifiedBy>mhpark</cp:lastModifiedBy>
  <cp:lastPrinted>2019-02-28T08:15:01Z</cp:lastPrinted>
  <dcterms:created xsi:type="dcterms:W3CDTF">2019-02-25T02:34:18Z</dcterms:created>
  <dcterms:modified xsi:type="dcterms:W3CDTF">2019-03-04T00:38:22Z</dcterms:modified>
</cp:coreProperties>
</file>