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2000"/>
  </bookViews>
  <sheets>
    <sheet name="전체" sheetId="5" r:id="rId1"/>
    <sheet name="공사" sheetId="6" r:id="rId2"/>
    <sheet name="용역" sheetId="7" r:id="rId3"/>
    <sheet name="물품" sheetId="8" r:id="rId4"/>
  </sheets>
  <definedNames>
    <definedName name="_xlnm._FilterDatabase" localSheetId="1" hidden="1">공사!$A$8:$O$8</definedName>
    <definedName name="_xlnm._FilterDatabase" localSheetId="3" hidden="1">물품!$A$6:$O$6</definedName>
    <definedName name="_xlnm._FilterDatabase" localSheetId="2" hidden="1">용역!$A$6:$O$6</definedName>
    <definedName name="_xlnm.Print_Area" localSheetId="0">전체!$A$1:$K$708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3" i="5" l="1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49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G168" i="5"/>
  <c r="G169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2" i="5"/>
  <c r="G243" i="5"/>
  <c r="G244" i="5"/>
  <c r="G245" i="5"/>
  <c r="G246" i="5"/>
  <c r="G247" i="5"/>
  <c r="G248" i="5"/>
  <c r="G249" i="5"/>
  <c r="G250" i="5"/>
  <c r="G251" i="5"/>
  <c r="G252" i="5"/>
  <c r="G253" i="5"/>
  <c r="G254" i="5"/>
  <c r="G255" i="5"/>
  <c r="G256" i="5"/>
  <c r="G257" i="5"/>
  <c r="G258" i="5"/>
  <c r="G259" i="5"/>
  <c r="G260" i="5"/>
  <c r="G261" i="5"/>
  <c r="G262" i="5"/>
  <c r="G263" i="5"/>
  <c r="G264" i="5"/>
  <c r="G265" i="5"/>
  <c r="G266" i="5"/>
  <c r="G267" i="5"/>
  <c r="G268" i="5"/>
  <c r="G269" i="5"/>
  <c r="G270" i="5"/>
  <c r="G271" i="5"/>
  <c r="G272" i="5"/>
  <c r="G273" i="5"/>
  <c r="G274" i="5"/>
  <c r="G275" i="5"/>
  <c r="G276" i="5"/>
  <c r="G277" i="5"/>
  <c r="G278" i="5"/>
  <c r="G50" i="5"/>
  <c r="G51" i="5"/>
  <c r="G52" i="5"/>
  <c r="G49" i="5"/>
  <c r="H279" i="5"/>
  <c r="I48" i="5"/>
  <c r="I47" i="5" s="1"/>
  <c r="H48" i="5"/>
  <c r="H47" i="5" s="1"/>
  <c r="G707" i="5"/>
  <c r="H701" i="5"/>
  <c r="G701" i="5"/>
  <c r="G700" i="5"/>
  <c r="G699" i="5"/>
  <c r="G694" i="5"/>
  <c r="G693" i="5"/>
  <c r="G686" i="5"/>
  <c r="G683" i="5"/>
  <c r="G679" i="5"/>
  <c r="G676" i="5"/>
  <c r="G675" i="5"/>
  <c r="G674" i="5"/>
  <c r="G673" i="5"/>
  <c r="G672" i="5"/>
  <c r="G671" i="5"/>
  <c r="G665" i="5"/>
  <c r="G664" i="5"/>
  <c r="G663" i="5"/>
  <c r="G661" i="5"/>
  <c r="G659" i="5"/>
  <c r="G658" i="5"/>
  <c r="G657" i="5"/>
  <c r="G656" i="5"/>
  <c r="G652" i="5"/>
  <c r="H651" i="5"/>
  <c r="G651" i="5"/>
  <c r="H650" i="5"/>
  <c r="G650" i="5"/>
  <c r="H649" i="5"/>
  <c r="G649" i="5"/>
  <c r="G648" i="5"/>
  <c r="G645" i="5"/>
  <c r="G644" i="5"/>
  <c r="G636" i="5"/>
  <c r="G635" i="5"/>
  <c r="G634" i="5"/>
  <c r="G633" i="5"/>
  <c r="G632" i="5"/>
  <c r="G631" i="5"/>
  <c r="G630" i="5"/>
  <c r="G626" i="5"/>
  <c r="G625" i="5"/>
  <c r="G623" i="5"/>
  <c r="G622" i="5"/>
  <c r="G614" i="5"/>
  <c r="H613" i="5"/>
  <c r="G613" i="5"/>
  <c r="H612" i="5"/>
  <c r="G612" i="5"/>
  <c r="H611" i="5"/>
  <c r="G611" i="5"/>
  <c r="G607" i="5"/>
  <c r="G606" i="5"/>
  <c r="G605" i="5"/>
  <c r="G603" i="5"/>
  <c r="G602" i="5"/>
  <c r="G599" i="5"/>
  <c r="G598" i="5"/>
  <c r="G597" i="5"/>
  <c r="G595" i="5"/>
  <c r="G594" i="5"/>
  <c r="G589" i="5"/>
  <c r="G588" i="5"/>
  <c r="G580" i="5"/>
  <c r="G578" i="5"/>
  <c r="G577" i="5"/>
  <c r="G567" i="5"/>
  <c r="G564" i="5"/>
  <c r="H557" i="5"/>
  <c r="G557" i="5"/>
  <c r="H556" i="5"/>
  <c r="G556" i="5"/>
  <c r="H555" i="5"/>
  <c r="H502" i="5" s="1"/>
  <c r="G555" i="5"/>
  <c r="G548" i="5"/>
  <c r="G535" i="5"/>
  <c r="G534" i="5"/>
  <c r="G533" i="5"/>
  <c r="G532" i="5"/>
  <c r="G531" i="5"/>
  <c r="G530" i="5"/>
  <c r="G528" i="5"/>
  <c r="G523" i="5"/>
  <c r="G521" i="5"/>
  <c r="G519" i="5"/>
  <c r="G509" i="5"/>
  <c r="G508" i="5"/>
  <c r="G505" i="5"/>
  <c r="G504" i="5"/>
  <c r="G503" i="5"/>
  <c r="G502" i="5" s="1"/>
  <c r="G501" i="5"/>
  <c r="G500" i="5"/>
  <c r="G499" i="5"/>
  <c r="G498" i="5"/>
  <c r="G497" i="5"/>
  <c r="G496" i="5"/>
  <c r="G492" i="5"/>
  <c r="G491" i="5"/>
  <c r="G490" i="5"/>
  <c r="G489" i="5"/>
  <c r="G488" i="5"/>
  <c r="G487" i="5"/>
  <c r="G486" i="5"/>
  <c r="G485" i="5"/>
  <c r="G483" i="5"/>
  <c r="G482" i="5"/>
  <c r="G481" i="5"/>
  <c r="G477" i="5"/>
  <c r="G476" i="5"/>
  <c r="G472" i="5"/>
  <c r="G471" i="5"/>
  <c r="G470" i="5"/>
  <c r="G467" i="5"/>
  <c r="G464" i="5"/>
  <c r="G463" i="5"/>
  <c r="G462" i="5"/>
  <c r="G458" i="5"/>
  <c r="G456" i="5"/>
  <c r="G453" i="5"/>
  <c r="G444" i="5"/>
  <c r="G441" i="5"/>
  <c r="G433" i="5"/>
  <c r="G432" i="5"/>
  <c r="G431" i="5"/>
  <c r="G430" i="5"/>
  <c r="G429" i="5"/>
  <c r="G428" i="5"/>
  <c r="G427" i="5"/>
  <c r="G426" i="5"/>
  <c r="G425" i="5"/>
  <c r="G418" i="5"/>
  <c r="G417" i="5"/>
  <c r="G408" i="5"/>
  <c r="G407" i="5"/>
  <c r="G404" i="5"/>
  <c r="G403" i="5"/>
  <c r="G402" i="5"/>
  <c r="G398" i="5"/>
  <c r="G397" i="5"/>
  <c r="G396" i="5"/>
  <c r="G395" i="5"/>
  <c r="G390" i="5"/>
  <c r="G389" i="5"/>
  <c r="G388" i="5"/>
  <c r="G387" i="5"/>
  <c r="G386" i="5"/>
  <c r="G385" i="5"/>
  <c r="G348" i="5"/>
  <c r="G347" i="5"/>
  <c r="G346" i="5"/>
  <c r="G344" i="5"/>
  <c r="G337" i="5"/>
  <c r="G336" i="5"/>
  <c r="G335" i="5"/>
  <c r="G334" i="5"/>
  <c r="G333" i="5"/>
  <c r="G332" i="5"/>
  <c r="G331" i="5"/>
  <c r="G328" i="5"/>
  <c r="G327" i="5"/>
  <c r="G326" i="5"/>
  <c r="G325" i="5"/>
  <c r="G324" i="5"/>
  <c r="G317" i="5"/>
  <c r="G316" i="5"/>
  <c r="G315" i="5"/>
  <c r="G314" i="5"/>
  <c r="G313" i="5"/>
  <c r="G312" i="5"/>
  <c r="G311" i="5"/>
  <c r="G298" i="5"/>
  <c r="G297" i="5"/>
  <c r="G296" i="5"/>
  <c r="G295" i="5"/>
  <c r="G294" i="5"/>
  <c r="G293" i="5"/>
  <c r="G288" i="5"/>
  <c r="G279" i="5" s="1"/>
  <c r="F211" i="8"/>
  <c r="F228" i="7"/>
  <c r="F227" i="7"/>
  <c r="F226" i="7"/>
  <c r="F225" i="7"/>
  <c r="F224" i="7"/>
  <c r="F223" i="7"/>
  <c r="F34" i="8"/>
  <c r="F135" i="8"/>
  <c r="F134" i="8"/>
  <c r="F165" i="8"/>
  <c r="F130" i="8"/>
  <c r="F129" i="8"/>
  <c r="F32" i="8"/>
  <c r="F163" i="8"/>
  <c r="F162" i="8"/>
  <c r="F127" i="8"/>
  <c r="F126" i="8"/>
  <c r="F180" i="8"/>
  <c r="F179" i="8"/>
  <c r="F178" i="8"/>
  <c r="F161" i="8"/>
  <c r="F160" i="8"/>
  <c r="F71" i="8"/>
  <c r="F187" i="8"/>
  <c r="F177" i="8"/>
  <c r="F156" i="8"/>
  <c r="F118" i="8"/>
  <c r="F68" i="8"/>
  <c r="F27" i="8"/>
  <c r="G205" i="8"/>
  <c r="F205" i="8"/>
  <c r="G155" i="8"/>
  <c r="F155" i="8"/>
  <c r="G154" i="8"/>
  <c r="F154" i="8"/>
  <c r="G153" i="8"/>
  <c r="F153" i="8"/>
  <c r="G117" i="8"/>
  <c r="F117" i="8"/>
  <c r="G116" i="8"/>
  <c r="F116" i="8"/>
  <c r="G115" i="8"/>
  <c r="F115" i="8"/>
  <c r="G61" i="8"/>
  <c r="F61" i="8"/>
  <c r="G60" i="8"/>
  <c r="F60" i="8"/>
  <c r="G59" i="8"/>
  <c r="F59" i="8"/>
  <c r="F198" i="8"/>
  <c r="F183" i="8"/>
  <c r="F111" i="8"/>
  <c r="F52" i="8"/>
  <c r="F25" i="8"/>
  <c r="F197" i="8"/>
  <c r="F190" i="8"/>
  <c r="F110" i="8"/>
  <c r="F152" i="8"/>
  <c r="F109" i="8"/>
  <c r="F176" i="8"/>
  <c r="F204" i="8"/>
  <c r="F203" i="8"/>
  <c r="F175" i="8"/>
  <c r="F107" i="8"/>
  <c r="F106" i="8"/>
  <c r="F103" i="8"/>
  <c r="F23" i="8"/>
  <c r="F102" i="8"/>
  <c r="F101" i="8"/>
  <c r="F149" i="8"/>
  <c r="F148" i="8"/>
  <c r="F99" i="8"/>
  <c r="F98" i="8"/>
  <c r="F13" i="8"/>
  <c r="F93" i="8"/>
  <c r="F12" i="8"/>
  <c r="F92" i="8"/>
  <c r="F169" i="8"/>
  <c r="F168" i="8"/>
  <c r="F140" i="8"/>
  <c r="F139" i="8"/>
  <c r="F138" i="8"/>
  <c r="F137" i="8"/>
  <c r="F84" i="8"/>
  <c r="F9" i="8"/>
  <c r="F8" i="8"/>
  <c r="F7" i="8"/>
  <c r="F39" i="8"/>
  <c r="F38" i="8"/>
  <c r="F82" i="8"/>
  <c r="F37" i="8"/>
  <c r="F36" i="8"/>
  <c r="F35" i="8"/>
  <c r="F167" i="8"/>
  <c r="F136" i="8"/>
  <c r="F81" i="8"/>
  <c r="F208" i="7"/>
  <c r="F199" i="7"/>
  <c r="F198" i="7"/>
  <c r="F131" i="7"/>
  <c r="F171" i="7"/>
  <c r="F130" i="7"/>
  <c r="F129" i="7"/>
  <c r="F64" i="7"/>
  <c r="F63" i="7"/>
  <c r="F197" i="7"/>
  <c r="F189" i="7"/>
  <c r="F125" i="7"/>
  <c r="F124" i="7"/>
  <c r="F123" i="7"/>
  <c r="F122" i="7"/>
  <c r="F204" i="7"/>
  <c r="F168" i="7"/>
  <c r="F62" i="7"/>
  <c r="F61" i="7"/>
  <c r="F60" i="7"/>
  <c r="F59" i="7"/>
  <c r="F185" i="7"/>
  <c r="F58" i="7"/>
  <c r="F210" i="7"/>
  <c r="F203" i="7"/>
  <c r="F160" i="7"/>
  <c r="F55" i="7"/>
  <c r="F54" i="7"/>
  <c r="F159" i="7"/>
  <c r="F158" i="7"/>
  <c r="F53" i="7"/>
  <c r="F157" i="7"/>
  <c r="F156" i="7"/>
  <c r="F117" i="7"/>
  <c r="F116" i="7"/>
  <c r="F115" i="7"/>
  <c r="F114" i="7"/>
  <c r="F52" i="7"/>
  <c r="F51" i="7"/>
  <c r="F155" i="7"/>
  <c r="F154" i="7"/>
  <c r="F153" i="7"/>
  <c r="F113" i="7"/>
  <c r="F152" i="7"/>
  <c r="F112" i="7"/>
  <c r="F194" i="7"/>
  <c r="F44" i="7"/>
  <c r="F43" i="7"/>
  <c r="F42" i="7"/>
  <c r="F41" i="7"/>
  <c r="F183" i="7"/>
  <c r="F40" i="7"/>
  <c r="F39" i="7"/>
  <c r="F38" i="7"/>
  <c r="F145" i="7"/>
  <c r="F144" i="7"/>
  <c r="F25" i="7"/>
  <c r="F24" i="7"/>
  <c r="F23" i="7"/>
  <c r="F22" i="7"/>
  <c r="F21" i="7"/>
  <c r="F75" i="7"/>
  <c r="F74" i="7"/>
  <c r="F73" i="7"/>
  <c r="F20" i="7"/>
  <c r="F15" i="7"/>
  <c r="F209" i="7"/>
  <c r="F71" i="7"/>
  <c r="F219" i="7"/>
  <c r="F218" i="7"/>
  <c r="F217" i="7"/>
  <c r="F216" i="7"/>
  <c r="F215" i="7"/>
  <c r="F214" i="7"/>
  <c r="F213" i="7"/>
  <c r="F212" i="7"/>
  <c r="F191" i="7"/>
  <c r="F190" i="7"/>
  <c r="F135" i="7"/>
  <c r="F180" i="7"/>
  <c r="F134" i="7"/>
  <c r="F50" i="6"/>
  <c r="F49" i="6"/>
  <c r="F48" i="6"/>
  <c r="F47" i="6"/>
  <c r="F46" i="6"/>
  <c r="F110" i="6"/>
  <c r="F109" i="6"/>
  <c r="F108" i="6"/>
  <c r="F107" i="6"/>
  <c r="F106" i="6"/>
  <c r="F105" i="6"/>
  <c r="F104" i="6"/>
  <c r="F100" i="6"/>
  <c r="F99" i="6"/>
  <c r="F98" i="6"/>
  <c r="F23" i="6"/>
  <c r="F22" i="6"/>
  <c r="F94" i="6"/>
  <c r="F21" i="6"/>
  <c r="F20" i="6"/>
  <c r="F231" i="6"/>
  <c r="F216" i="6"/>
  <c r="F33" i="6"/>
  <c r="F93" i="6"/>
  <c r="F237" i="6"/>
  <c r="F230" i="6"/>
  <c r="F229" i="6"/>
  <c r="F215" i="6"/>
  <c r="F214" i="6"/>
  <c r="F213" i="6"/>
  <c r="F212" i="6"/>
  <c r="F211" i="6"/>
  <c r="F210" i="6"/>
  <c r="F209" i="6"/>
  <c r="F208" i="6"/>
  <c r="F207" i="6"/>
  <c r="F206" i="6"/>
  <c r="F205" i="6"/>
  <c r="F204" i="6"/>
  <c r="F203" i="6"/>
  <c r="F202" i="6"/>
  <c r="F201" i="6"/>
  <c r="F200" i="6"/>
  <c r="F199" i="6"/>
  <c r="F198" i="6"/>
  <c r="F197" i="6"/>
  <c r="F196" i="6"/>
  <c r="F195" i="6"/>
  <c r="F194" i="6"/>
  <c r="F193" i="6"/>
  <c r="F192" i="6"/>
  <c r="F191" i="6"/>
  <c r="F190" i="6"/>
  <c r="F189" i="6"/>
  <c r="F188" i="6"/>
  <c r="F187" i="6"/>
  <c r="F186" i="6"/>
  <c r="F171" i="6"/>
  <c r="F170" i="6"/>
  <c r="F169" i="6"/>
  <c r="F168" i="6"/>
  <c r="F167" i="6"/>
  <c r="F166" i="6"/>
  <c r="F165" i="6"/>
  <c r="F164" i="6"/>
  <c r="F163" i="6"/>
  <c r="F162" i="6"/>
  <c r="F161" i="6"/>
  <c r="F160" i="6"/>
  <c r="F159" i="6"/>
  <c r="F158" i="6"/>
  <c r="F157" i="6"/>
  <c r="F156" i="6"/>
  <c r="F155" i="6"/>
  <c r="F154" i="6"/>
  <c r="F153" i="6"/>
  <c r="F152" i="6"/>
  <c r="F151" i="6"/>
  <c r="F150" i="6"/>
  <c r="F149" i="6"/>
  <c r="F148" i="6"/>
  <c r="F147" i="6"/>
  <c r="F146" i="6"/>
  <c r="F145" i="6"/>
  <c r="F144" i="6"/>
  <c r="F143" i="6"/>
  <c r="F142" i="6"/>
  <c r="F141" i="6"/>
  <c r="F140" i="6"/>
  <c r="F139" i="6"/>
  <c r="F138" i="6"/>
  <c r="F137" i="6"/>
  <c r="F136" i="6"/>
  <c r="F135" i="6"/>
  <c r="F134" i="6"/>
  <c r="F133" i="6"/>
  <c r="F132" i="6"/>
  <c r="F131" i="6"/>
  <c r="F130" i="6"/>
  <c r="F129" i="6"/>
  <c r="F89" i="6"/>
  <c r="F88" i="6"/>
  <c r="F87" i="6"/>
  <c r="F86" i="6"/>
  <c r="F85" i="6"/>
  <c r="F84" i="6"/>
  <c r="F83" i="6"/>
  <c r="F82" i="6"/>
  <c r="F81" i="6"/>
  <c r="F80" i="6"/>
  <c r="F79" i="6"/>
  <c r="F78" i="6"/>
  <c r="F19" i="6"/>
  <c r="F75" i="6"/>
  <c r="F74" i="6"/>
  <c r="F125" i="6"/>
  <c r="F62" i="6"/>
  <c r="F185" i="6"/>
  <c r="F27" i="6"/>
  <c r="F10" i="6"/>
  <c r="F236" i="6"/>
  <c r="F54" i="6"/>
  <c r="F53" i="6"/>
  <c r="F121" i="6"/>
  <c r="F120" i="6"/>
  <c r="F183" i="6"/>
  <c r="G48" i="5" l="1"/>
  <c r="G47" i="5" s="1"/>
</calcChain>
</file>

<file path=xl/sharedStrings.xml><?xml version="1.0" encoding="utf-8"?>
<sst xmlns="http://schemas.openxmlformats.org/spreadsheetml/2006/main" count="8001" uniqueCount="1573">
  <si>
    <t>구분</t>
    <phoneticPr fontId="1" type="noConversion"/>
  </si>
  <si>
    <t>계</t>
    <phoneticPr fontId="1" type="noConversion"/>
  </si>
  <si>
    <t>도급액</t>
    <phoneticPr fontId="1" type="noConversion"/>
  </si>
  <si>
    <t>담당자</t>
    <phoneticPr fontId="1" type="noConversion"/>
  </si>
  <si>
    <t>발주
시기</t>
    <phoneticPr fontId="1" type="noConversion"/>
  </si>
  <si>
    <t>사     업     비</t>
    <phoneticPr fontId="1" type="noConversion"/>
  </si>
  <si>
    <t>비  고</t>
    <phoneticPr fontId="1" type="noConversion"/>
  </si>
  <si>
    <t>사   업   량</t>
    <phoneticPr fontId="1" type="noConversion"/>
  </si>
  <si>
    <t>사   업   명</t>
    <phoneticPr fontId="1" type="noConversion"/>
  </si>
  <si>
    <t>(단위 : 천원)</t>
    <phoneticPr fontId="1" type="noConversion"/>
  </si>
  <si>
    <t>부서명</t>
    <phoneticPr fontId="1" type="noConversion"/>
  </si>
  <si>
    <t>공사</t>
    <phoneticPr fontId="1" type="noConversion"/>
  </si>
  <si>
    <t>용역</t>
    <phoneticPr fontId="1" type="noConversion"/>
  </si>
  <si>
    <t>총계</t>
    <phoneticPr fontId="1" type="noConversion"/>
  </si>
  <si>
    <t>소계</t>
    <phoneticPr fontId="1" type="noConversion"/>
  </si>
  <si>
    <t>물품</t>
    <phoneticPr fontId="1" type="noConversion"/>
  </si>
  <si>
    <t>관급자재
(공사)</t>
    <phoneticPr fontId="1" type="noConversion"/>
  </si>
  <si>
    <t>2018년 발주계획</t>
    <phoneticPr fontId="1" type="noConversion"/>
  </si>
  <si>
    <t/>
  </si>
  <si>
    <t>590.48㎡</t>
    <phoneticPr fontId="1" type="noConversion"/>
  </si>
  <si>
    <t xml:space="preserve">기업지원과 </t>
    <phoneticPr fontId="1" type="noConversion"/>
  </si>
  <si>
    <t>근로자교육복지회관 리모델링</t>
  </si>
  <si>
    <t>전라북도 소상공인 실태조사</t>
    <phoneticPr fontId="1" type="noConversion"/>
  </si>
  <si>
    <t>유통산업 실태조사 및 상생협력계획 수립</t>
    <phoneticPr fontId="1" type="noConversion"/>
  </si>
  <si>
    <t>일자리경제정책관</t>
    <phoneticPr fontId="1" type="noConversion"/>
  </si>
  <si>
    <t>1식</t>
    <phoneticPr fontId="1" type="noConversion"/>
  </si>
  <si>
    <t>신미혜</t>
    <phoneticPr fontId="1" type="noConversion"/>
  </si>
  <si>
    <t>산업진흥과</t>
    <phoneticPr fontId="1" type="noConversion"/>
  </si>
  <si>
    <t>3월</t>
    <phoneticPr fontId="1" type="noConversion"/>
  </si>
  <si>
    <t>부안단지 하수처리시설(관로)준설 및 정비사업(신규)</t>
    <phoneticPr fontId="1" type="noConversion"/>
  </si>
  <si>
    <t>준설토량 400㎡(하수관로 4.5KM)</t>
    <phoneticPr fontId="1" type="noConversion"/>
  </si>
  <si>
    <t>박우전</t>
    <phoneticPr fontId="1" type="noConversion"/>
  </si>
  <si>
    <t>4월</t>
    <phoneticPr fontId="1" type="noConversion"/>
  </si>
  <si>
    <t>부안신재생에너지단지 시설보강(계속)</t>
    <phoneticPr fontId="1" type="noConversion"/>
  </si>
  <si>
    <t>등기구 80개 교체</t>
    <phoneticPr fontId="1" type="noConversion"/>
  </si>
  <si>
    <t>부안 신재생에너지단지 유수지 배수로 정비공사(신규)</t>
    <phoneticPr fontId="1" type="noConversion"/>
  </si>
  <si>
    <t>흄관(5개)제거 및 PC암거 설치</t>
    <phoneticPr fontId="1" type="noConversion"/>
  </si>
  <si>
    <t>5월</t>
    <phoneticPr fontId="1" type="noConversion"/>
  </si>
  <si>
    <t>군산풍력발전소 시설물 교체공사</t>
    <phoneticPr fontId="1" type="noConversion"/>
  </si>
  <si>
    <t>풍력발전기 변압기, 배전함 등 교체</t>
    <phoneticPr fontId="1" type="noConversion"/>
  </si>
  <si>
    <t>홍석호</t>
    <phoneticPr fontId="1" type="noConversion"/>
  </si>
  <si>
    <t>강화정</t>
    <phoneticPr fontId="1" type="noConversion"/>
  </si>
  <si>
    <t>2월</t>
    <phoneticPr fontId="1" type="noConversion"/>
  </si>
  <si>
    <t>신재생에너지융복합테마체험시설구축연구용역(신규)</t>
    <phoneticPr fontId="1" type="noConversion"/>
  </si>
  <si>
    <t>도시가스 공급비용 산정용역</t>
    <phoneticPr fontId="1" type="noConversion"/>
  </si>
  <si>
    <t>윤미례</t>
    <phoneticPr fontId="1" type="noConversion"/>
  </si>
  <si>
    <t>군산풍력발전소 전기설비 정밀점검</t>
    <phoneticPr fontId="1" type="noConversion"/>
  </si>
  <si>
    <t>변압기 10대, 특고압 차단기 10대 등</t>
    <phoneticPr fontId="1" type="noConversion"/>
  </si>
  <si>
    <t>18년 군산풍력발전소 기술점검 용역</t>
    <phoneticPr fontId="1" type="noConversion"/>
  </si>
  <si>
    <t>풍력발전기(10기, 7.9MW) 기술점검
(상하반기 2회)</t>
    <phoneticPr fontId="1" type="noConversion"/>
  </si>
  <si>
    <t>11월</t>
    <phoneticPr fontId="1" type="noConversion"/>
  </si>
  <si>
    <t>19년 군산풍력발전소 유지관리 용역</t>
    <phoneticPr fontId="1" type="noConversion"/>
  </si>
  <si>
    <t>풍력발전기(10기, 7.9MW) 유지관리</t>
    <phoneticPr fontId="1" type="noConversion"/>
  </si>
  <si>
    <t>6월</t>
    <phoneticPr fontId="1" type="noConversion"/>
  </si>
  <si>
    <t>지능형 농기계 실증단지 구축 사전타당성조사</t>
    <phoneticPr fontId="1" type="noConversion"/>
  </si>
  <si>
    <t>이혜성</t>
    <phoneticPr fontId="1" type="noConversion"/>
  </si>
  <si>
    <t>소상공인 약13,000업체 실태조사</t>
    <phoneticPr fontId="1" type="noConversion"/>
  </si>
  <si>
    <t>대형유통업체 20개소실태 및 상생협력계획 수립</t>
    <phoneticPr fontId="1" type="noConversion"/>
  </si>
  <si>
    <t>미래산업과</t>
    <phoneticPr fontId="1" type="noConversion"/>
  </si>
  <si>
    <t>전북테크비즈센터 건립공사</t>
    <phoneticPr fontId="1" type="noConversion"/>
  </si>
  <si>
    <t>15,000㎡</t>
    <phoneticPr fontId="1" type="noConversion"/>
  </si>
  <si>
    <t>장도광</t>
    <phoneticPr fontId="1" type="noConversion"/>
  </si>
  <si>
    <t>10월</t>
    <phoneticPr fontId="1" type="noConversion"/>
  </si>
  <si>
    <t>전북테크비즈센터 건설사업관리용역</t>
    <phoneticPr fontId="1" type="noConversion"/>
  </si>
  <si>
    <t>고창소방서</t>
    <phoneticPr fontId="1" type="noConversion"/>
  </si>
  <si>
    <t>고창소방서 청사 환경개선</t>
    <phoneticPr fontId="1" type="noConversion"/>
  </si>
  <si>
    <t>2층 옥상 방수 및 식당환경개선</t>
    <phoneticPr fontId="1" type="noConversion"/>
  </si>
  <si>
    <t>유철규</t>
    <phoneticPr fontId="1" type="noConversion"/>
  </si>
  <si>
    <t>흥덕센터 청사 환경개선</t>
    <phoneticPr fontId="1" type="noConversion"/>
  </si>
  <si>
    <t>창고바닥 및 사무실 내부환경 개선</t>
    <phoneticPr fontId="1" type="noConversion"/>
  </si>
  <si>
    <t>다목적체육시설 펜스 및 조명설치</t>
    <phoneticPr fontId="1" type="noConversion"/>
  </si>
  <si>
    <t>다목적체육시설 시설보강</t>
    <phoneticPr fontId="1" type="noConversion"/>
  </si>
  <si>
    <t>호스건조대 설치</t>
    <phoneticPr fontId="1" type="noConversion"/>
  </si>
  <si>
    <t>대산센터 호스건조대 설치</t>
    <phoneticPr fontId="1" type="noConversion"/>
  </si>
  <si>
    <t>교통물류도로과</t>
    <phoneticPr fontId="1" type="noConversion"/>
  </si>
  <si>
    <t>1월</t>
    <phoneticPr fontId="1" type="noConversion"/>
  </si>
  <si>
    <t>교통문화연수원 2층 로비 다목적 문화공간 조성</t>
    <phoneticPr fontId="1" type="noConversion"/>
  </si>
  <si>
    <t>안영옥</t>
    <phoneticPr fontId="1" type="noConversion"/>
  </si>
  <si>
    <t>동향~안성 국지도 건설공사</t>
    <phoneticPr fontId="1" type="noConversion"/>
  </si>
  <si>
    <t>○ 연장(L)=9.84km, 폭(B)=11m</t>
    <phoneticPr fontId="1" type="noConversion"/>
  </si>
  <si>
    <t>최병훈</t>
    <phoneticPr fontId="1" type="noConversion"/>
  </si>
  <si>
    <t>군산소방서</t>
    <phoneticPr fontId="1" type="noConversion"/>
  </si>
  <si>
    <t>현장대응단 통합사무실 구축</t>
    <phoneticPr fontId="1" type="noConversion"/>
  </si>
  <si>
    <t>현장대응단 사무실 위치조정 및 리모델링</t>
    <phoneticPr fontId="1" type="noConversion"/>
  </si>
  <si>
    <t>김종명</t>
    <phoneticPr fontId="1" type="noConversion"/>
  </si>
  <si>
    <t>지역대 옥상방수공사(3개소)</t>
    <phoneticPr fontId="1" type="noConversion"/>
  </si>
  <si>
    <t>옥상 우레탄방수 공사 등(3개소)</t>
    <phoneticPr fontId="1" type="noConversion"/>
  </si>
  <si>
    <t>외곽센터 계약전력 증설공사(4개소)</t>
    <phoneticPr fontId="1" type="noConversion"/>
  </si>
  <si>
    <t>계약전력 증설(4개소)</t>
    <phoneticPr fontId="1" type="noConversion"/>
  </si>
  <si>
    <t>호스건조대 설치(3개소)</t>
    <phoneticPr fontId="1" type="noConversion"/>
  </si>
  <si>
    <t>김제소방서</t>
    <phoneticPr fontId="1" type="noConversion"/>
  </si>
  <si>
    <t>본서 장비보관창고 이전 설치 공사</t>
    <phoneticPr fontId="1" type="noConversion"/>
  </si>
  <si>
    <t xml:space="preserve">구조, 구급장비 등 보관창고 1개소 </t>
    <phoneticPr fontId="1" type="noConversion"/>
  </si>
  <si>
    <t>박성호</t>
    <phoneticPr fontId="1" type="noConversion"/>
  </si>
  <si>
    <t>호스 건조대 설치 공사</t>
    <phoneticPr fontId="1" type="noConversion"/>
  </si>
  <si>
    <t>금산, 만경센터 호스건조대 2점</t>
    <phoneticPr fontId="1" type="noConversion"/>
  </si>
  <si>
    <t>소방행정과</t>
    <phoneticPr fontId="1" type="noConversion"/>
  </si>
  <si>
    <t>순창센터 근무환경 개선공사</t>
    <phoneticPr fontId="1" type="noConversion"/>
  </si>
  <si>
    <t>LED전기공사, 보일러 설치</t>
    <phoneticPr fontId="1" type="noConversion"/>
  </si>
  <si>
    <t>김광범</t>
    <phoneticPr fontId="1" type="noConversion"/>
  </si>
  <si>
    <t>운봉지역대 차고 오버헤드도어 교체</t>
    <phoneticPr fontId="1" type="noConversion"/>
  </si>
  <si>
    <t>오버헤드도어 2식, 조명창, 하부안전센스, 리모컨</t>
    <phoneticPr fontId="1" type="noConversion"/>
  </si>
  <si>
    <t>인월센터 옥상 지붕판금 방수공사</t>
    <phoneticPr fontId="1" type="noConversion"/>
  </si>
  <si>
    <t>포스코S골 폼강판 (14*15)</t>
    <phoneticPr fontId="1" type="noConversion"/>
  </si>
  <si>
    <t>남원소방서 옥상 지붕판금 방수공사</t>
    <phoneticPr fontId="1" type="noConversion"/>
  </si>
  <si>
    <t>포스코S골 폼강판 (15.2*18)</t>
    <phoneticPr fontId="1" type="noConversion"/>
  </si>
  <si>
    <t>남원소방서</t>
    <phoneticPr fontId="1" type="noConversion"/>
  </si>
  <si>
    <t>공사</t>
  </si>
  <si>
    <t>농업정책과</t>
  </si>
  <si>
    <t>전라북도 농업인회관 보수</t>
  </si>
  <si>
    <t>2식</t>
  </si>
  <si>
    <t>이성석</t>
    <phoneticPr fontId="1" type="noConversion"/>
  </si>
  <si>
    <t>280-4153</t>
    <phoneticPr fontId="1" type="noConversion"/>
  </si>
  <si>
    <t>농업정책과</t>
    <phoneticPr fontId="1" type="noConversion"/>
  </si>
  <si>
    <t>3월</t>
  </si>
  <si>
    <t>농업인회관 내진성능 평가</t>
    <phoneticPr fontId="1" type="noConversion"/>
  </si>
  <si>
    <t>1식</t>
  </si>
  <si>
    <t>해양수산과</t>
  </si>
  <si>
    <t>10월</t>
  </si>
  <si>
    <t>인공어초 해상설치 공사</t>
  </si>
  <si>
    <t>김태일</t>
  </si>
  <si>
    <t>280-4652</t>
  </si>
  <si>
    <t>농식품인력개발원</t>
    <phoneticPr fontId="1" type="noConversion"/>
  </si>
  <si>
    <t>농식품인력개발원 본관 내진성능평가 용역</t>
    <phoneticPr fontId="1" type="noConversion"/>
  </si>
  <si>
    <t>본관 지하1층 지상2층 1동 2,651.9㎡</t>
    <phoneticPr fontId="1" type="noConversion"/>
  </si>
  <si>
    <t>홍성연</t>
    <phoneticPr fontId="1" type="noConversion"/>
  </si>
  <si>
    <t>290-6404</t>
    <phoneticPr fontId="1" type="noConversion"/>
  </si>
  <si>
    <t>축산시험장</t>
  </si>
  <si>
    <t>2017 전북가축개량체계구축사업 축사증축</t>
  </si>
  <si>
    <t>축사 1동</t>
  </si>
  <si>
    <t>황태건</t>
  </si>
  <si>
    <t>290-6483</t>
  </si>
  <si>
    <t>2018 전북가축개량체계구축사업 축사증축</t>
  </si>
  <si>
    <t>동물위생시험소북부지소</t>
    <phoneticPr fontId="1" type="noConversion"/>
  </si>
  <si>
    <t>2월</t>
  </si>
  <si>
    <t>청사유지관리</t>
  </si>
  <si>
    <t>주자차장조성사업 자재</t>
  </si>
  <si>
    <t>형상기</t>
  </si>
  <si>
    <t>290-6514</t>
  </si>
  <si>
    <t>동물위생시험소북부지소</t>
  </si>
  <si>
    <t>5월</t>
  </si>
  <si>
    <t>차량소독시설 1기</t>
  </si>
  <si>
    <t>동물위생시험소서부지소</t>
  </si>
  <si>
    <t>외곽담장 및 펜스설치</t>
  </si>
  <si>
    <t>청사 외곽 담장 및 펜스설치 1식</t>
  </si>
  <si>
    <t>김경택</t>
  </si>
  <si>
    <t>290-6547</t>
  </si>
  <si>
    <t>동물위생시험소남부지소</t>
  </si>
  <si>
    <t>청사냉난방 시설설치</t>
  </si>
  <si>
    <t>청사 냉난방기 11대 구입 설치비</t>
  </si>
  <si>
    <t>심소연</t>
  </si>
  <si>
    <t>290-6581</t>
    <phoneticPr fontId="1" type="noConversion"/>
  </si>
  <si>
    <t>4월</t>
  </si>
  <si>
    <t>청사 내진성능평가</t>
  </si>
  <si>
    <t>청사 본관 건물</t>
  </si>
  <si>
    <t>수산기술연구소</t>
    <phoneticPr fontId="1" type="noConversion"/>
  </si>
  <si>
    <t>민물고기시험장 시설 개보수</t>
    <phoneticPr fontId="1" type="noConversion"/>
  </si>
  <si>
    <t>이규재</t>
    <phoneticPr fontId="1" type="noConversion"/>
  </si>
  <si>
    <t>290-6913</t>
    <phoneticPr fontId="1" type="noConversion"/>
  </si>
  <si>
    <t>노후 생산시설 환경개선</t>
    <phoneticPr fontId="1" type="noConversion"/>
  </si>
  <si>
    <t>최연호</t>
    <phoneticPr fontId="1" type="noConversion"/>
  </si>
  <si>
    <t>290-6916</t>
    <phoneticPr fontId="1" type="noConversion"/>
  </si>
  <si>
    <t>취수펌프 케이블 설치 공사</t>
    <phoneticPr fontId="1" type="noConversion"/>
  </si>
  <si>
    <t>하승환</t>
    <phoneticPr fontId="1" type="noConversion"/>
  </si>
  <si>
    <t>290-6635</t>
    <phoneticPr fontId="1" type="noConversion"/>
  </si>
  <si>
    <t>2018년 기술지도선 해양수산호 정기수리공사</t>
    <phoneticPr fontId="1" type="noConversion"/>
  </si>
  <si>
    <t>1척</t>
    <phoneticPr fontId="1" type="noConversion"/>
  </si>
  <si>
    <t>명상수</t>
    <phoneticPr fontId="1" type="noConversion"/>
  </si>
  <si>
    <t>290-6974</t>
    <phoneticPr fontId="1" type="noConversion"/>
  </si>
  <si>
    <t>수산질병센터 청사 신축</t>
    <phoneticPr fontId="1" type="noConversion"/>
  </si>
  <si>
    <r>
      <t>부지 1,195.1</t>
    </r>
    <r>
      <rPr>
        <sz val="10"/>
        <color theme="1"/>
        <rFont val="맑은 고딕"/>
        <family val="3"/>
        <charset val="129"/>
      </rPr>
      <t>㎡</t>
    </r>
    <r>
      <rPr>
        <sz val="10"/>
        <color theme="1"/>
        <rFont val="맑은 고딕"/>
        <family val="2"/>
        <charset val="129"/>
      </rPr>
      <t>, 건물(지상2층) 600</t>
    </r>
    <r>
      <rPr>
        <sz val="10"/>
        <color theme="1"/>
        <rFont val="맑은 고딕"/>
        <family val="3"/>
        <charset val="129"/>
      </rPr>
      <t>㎡</t>
    </r>
    <phoneticPr fontId="1" type="noConversion"/>
  </si>
  <si>
    <t>성명현</t>
    <phoneticPr fontId="1" type="noConversion"/>
  </si>
  <si>
    <t>290-6946</t>
    <phoneticPr fontId="1" type="noConversion"/>
  </si>
  <si>
    <t>행정지원과</t>
    <phoneticPr fontId="1" type="noConversion"/>
  </si>
  <si>
    <t>농업기술원 본관 리모델링</t>
    <phoneticPr fontId="1" type="noConversion"/>
  </si>
  <si>
    <t>1,176㎡ 리모델링(체력단련실, 쉼터 등)</t>
    <phoneticPr fontId="1" type="noConversion"/>
  </si>
  <si>
    <t>이용재</t>
    <phoneticPr fontId="1" type="noConversion"/>
  </si>
  <si>
    <t>농촌지원과</t>
    <phoneticPr fontId="1" type="noConversion"/>
  </si>
  <si>
    <t>농업과학관 및 체험장 개선</t>
    <phoneticPr fontId="1" type="noConversion"/>
  </si>
  <si>
    <t>김동완</t>
    <phoneticPr fontId="1" type="noConversion"/>
  </si>
  <si>
    <t>상록관 증축 및 식당 환경개선</t>
    <phoneticPr fontId="1" type="noConversion"/>
  </si>
  <si>
    <t>증축 206㎡, 내진보강 1식, 식당 리모델링 1식</t>
    <phoneticPr fontId="1" type="noConversion"/>
  </si>
  <si>
    <t>농심관 개보수 공사</t>
    <phoneticPr fontId="1" type="noConversion"/>
  </si>
  <si>
    <t xml:space="preserve">350㎡ 개보수, 음향장비 1식 </t>
    <phoneticPr fontId="1" type="noConversion"/>
  </si>
  <si>
    <t>농업기술원 청사 조경공사</t>
    <phoneticPr fontId="1" type="noConversion"/>
  </si>
  <si>
    <t>차고편의시설 및 경비실 증축</t>
    <phoneticPr fontId="1" type="noConversion"/>
  </si>
  <si>
    <t>차고편의시설 증축 1식, 경비실 증축 1식</t>
    <phoneticPr fontId="1" type="noConversion"/>
  </si>
  <si>
    <t>농식품개발과</t>
    <phoneticPr fontId="1" type="noConversion"/>
  </si>
  <si>
    <t>시험연구포장 관배수로 및 환경정비공사</t>
    <phoneticPr fontId="1" type="noConversion"/>
  </si>
  <si>
    <t>농로포장 : 400M 용 수 로 : 450M 배 수 로 : 1,200M  기존시설물 철거 등</t>
    <phoneticPr fontId="1" type="noConversion"/>
  </si>
  <si>
    <t>조대호</t>
    <phoneticPr fontId="1" type="noConversion"/>
  </si>
  <si>
    <t>지역특화 버섯 ICT 연구기반 시스템 구축</t>
    <phoneticPr fontId="1" type="noConversion"/>
  </si>
  <si>
    <t>배양실 및 재배실 환경조절 시스템  및 작업 자동화 구축</t>
    <phoneticPr fontId="1" type="noConversion"/>
  </si>
  <si>
    <t>유영진</t>
    <phoneticPr fontId="1" type="noConversion"/>
  </si>
  <si>
    <t>기후변화대응과</t>
    <phoneticPr fontId="1" type="noConversion"/>
  </si>
  <si>
    <t>하우스 노후 비닐 교체 등</t>
    <phoneticPr fontId="1" type="noConversion"/>
  </si>
  <si>
    <t>3연동하우스 비닐 및 커튼교체 1건</t>
    <phoneticPr fontId="1" type="noConversion"/>
  </si>
  <si>
    <t>김주</t>
    <phoneticPr fontId="1" type="noConversion"/>
  </si>
  <si>
    <t>1월</t>
  </si>
  <si>
    <t>기후변화대응 유기농업 연구용 전용하우스 신축</t>
    <phoneticPr fontId="1" type="noConversion"/>
  </si>
  <si>
    <t>70 m2, 4동</t>
  </si>
  <si>
    <t>이창규</t>
  </si>
  <si>
    <t>원예산업과</t>
    <phoneticPr fontId="1" type="noConversion"/>
  </si>
  <si>
    <t>채소수경재배 하우스 복합열원 냉난방시스템 설치</t>
    <phoneticPr fontId="1" type="noConversion"/>
  </si>
  <si>
    <t>복합열원 냉난방시스템 시설 등</t>
    <phoneticPr fontId="1" type="noConversion"/>
  </si>
  <si>
    <t>정현수</t>
    <phoneticPr fontId="1" type="noConversion"/>
  </si>
  <si>
    <t>국화 육종효율 고도화를 위한 첨단 비닐온실 구축</t>
    <phoneticPr fontId="1" type="noConversion"/>
  </si>
  <si>
    <t>첨단 비닐온실 신축(660㎡), 암막시설, 전기 난방시설 등</t>
    <phoneticPr fontId="1" type="noConversion"/>
  </si>
  <si>
    <t>진성용</t>
    <phoneticPr fontId="1" type="noConversion"/>
  </si>
  <si>
    <t>하우스 커튼 및 비닐 교체</t>
    <phoneticPr fontId="1" type="noConversion"/>
  </si>
  <si>
    <t>정동춘</t>
    <phoneticPr fontId="1" type="noConversion"/>
  </si>
  <si>
    <t>과채류연구소</t>
    <phoneticPr fontId="1" type="noConversion"/>
  </si>
  <si>
    <t>파프리카 현대화 온실 비닐 및 차광스크린 교체 및 보수</t>
    <phoneticPr fontId="11" type="noConversion"/>
  </si>
  <si>
    <t>비닐 및 차광스크린 교체 및 보수</t>
  </si>
  <si>
    <t xml:space="preserve">이재택 </t>
    <phoneticPr fontId="1" type="noConversion"/>
  </si>
  <si>
    <t>파프리카 온실 스마트팜 양액분석, 생육환경 조절 작업시설 보강</t>
    <phoneticPr fontId="11" type="noConversion"/>
  </si>
  <si>
    <t>스마트팜 양액분석, 생육환경 조절 작업시설 보강</t>
    <phoneticPr fontId="1" type="noConversion"/>
  </si>
  <si>
    <t>시험포노후 관수시설 등 교체공사</t>
    <phoneticPr fontId="1" type="noConversion"/>
  </si>
  <si>
    <t>관수시설 교체</t>
    <phoneticPr fontId="1" type="noConversion"/>
  </si>
  <si>
    <t>임정현</t>
    <phoneticPr fontId="1" type="noConversion"/>
  </si>
  <si>
    <t>약용자원연구소</t>
    <phoneticPr fontId="1" type="noConversion"/>
  </si>
  <si>
    <t>유전자원포 배수로 공사 등(약초)</t>
    <phoneticPr fontId="1" type="noConversion"/>
  </si>
  <si>
    <t>3품목</t>
    <phoneticPr fontId="1" type="noConversion"/>
  </si>
  <si>
    <t>김창수</t>
    <phoneticPr fontId="1" type="noConversion"/>
  </si>
  <si>
    <t>시험포장하우스 정비공사 등(허브)</t>
    <phoneticPr fontId="1" type="noConversion"/>
  </si>
  <si>
    <t>5품목</t>
    <phoneticPr fontId="1" type="noConversion"/>
  </si>
  <si>
    <t>하득수</t>
    <phoneticPr fontId="1" type="noConversion"/>
  </si>
  <si>
    <t>종자사업소</t>
    <phoneticPr fontId="1" type="noConversion"/>
  </si>
  <si>
    <t>관사 3동 철거 공사</t>
    <phoneticPr fontId="1" type="noConversion"/>
  </si>
  <si>
    <t>김은갑</t>
    <phoneticPr fontId="1" type="noConversion"/>
  </si>
  <si>
    <t>종자생산 및 비축시설 구축 건물 신축공사</t>
  </si>
  <si>
    <t>종자생산 및 비축시설 구축(기계) 냉동 공사</t>
    <phoneticPr fontId="1" type="noConversion"/>
  </si>
  <si>
    <t>종자생산 및 비축시설 구축(소방) 전기 공사</t>
    <phoneticPr fontId="1" type="noConversion"/>
  </si>
  <si>
    <t>전주덕진소방서</t>
    <phoneticPr fontId="1" type="noConversion"/>
  </si>
  <si>
    <t>본 서 외벽 리모델링</t>
    <phoneticPr fontId="1" type="noConversion"/>
  </si>
  <si>
    <t>전주덕진소방서 외벽 전체 보수 및 교체 리모델링</t>
    <phoneticPr fontId="1" type="noConversion"/>
  </si>
  <si>
    <t>아중센터 심신안정실 조성</t>
    <phoneticPr fontId="1" type="noConversion"/>
  </si>
  <si>
    <t>심신안정실 조성에 따른 공사</t>
    <phoneticPr fontId="1" type="noConversion"/>
  </si>
  <si>
    <t>소양지역대 신축에 따른 건축</t>
  </si>
  <si>
    <t>지역대 신축부지 건물 건축</t>
  </si>
  <si>
    <t>전미센터 환경개선공사</t>
  </si>
  <si>
    <t xml:space="preserve">전미센터 전체 리모델링 </t>
  </si>
  <si>
    <t>6월</t>
  </si>
  <si>
    <t>호스건조대 설치</t>
  </si>
  <si>
    <t>각 센터 호스건조대 설치</t>
  </si>
  <si>
    <t>도로관리사업소</t>
  </si>
  <si>
    <t>2018년 도로 부속물 정비사업</t>
  </si>
  <si>
    <t>터널 2개소</t>
  </si>
  <si>
    <t>김명선</t>
  </si>
  <si>
    <t>2018년 지방도 표지판 정비공사</t>
  </si>
  <si>
    <t>신설 6, 교체 12, 수정 17</t>
  </si>
  <si>
    <t>김수현</t>
  </si>
  <si>
    <t>2018년 터널시설물 정비사업</t>
  </si>
  <si>
    <t>터널 정비 1식</t>
  </si>
  <si>
    <t>북부지소 자재창고 증축</t>
  </si>
  <si>
    <t>창고증축 291㎡</t>
  </si>
  <si>
    <t>박수빈</t>
  </si>
  <si>
    <t>학천교 등 3개소 소규모 보수공사</t>
  </si>
  <si>
    <t>교량 소규모보수 1식</t>
  </si>
  <si>
    <t>유기현</t>
  </si>
  <si>
    <t>광대교 등 6개소 소규모 보수공사</t>
  </si>
  <si>
    <t>대소교 등 3개소 소규모 보수공사</t>
  </si>
  <si>
    <t>동상1교 등 4개교 소규모 보수공사</t>
  </si>
  <si>
    <t>섬티교 등 4개교 소규모 보수공사</t>
  </si>
  <si>
    <t xml:space="preserve">지방도 덧씌우기사업 </t>
  </si>
  <si>
    <t>37개지구 L=46km</t>
  </si>
  <si>
    <t>장영신</t>
  </si>
  <si>
    <t>포장 파손잦은곳 개선사업</t>
  </si>
  <si>
    <t>1개소 L=1.8km</t>
  </si>
  <si>
    <t>양대길</t>
  </si>
  <si>
    <t>상반기 과속방지턱, 미끄럼포장 정비 사업</t>
  </si>
  <si>
    <t>과속방지턱 40개소 등</t>
  </si>
  <si>
    <t>소규모구조개선사업(8개소)</t>
  </si>
  <si>
    <t>구조개선 L=1km</t>
  </si>
  <si>
    <t>김상현</t>
  </si>
  <si>
    <t>지방도 차선도색공사(1차)</t>
  </si>
  <si>
    <t>노면표시(횡단, 문자기호등) 16,000㎡</t>
  </si>
  <si>
    <t>김경연</t>
  </si>
  <si>
    <t>지방도 긴급보수 정비사업(군산)</t>
  </si>
  <si>
    <t>도로정비 L=200m</t>
  </si>
  <si>
    <t>김동규</t>
  </si>
  <si>
    <t>지방도 긴급보수 정비사업(익산)</t>
  </si>
  <si>
    <t>도로정비 L=350m</t>
  </si>
  <si>
    <t>지방도 긴급보수 정비사업(정읍)</t>
  </si>
  <si>
    <t>지방도 긴급보수 정비사업(남원)</t>
  </si>
  <si>
    <t>도로정비 L=250m</t>
  </si>
  <si>
    <t>지방도 긴급보수 정비사업(김제)</t>
  </si>
  <si>
    <t>지방도 긴급보수 정비사업(완주)</t>
  </si>
  <si>
    <t>지방도 긴급보수 정비사업(진안)</t>
  </si>
  <si>
    <t>도로정비 L=300m</t>
  </si>
  <si>
    <t>지방도 긴급보수 정비사업(무주)</t>
  </si>
  <si>
    <t>지방도 긴급보수 정비사업(장수)</t>
  </si>
  <si>
    <t>지방도 긴급보수 정비사업(임실)</t>
  </si>
  <si>
    <t>지방도 긴급보수 정비사업(순창)</t>
  </si>
  <si>
    <t>지방도 긴급보수 정비사업(고창)</t>
  </si>
  <si>
    <t>지방도 긴급보수 정비사업(부안)</t>
  </si>
  <si>
    <t>지방도 배수시설 정비사업(군산)</t>
  </si>
  <si>
    <t>도로정비 L=150m</t>
  </si>
  <si>
    <t>지방도 배수시설 정비사업(익산)</t>
  </si>
  <si>
    <t>도로정비 L=100m</t>
  </si>
  <si>
    <t>지방도 배수시설 정비사업(정읍)</t>
  </si>
  <si>
    <t>지방도 배수시설 정비사업(남원)</t>
  </si>
  <si>
    <t>지방도 배수시설 정비사업(김제)</t>
  </si>
  <si>
    <t>지방도 배수시설 정비사업(완주)</t>
  </si>
  <si>
    <t>지방도 배수시설 정비사업(진안)</t>
  </si>
  <si>
    <t>지방도 배수시설 정비사업(무주)</t>
  </si>
  <si>
    <t>지방도 배수시설 정비사업(장수)</t>
  </si>
  <si>
    <t>지방도 배수시설 정비사업(임실)</t>
  </si>
  <si>
    <t>지방도 배수시설 정비사업(순창)</t>
  </si>
  <si>
    <t>지방도 배수시설 정비사업(고창)</t>
  </si>
  <si>
    <t>지방도 배수시설 정비사업(부안)</t>
  </si>
  <si>
    <t>지방도 안전시설 정비사업(군산)</t>
  </si>
  <si>
    <t>안전시설 220m</t>
  </si>
  <si>
    <t>지방도 안전시설 정비사업(익산)</t>
  </si>
  <si>
    <t>안전시설 100m</t>
  </si>
  <si>
    <t>지방도 안전시설 정비사업(정읍)</t>
  </si>
  <si>
    <t>안전시설 140m</t>
  </si>
  <si>
    <t>지방도 안전시설 정비사업(남원)</t>
  </si>
  <si>
    <t>안전시설 1,800m</t>
  </si>
  <si>
    <t>지방도 안전시설 정비사업(김제)</t>
  </si>
  <si>
    <t>안전시설 780m</t>
  </si>
  <si>
    <t>지방도 안전시설 정비사업(완주)</t>
  </si>
  <si>
    <t>안전시설 1,420m</t>
  </si>
  <si>
    <t>지방도 안전시설 정비사업(진안)</t>
  </si>
  <si>
    <t>안전시설 250m</t>
  </si>
  <si>
    <t>지방도 안전시설 정비사업(무주)</t>
  </si>
  <si>
    <t>지방도 안전시설 정비사업(장수)</t>
  </si>
  <si>
    <t>안전시설 600m</t>
  </si>
  <si>
    <t>지방도 안전시설 정비사업(임실)</t>
  </si>
  <si>
    <t>안전시설 400m</t>
  </si>
  <si>
    <t>지방도 안전시설 정비사업(순창)</t>
  </si>
  <si>
    <t>안전시설 320m</t>
  </si>
  <si>
    <t>지방도 안전시설 정비사업(고창)</t>
  </si>
  <si>
    <t>안전시설 740m</t>
  </si>
  <si>
    <t>지방도 안전시설 정비사업(부안)</t>
  </si>
  <si>
    <t>안전시설 750m</t>
  </si>
  <si>
    <t>지방도 안전시설 정비사업(김제 완주)</t>
  </si>
  <si>
    <t>중앙분리대 L=5,000km</t>
  </si>
  <si>
    <t>2018년 보행자 통행시설 정비</t>
  </si>
  <si>
    <t>보도 6개소</t>
  </si>
  <si>
    <t>2018년 절개지 정비사업</t>
  </si>
  <si>
    <t>절개지 6개소</t>
  </si>
  <si>
    <t>유촌대교 내진보강공사</t>
  </si>
  <si>
    <t>받침장치 교체 90개소</t>
  </si>
  <si>
    <t>오한국</t>
  </si>
  <si>
    <t>와룡육교 내진보강공사</t>
  </si>
  <si>
    <t>받침장치 교체 80개소</t>
  </si>
  <si>
    <t>둔덕교 내진보강공사</t>
  </si>
  <si>
    <t>받침장치 교체 68개소</t>
  </si>
  <si>
    <t>반암교 내진보강공사</t>
  </si>
  <si>
    <t>받침장치 교체 40개소</t>
  </si>
  <si>
    <t>봉곡교 내진보강공사</t>
  </si>
  <si>
    <t>받침장치 교체 20개소</t>
  </si>
  <si>
    <t>석삼교 등 2개교 내진보강공사</t>
  </si>
  <si>
    <t>받침장치 교체 32개소</t>
  </si>
  <si>
    <t>가막교 내진보강공사</t>
  </si>
  <si>
    <t>받침장치 교체 30개소</t>
  </si>
  <si>
    <t>어두교 내진보강공사</t>
  </si>
  <si>
    <t>상동교 내진보강공사</t>
  </si>
  <si>
    <t>받침장치 교체 18개소</t>
  </si>
  <si>
    <t>중계교 등 2개교 내진보강공사</t>
  </si>
  <si>
    <t>번암교 내진보강공사</t>
  </si>
  <si>
    <t>괴양교 등 2개교 내진보강공사</t>
  </si>
  <si>
    <t>받침장치 교체 35개소</t>
  </si>
  <si>
    <t>운일교 등 2개교 내진보강공사</t>
  </si>
  <si>
    <t>받침장치 교체 12개소</t>
  </si>
  <si>
    <t>송산교 내진보강공사</t>
  </si>
  <si>
    <t>양전교 등 2개교 보수보강공사</t>
  </si>
  <si>
    <t>포장 소파보수, 후타재 보수 등</t>
  </si>
  <si>
    <t>성두교 보수보강공사</t>
  </si>
  <si>
    <t>용산교 보수보강공사</t>
  </si>
  <si>
    <t>신축이음 보수, 연석 보수 등</t>
  </si>
  <si>
    <t>삼곡교 등 2개교 보수보강공사</t>
  </si>
  <si>
    <t>포장 소파보수, 연석 보수 등</t>
  </si>
  <si>
    <t>언건대교 보수보강공사</t>
  </si>
  <si>
    <t>교면포장, 접속부 소파보수 등</t>
  </si>
  <si>
    <t>섬티교 등 2개교 보수보강공사</t>
  </si>
  <si>
    <t>신축이음 교체, 바닥판하면 보수 등</t>
  </si>
  <si>
    <t>거석교 등 2개교 보수보강공사</t>
  </si>
  <si>
    <t>신축이음 교체, 포장 소파보수 등</t>
  </si>
  <si>
    <t>위임국도 삼봉교 등 6개소 보수보강공사</t>
  </si>
  <si>
    <t>교면재포장, 교대교각 단면보수 등</t>
  </si>
  <si>
    <t>신문식</t>
  </si>
  <si>
    <t>위임국도 가옥교 등 2개소 내진보강공사</t>
  </si>
  <si>
    <t>교량받침 48개소 교체</t>
  </si>
  <si>
    <t>위임국도 상오정교 등 2개소 내진보강공사</t>
  </si>
  <si>
    <t>교량받침 37개소 교체</t>
  </si>
  <si>
    <t>위임국도 남양교 등 2개소 내진보강공사</t>
  </si>
  <si>
    <t>교량받침 28개소 교체</t>
  </si>
  <si>
    <t>위임국도 칠보교 내진보강공사</t>
  </si>
  <si>
    <t>교량받침 36개소 교체</t>
  </si>
  <si>
    <t>위임국도 연화교 등 2개소 내진보강공사</t>
  </si>
  <si>
    <t>교량받침 40개소 교체</t>
  </si>
  <si>
    <t>위임국도 현포교 내진보강공사</t>
  </si>
  <si>
    <t>위임국도 남악교 등 2개소 내진보강공사</t>
  </si>
  <si>
    <t>위임국도 장금교 등 2개소 내진보강공사</t>
  </si>
  <si>
    <t>전단키 144개 설치</t>
  </si>
  <si>
    <t>7월</t>
  </si>
  <si>
    <t>지방도 차선도색공사(2차)</t>
  </si>
  <si>
    <t>노면표시(횡단, 문자기호등) 8,500㎡</t>
  </si>
  <si>
    <t>8월</t>
  </si>
  <si>
    <t>하반기 과속방지턱, 미끄럼포장 정비 사업</t>
  </si>
  <si>
    <t>지방도 차선도색공사(3차)</t>
  </si>
  <si>
    <t>노면표시(횡단, 문자기호등) 7,500㎡</t>
  </si>
  <si>
    <t>무진장소방서</t>
    <phoneticPr fontId="1" type="noConversion"/>
  </si>
  <si>
    <t>체력단련실 및 여자대기실 증축</t>
    <phoneticPr fontId="1" type="noConversion"/>
  </si>
  <si>
    <t>체력단련실(100㎡), 여자대기실(50㎡) 증축</t>
    <phoneticPr fontId="1" type="noConversion"/>
  </si>
  <si>
    <t>정준모</t>
    <phoneticPr fontId="1" type="noConversion"/>
  </si>
  <si>
    <t>동향119지역대 보수공사</t>
    <phoneticPr fontId="1" type="noConversion"/>
  </si>
  <si>
    <t>부귀119지역대 보수공사</t>
    <phoneticPr fontId="1" type="noConversion"/>
  </si>
  <si>
    <t>부남전담의소대 보수공사</t>
    <phoneticPr fontId="1" type="noConversion"/>
  </si>
  <si>
    <t>장수119안전센터 보수공사</t>
    <phoneticPr fontId="1" type="noConversion"/>
  </si>
  <si>
    <t>본서 주차장 포장공사</t>
    <phoneticPr fontId="1" type="noConversion"/>
  </si>
  <si>
    <t>장수119안전센터 심신안정실 환경조성</t>
    <phoneticPr fontId="1" type="noConversion"/>
  </si>
  <si>
    <t>바디케어룸, 건강상담룸 등 설치</t>
    <phoneticPr fontId="1" type="noConversion"/>
  </si>
  <si>
    <t>이재경</t>
    <phoneticPr fontId="1" type="noConversion"/>
  </si>
  <si>
    <t>문화예술과</t>
    <phoneticPr fontId="1" type="noConversion"/>
  </si>
  <si>
    <t>한국소리문화의전당 시설개선사업</t>
    <phoneticPr fontId="1" type="noConversion"/>
  </si>
  <si>
    <t>서숭</t>
    <phoneticPr fontId="1" type="noConversion"/>
  </si>
  <si>
    <t>체육정책과</t>
    <phoneticPr fontId="1" type="noConversion"/>
  </si>
  <si>
    <t>국민체육센터 보수공사</t>
    <phoneticPr fontId="1" type="noConversion"/>
  </si>
  <si>
    <t>황대연</t>
    <phoneticPr fontId="1" type="noConversion"/>
  </si>
  <si>
    <t>전국체전준비단</t>
    <phoneticPr fontId="1" type="noConversion"/>
  </si>
  <si>
    <t>귀빈 및 주요인사 연단 설치</t>
    <phoneticPr fontId="1" type="noConversion"/>
  </si>
  <si>
    <t>연단설치 1식</t>
    <phoneticPr fontId="1" type="noConversion"/>
  </si>
  <si>
    <t>김원식</t>
    <phoneticPr fontId="1" type="noConversion"/>
  </si>
  <si>
    <t>도립국악원</t>
    <phoneticPr fontId="1" type="noConversion"/>
  </si>
  <si>
    <t>도립국악원 전통문화 체험전수관 건립 공사</t>
    <phoneticPr fontId="1" type="noConversion"/>
  </si>
  <si>
    <t>방재호</t>
    <phoneticPr fontId="1" type="noConversion"/>
  </si>
  <si>
    <t>도립미술관</t>
    <phoneticPr fontId="1" type="noConversion"/>
  </si>
  <si>
    <t>8월</t>
    <phoneticPr fontId="1" type="noConversion"/>
  </si>
  <si>
    <t>천년전라기념특별전 공간 연출</t>
    <phoneticPr fontId="1" type="noConversion"/>
  </si>
  <si>
    <t>4개 전시실</t>
    <phoneticPr fontId="1" type="noConversion"/>
  </si>
  <si>
    <t>김현정</t>
    <phoneticPr fontId="1" type="noConversion"/>
  </si>
  <si>
    <t>공기조화기 자동제어 시스템 교체</t>
    <phoneticPr fontId="1" type="noConversion"/>
  </si>
  <si>
    <t>1대</t>
    <phoneticPr fontId="1" type="noConversion"/>
  </si>
  <si>
    <t>신응배</t>
    <phoneticPr fontId="1" type="noConversion"/>
  </si>
  <si>
    <t>빙축열 시스템 보수</t>
    <phoneticPr fontId="1" type="noConversion"/>
  </si>
  <si>
    <t>미술관 외벽 보수</t>
    <phoneticPr fontId="1" type="noConversion"/>
  </si>
  <si>
    <t>1회</t>
    <phoneticPr fontId="1" type="noConversion"/>
  </si>
  <si>
    <t>방호예방과</t>
    <phoneticPr fontId="1" type="noConversion"/>
  </si>
  <si>
    <t>119안전체험관 생존수영교육장 조성 사업</t>
    <phoneticPr fontId="1" type="noConversion"/>
  </si>
  <si>
    <t xml:space="preserve">지상 1층, 264m2, 경량철골조 </t>
    <phoneticPr fontId="1" type="noConversion"/>
  </si>
  <si>
    <t>김용균</t>
    <phoneticPr fontId="1" type="noConversion"/>
  </si>
  <si>
    <t>119안전체험관 외벽 테라코트 도색</t>
    <phoneticPr fontId="1" type="noConversion"/>
  </si>
  <si>
    <t>3개 주제관 850m2</t>
    <phoneticPr fontId="1" type="noConversion"/>
  </si>
  <si>
    <t>이동환</t>
    <phoneticPr fontId="1" type="noConversion"/>
  </si>
  <si>
    <t>119안전체험관 지붕 우레탄 방수 공사</t>
    <phoneticPr fontId="1" type="noConversion"/>
  </si>
  <si>
    <t>재난종합체험동 300m2</t>
    <phoneticPr fontId="1" type="noConversion"/>
  </si>
  <si>
    <t>119안전체험관 이동통로 개설 공사</t>
    <phoneticPr fontId="1" type="noConversion"/>
  </si>
  <si>
    <t>2개소(59m2)</t>
    <phoneticPr fontId="1" type="noConversion"/>
  </si>
  <si>
    <t>총무과</t>
    <phoneticPr fontId="1" type="noConversion"/>
  </si>
  <si>
    <t>청사 건물 증축공사</t>
    <phoneticPr fontId="1" type="noConversion"/>
  </si>
  <si>
    <t>토목,건축, 전기, 통신공사 등</t>
    <phoneticPr fontId="1" type="noConversion"/>
  </si>
  <si>
    <t>박화정</t>
    <phoneticPr fontId="1" type="noConversion"/>
  </si>
  <si>
    <t>여성청소년과</t>
    <phoneticPr fontId="1" type="noConversion"/>
  </si>
  <si>
    <t>전북어린이 창의체험관 전시공간 실내건축공사</t>
    <phoneticPr fontId="1" type="noConversion"/>
  </si>
  <si>
    <t>2,194.4㎡</t>
    <phoneticPr fontId="1" type="noConversion"/>
  </si>
  <si>
    <t>우희두</t>
    <phoneticPr fontId="1" type="noConversion"/>
  </si>
  <si>
    <t>관급자재 미정</t>
    <phoneticPr fontId="1" type="noConversion"/>
  </si>
  <si>
    <t>노인장애인복지과</t>
    <phoneticPr fontId="1" type="noConversion"/>
  </si>
  <si>
    <t>전라북도 노인회관 리모델링공사</t>
    <phoneticPr fontId="1" type="noConversion"/>
  </si>
  <si>
    <t>1개소(1,484㎡, 지상 3층)</t>
    <phoneticPr fontId="1" type="noConversion"/>
  </si>
  <si>
    <t>엄현미</t>
    <phoneticPr fontId="1" type="noConversion"/>
  </si>
  <si>
    <t>청사카페 설치사업 지붕보수 공사(건축,소방)</t>
    <phoneticPr fontId="1" type="noConversion"/>
  </si>
  <si>
    <t>공사 1식</t>
    <phoneticPr fontId="1" type="noConversion"/>
  </si>
  <si>
    <t>박영운</t>
    <phoneticPr fontId="1" type="noConversion"/>
  </si>
  <si>
    <t>도립여중고</t>
    <phoneticPr fontId="1" type="noConversion"/>
  </si>
  <si>
    <t>학교시설물 기능 보강사업(LED조명 교체)</t>
    <phoneticPr fontId="1" type="noConversion"/>
  </si>
  <si>
    <t>식당, 음악실 등 교내 조명시설 교체</t>
    <phoneticPr fontId="1" type="noConversion"/>
  </si>
  <si>
    <t>지경순</t>
    <phoneticPr fontId="1" type="noConversion"/>
  </si>
  <si>
    <t>부안소방서</t>
    <phoneticPr fontId="1" type="noConversion"/>
  </si>
  <si>
    <t>진서지역대 신축이전</t>
    <phoneticPr fontId="1" type="noConversion"/>
  </si>
  <si>
    <t>부지매입, 설계, 건축</t>
    <phoneticPr fontId="1" type="noConversion"/>
  </si>
  <si>
    <t>김정훈</t>
    <phoneticPr fontId="1" type="noConversion"/>
  </si>
  <si>
    <t>소방청사 사무실 노후 조명등 교체</t>
    <phoneticPr fontId="1" type="noConversion"/>
  </si>
  <si>
    <t>LED조명등 227개 교체</t>
    <phoneticPr fontId="1" type="noConversion"/>
  </si>
  <si>
    <t>부안센터 테라스 지붕 등 증축 공사</t>
    <phoneticPr fontId="1" type="noConversion"/>
  </si>
  <si>
    <t>면적 12㎡ 테라스 지붕 등</t>
    <phoneticPr fontId="1" type="noConversion"/>
  </si>
  <si>
    <t>산림환경연구소</t>
    <phoneticPr fontId="1" type="noConversion"/>
  </si>
  <si>
    <t>데미샘자연휴양림 보완조성사업</t>
    <phoneticPr fontId="1" type="noConversion"/>
  </si>
  <si>
    <t>이경선</t>
    <phoneticPr fontId="1" type="noConversion"/>
  </si>
  <si>
    <t>휴양림 숙박시설 외관도색</t>
    <phoneticPr fontId="1" type="noConversion"/>
  </si>
  <si>
    <t>이재준</t>
    <phoneticPr fontId="1" type="noConversion"/>
  </si>
  <si>
    <t>사방댐</t>
    <phoneticPr fontId="1" type="noConversion"/>
  </si>
  <si>
    <t>41개소</t>
    <phoneticPr fontId="1" type="noConversion"/>
  </si>
  <si>
    <t>김진오</t>
    <phoneticPr fontId="1" type="noConversion"/>
  </si>
  <si>
    <t xml:space="preserve"> 산림환경연구소</t>
    <phoneticPr fontId="1" type="noConversion"/>
  </si>
  <si>
    <t>계류보전</t>
    <phoneticPr fontId="1" type="noConversion"/>
  </si>
  <si>
    <t>20km</t>
    <phoneticPr fontId="1" type="noConversion"/>
  </si>
  <si>
    <t>박덕유</t>
    <phoneticPr fontId="1" type="noConversion"/>
  </si>
  <si>
    <t>산지사방</t>
    <phoneticPr fontId="1" type="noConversion"/>
  </si>
  <si>
    <t>12ha</t>
    <phoneticPr fontId="1" type="noConversion"/>
  </si>
  <si>
    <t>임종연</t>
    <phoneticPr fontId="1" type="noConversion"/>
  </si>
  <si>
    <t>산림환경연구소 LED 교체사업</t>
    <phoneticPr fontId="1" type="noConversion"/>
  </si>
  <si>
    <t>이순순</t>
    <phoneticPr fontId="1" type="noConversion"/>
  </si>
  <si>
    <t>2018년 경제림 조성</t>
    <phoneticPr fontId="1" type="noConversion"/>
  </si>
  <si>
    <t>90ha</t>
    <phoneticPr fontId="1" type="noConversion"/>
  </si>
  <si>
    <t>안찬용</t>
    <phoneticPr fontId="1" type="noConversion"/>
  </si>
  <si>
    <t>2018년 재해방지조림</t>
    <phoneticPr fontId="1" type="noConversion"/>
  </si>
  <si>
    <t>20ha</t>
    <phoneticPr fontId="1" type="noConversion"/>
  </si>
  <si>
    <t>2018년 지역특화조림</t>
    <phoneticPr fontId="1" type="noConversion"/>
  </si>
  <si>
    <t>40ha</t>
    <phoneticPr fontId="1" type="noConversion"/>
  </si>
  <si>
    <t>2018년 간선임도</t>
    <phoneticPr fontId="1" type="noConversion"/>
  </si>
  <si>
    <t>1.5km</t>
    <phoneticPr fontId="1" type="noConversion"/>
  </si>
  <si>
    <t>전일송</t>
    <phoneticPr fontId="1" type="noConversion"/>
  </si>
  <si>
    <t>2018년 작업임도</t>
    <phoneticPr fontId="1" type="noConversion"/>
  </si>
  <si>
    <t>2km</t>
    <phoneticPr fontId="1" type="noConversion"/>
  </si>
  <si>
    <t>2018년 임도구조개량</t>
    <phoneticPr fontId="1" type="noConversion"/>
  </si>
  <si>
    <t>5km</t>
    <phoneticPr fontId="1" type="noConversion"/>
  </si>
  <si>
    <t>2018년 임도보수</t>
    <phoneticPr fontId="1" type="noConversion"/>
  </si>
  <si>
    <t>10km</t>
    <phoneticPr fontId="1" type="noConversion"/>
  </si>
  <si>
    <t>2018년 숲가꾸기사업</t>
    <phoneticPr fontId="1" type="noConversion"/>
  </si>
  <si>
    <t>80ha</t>
    <phoneticPr fontId="1" type="noConversion"/>
  </si>
  <si>
    <t>김종선</t>
    <phoneticPr fontId="1" type="noConversion"/>
  </si>
  <si>
    <t>2018년 등산로 정비사업</t>
    <phoneticPr fontId="1" type="noConversion"/>
  </si>
  <si>
    <t>어린이정원 신설사업</t>
    <phoneticPr fontId="1" type="noConversion"/>
  </si>
  <si>
    <t>토공 1식, 시설물 1식</t>
    <phoneticPr fontId="1" type="noConversion"/>
  </si>
  <si>
    <t>조성종</t>
    <phoneticPr fontId="1" type="noConversion"/>
  </si>
  <si>
    <t>장미원 보완사업</t>
    <phoneticPr fontId="1" type="noConversion"/>
  </si>
  <si>
    <t>토공 1식, 식재 1식</t>
    <phoneticPr fontId="1" type="noConversion"/>
  </si>
  <si>
    <t>덩굴터널 조성사업</t>
    <phoneticPr fontId="1" type="noConversion"/>
  </si>
  <si>
    <t xml:space="preserve">식재 및 시설물 1식 </t>
    <phoneticPr fontId="1" type="noConversion"/>
  </si>
  <si>
    <t>안내시설 보완</t>
    <phoneticPr fontId="1" type="noConversion"/>
  </si>
  <si>
    <t>안내판 시설물</t>
    <phoneticPr fontId="1" type="noConversion"/>
  </si>
  <si>
    <t>산림박물관 보완조성사업</t>
    <phoneticPr fontId="1" type="noConversion"/>
  </si>
  <si>
    <t>1개소</t>
    <phoneticPr fontId="1" type="noConversion"/>
  </si>
  <si>
    <t>강초희</t>
    <phoneticPr fontId="1" type="noConversion"/>
  </si>
  <si>
    <t>국산목재 활용 촉진사업</t>
    <phoneticPr fontId="1" type="noConversion"/>
  </si>
  <si>
    <t>소방행정과</t>
  </si>
  <si>
    <t>대야119안전센터 신축이전 부지매입</t>
  </si>
  <si>
    <t>부지면적 2650㎡</t>
    <phoneticPr fontId="1" type="noConversion"/>
  </si>
  <si>
    <t>김태균</t>
  </si>
  <si>
    <t>서정길</t>
    <phoneticPr fontId="1" type="noConversion"/>
  </si>
  <si>
    <t>3월</t>
    <phoneticPr fontId="1" type="noConversion"/>
  </si>
  <si>
    <t>호스건조대 설치</t>
    <phoneticPr fontId="1" type="noConversion"/>
  </si>
  <si>
    <t>서정길</t>
    <phoneticPr fontId="1" type="noConversion"/>
  </si>
  <si>
    <t>본서 펌프실 및 화장실 방수공사</t>
    <phoneticPr fontId="1" type="noConversion"/>
  </si>
  <si>
    <t>본서 노후 전면창호 보수공사</t>
    <phoneticPr fontId="1" type="noConversion"/>
  </si>
  <si>
    <t>심실안정실 환경조성(평화센터)</t>
    <phoneticPr fontId="1" type="noConversion"/>
  </si>
  <si>
    <t>평화119안전센터 심실안정실 조성</t>
    <phoneticPr fontId="1" type="noConversion"/>
  </si>
  <si>
    <t>최용호</t>
    <phoneticPr fontId="1" type="noConversion"/>
  </si>
  <si>
    <t>평화119안전센터 증축공사</t>
    <phoneticPr fontId="1" type="noConversion"/>
  </si>
  <si>
    <t>평화119안전센터 140㎡ 증축</t>
    <phoneticPr fontId="1" type="noConversion"/>
  </si>
  <si>
    <t>9월</t>
    <phoneticPr fontId="1" type="noConversion"/>
  </si>
  <si>
    <t>비상소화장치 설치</t>
    <phoneticPr fontId="1" type="noConversion"/>
  </si>
  <si>
    <t>호스릴 비상소화장치 2개소 설치</t>
    <phoneticPr fontId="1" type="noConversion"/>
  </si>
  <si>
    <t>방원진</t>
    <phoneticPr fontId="1" type="noConversion"/>
  </si>
  <si>
    <t>익산소방서</t>
    <phoneticPr fontId="1" type="noConversion"/>
  </si>
  <si>
    <t>왕궁119지역대 신축 공사</t>
    <phoneticPr fontId="1" type="noConversion"/>
  </si>
  <si>
    <t xml:space="preserve"> 350제곱미터 신축공사</t>
    <phoneticPr fontId="1" type="noConversion"/>
  </si>
  <si>
    <t>박홍민</t>
    <phoneticPr fontId="1" type="noConversion"/>
  </si>
  <si>
    <t>모현119안전센터 증축 공사</t>
    <phoneticPr fontId="1" type="noConversion"/>
  </si>
  <si>
    <t xml:space="preserve"> 120제곱미터 증축공사</t>
    <phoneticPr fontId="1" type="noConversion"/>
  </si>
  <si>
    <t>익산소방서 석면제거 공사</t>
    <phoneticPr fontId="1" type="noConversion"/>
  </si>
  <si>
    <t xml:space="preserve"> </t>
    <phoneticPr fontId="1" type="noConversion"/>
  </si>
  <si>
    <t>용동119지역대 사무실 개보수 공사</t>
    <phoneticPr fontId="1" type="noConversion"/>
  </si>
  <si>
    <t>호스건조대 설치 공사</t>
    <phoneticPr fontId="1" type="noConversion"/>
  </si>
  <si>
    <t xml:space="preserve"> 2EA</t>
    <phoneticPr fontId="1" type="noConversion"/>
  </si>
  <si>
    <t>완산소방서</t>
    <phoneticPr fontId="1" type="noConversion"/>
  </si>
  <si>
    <t>정읍소방서</t>
    <phoneticPr fontId="1" type="noConversion"/>
  </si>
  <si>
    <t>본서 발코니 비가림시설 설치</t>
    <phoneticPr fontId="1" type="noConversion"/>
  </si>
  <si>
    <t>2층 발코니 비가림시설</t>
    <phoneticPr fontId="1" type="noConversion"/>
  </si>
  <si>
    <t>임형근</t>
    <phoneticPr fontId="1" type="noConversion"/>
  </si>
  <si>
    <t>영원119안전센터 청사 냉온수관 교체</t>
    <phoneticPr fontId="1" type="noConversion"/>
  </si>
  <si>
    <t>냉온수관 전면 교체</t>
    <phoneticPr fontId="1" type="noConversion"/>
  </si>
  <si>
    <t>칠보119지역대 신축이전</t>
    <phoneticPr fontId="1" type="noConversion"/>
  </si>
  <si>
    <t>부지매입, 설계비, 건축비 등</t>
    <phoneticPr fontId="1" type="noConversion"/>
  </si>
  <si>
    <t>임형근</t>
    <phoneticPr fontId="1" type="noConversion"/>
  </si>
  <si>
    <t>정읍소방서</t>
    <phoneticPr fontId="1" type="noConversion"/>
  </si>
  <si>
    <t>2월</t>
    <phoneticPr fontId="1" type="noConversion"/>
  </si>
  <si>
    <t>특수방화복 건조대 설치</t>
    <phoneticPr fontId="1" type="noConversion"/>
  </si>
  <si>
    <t>6개소(센터 및 지역대)</t>
    <phoneticPr fontId="1" type="noConversion"/>
  </si>
  <si>
    <t>본서 화물용리프트 설치</t>
    <phoneticPr fontId="1" type="noConversion"/>
  </si>
  <si>
    <t>본서 2층, 3층</t>
    <phoneticPr fontId="1" type="noConversion"/>
  </si>
  <si>
    <t>항만공항하천과</t>
    <phoneticPr fontId="1" type="noConversion"/>
  </si>
  <si>
    <t>용산천 지방하천 정비사업(2단계)</t>
    <phoneticPr fontId="1" type="noConversion"/>
  </si>
  <si>
    <t>하천정비 L=1.36km</t>
    <phoneticPr fontId="1" type="noConversion"/>
  </si>
  <si>
    <t>강성명</t>
    <phoneticPr fontId="1" type="noConversion"/>
  </si>
  <si>
    <t>실시설계 용역중</t>
    <phoneticPr fontId="1" type="noConversion"/>
  </si>
  <si>
    <t>금월천 지방하천 정비사업</t>
    <phoneticPr fontId="1" type="noConversion"/>
  </si>
  <si>
    <t>하천정비 L=4.2km</t>
    <phoneticPr fontId="1" type="noConversion"/>
  </si>
  <si>
    <t>청사내 CCTV개선사업</t>
    <phoneticPr fontId="1" type="noConversion"/>
  </si>
  <si>
    <t>도청사내 82개소(본청사 76, 옥외 6)</t>
    <phoneticPr fontId="1" type="noConversion"/>
  </si>
  <si>
    <t>신현중</t>
    <phoneticPr fontId="1" type="noConversion"/>
  </si>
  <si>
    <t>7월</t>
    <phoneticPr fontId="1" type="noConversion"/>
  </si>
  <si>
    <t>차고셔터 교체 등</t>
    <phoneticPr fontId="1" type="noConversion"/>
  </si>
  <si>
    <t xml:space="preserve">지붕판넬(80㎡)설치, 대기실 단열 </t>
    <phoneticPr fontId="1" type="noConversion"/>
  </si>
  <si>
    <t>지붕판넬(80㎡)설치, 내.외부도장</t>
    <phoneticPr fontId="1" type="noConversion"/>
  </si>
  <si>
    <t>화장실(9.4㎡) 보수 등</t>
    <phoneticPr fontId="1" type="noConversion"/>
  </si>
  <si>
    <t>아스콘 포장 및 코팅(1,224㎡)</t>
    <phoneticPr fontId="1" type="noConversion"/>
  </si>
  <si>
    <t>호스건조대 3개소 설치(진안 등))</t>
    <phoneticPr fontId="1" type="noConversion"/>
  </si>
  <si>
    <t>변압기교체, 전당 내외부 도색 등</t>
    <phoneticPr fontId="1" type="noConversion"/>
  </si>
  <si>
    <t>콘크리트 균열보수 보수 등</t>
    <phoneticPr fontId="1" type="noConversion"/>
  </si>
  <si>
    <t>건축, 전기,등</t>
    <phoneticPr fontId="1" type="noConversion"/>
  </si>
  <si>
    <t>현장대응단 1층 이전 증축 등</t>
    <phoneticPr fontId="1" type="noConversion"/>
  </si>
  <si>
    <t>교동 및 노송119안전센터 등</t>
    <phoneticPr fontId="1" type="noConversion"/>
  </si>
  <si>
    <t>본서 화장실 및 세면장 등</t>
    <phoneticPr fontId="1" type="noConversion"/>
  </si>
  <si>
    <t xml:space="preserve">본서 소방행정과 및 서장실 등 </t>
    <phoneticPr fontId="1" type="noConversion"/>
  </si>
  <si>
    <t>콘크리트 균열보수 등</t>
    <phoneticPr fontId="1" type="noConversion"/>
  </si>
  <si>
    <t>용역</t>
    <phoneticPr fontId="1" type="noConversion"/>
  </si>
  <si>
    <t>고창소방서</t>
    <phoneticPr fontId="1" type="noConversion"/>
  </si>
  <si>
    <t>3월</t>
    <phoneticPr fontId="1" type="noConversion"/>
  </si>
  <si>
    <t>소방차량 보험료</t>
    <phoneticPr fontId="1" type="noConversion"/>
  </si>
  <si>
    <t>소방차량 보험료</t>
    <phoneticPr fontId="1" type="noConversion"/>
  </si>
  <si>
    <t>소방차량 27대</t>
    <phoneticPr fontId="1" type="noConversion"/>
  </si>
  <si>
    <t>임형섭</t>
    <phoneticPr fontId="1" type="noConversion"/>
  </si>
  <si>
    <t>5월</t>
    <phoneticPr fontId="1" type="noConversion"/>
  </si>
  <si>
    <t>소방공무원 특수건강검진</t>
    <phoneticPr fontId="1" type="noConversion"/>
  </si>
  <si>
    <t>소방공무원 특수건강검진</t>
    <phoneticPr fontId="1" type="noConversion"/>
  </si>
  <si>
    <t>소방공무원 125명</t>
    <phoneticPr fontId="1" type="noConversion"/>
  </si>
  <si>
    <t>유철규</t>
    <phoneticPr fontId="1" type="noConversion"/>
  </si>
  <si>
    <t>구조구급대원 건강검진</t>
    <phoneticPr fontId="1" type="noConversion"/>
  </si>
  <si>
    <t>구조구급대원 건강검진</t>
    <phoneticPr fontId="1" type="noConversion"/>
  </si>
  <si>
    <t>구조구급대원 46명</t>
    <phoneticPr fontId="1" type="noConversion"/>
  </si>
  <si>
    <t>교육지원과</t>
    <phoneticPr fontId="1" type="noConversion"/>
  </si>
  <si>
    <t>공무원교육원 통근버스 임차</t>
    <phoneticPr fontId="1" type="noConversion"/>
  </si>
  <si>
    <t>전주, 남원간 통근버스 운행(246일간)</t>
  </si>
  <si>
    <t>최도창</t>
    <phoneticPr fontId="1" type="noConversion"/>
  </si>
  <si>
    <t>공무원교육원 시스템 냉난방기 유지관리</t>
    <phoneticPr fontId="1" type="noConversion"/>
  </si>
  <si>
    <t>교육원 냉난방기(286대) 유지보수 및 청소</t>
  </si>
  <si>
    <t>이서권</t>
    <phoneticPr fontId="1" type="noConversion"/>
  </si>
  <si>
    <t>공무원교육원 LED 등 교체</t>
    <phoneticPr fontId="1" type="noConversion"/>
  </si>
  <si>
    <t>LED평판형 형광등 교체(532개)</t>
    <phoneticPr fontId="1" type="noConversion"/>
  </si>
  <si>
    <t>김종국</t>
    <phoneticPr fontId="1" type="noConversion"/>
  </si>
  <si>
    <t>교육운영1과</t>
    <phoneticPr fontId="1" type="noConversion"/>
  </si>
  <si>
    <t>공무원교육원 교육용 및 업무용 PC 유지관리</t>
    <phoneticPr fontId="1" type="noConversion"/>
  </si>
  <si>
    <t>강의실 및 사무실 PC 유지관리(1년간)</t>
  </si>
  <si>
    <t>윤성호</t>
    <phoneticPr fontId="1" type="noConversion"/>
  </si>
  <si>
    <t>공무원교육원 방송 및 음향설비 유지보수</t>
    <phoneticPr fontId="1" type="noConversion"/>
  </si>
  <si>
    <t>강의실 음향장비 및 방송장비 유지관리(1년간)</t>
  </si>
  <si>
    <t>고종철</t>
    <phoneticPr fontId="1" type="noConversion"/>
  </si>
  <si>
    <t>공무원교육원 사이버 도민강좌 콘텐츠(자격증 등) 임차</t>
    <phoneticPr fontId="1" type="noConversion"/>
  </si>
  <si>
    <t>강의콘텐츠(자격증) 125과정 임차</t>
  </si>
  <si>
    <t>공무원교육원 사이버 도민강좌 콘텐츠(외국어) 임차</t>
    <phoneticPr fontId="1" type="noConversion"/>
  </si>
  <si>
    <t>강의콘텐츠(영어, 중국어, 일본어)125과정 임차</t>
  </si>
  <si>
    <t>공무원교육원 네트워크 장비 유지관리</t>
    <phoneticPr fontId="1" type="noConversion"/>
  </si>
  <si>
    <t>행정망(업무용) 및 일반망 네트워크  트래픽 로그 관리 등</t>
  </si>
  <si>
    <t>동향~안성 국지도 건설공사 건설사업관리용역</t>
    <phoneticPr fontId="1" type="noConversion"/>
  </si>
  <si>
    <t>2018년 시외버스 비수익 및 벽지노선 손실액 산정용역</t>
    <phoneticPr fontId="1" type="noConversion"/>
  </si>
  <si>
    <t xml:space="preserve">○ 도내 시외버스(5개 업체) 전체 운행 노선 </t>
    <phoneticPr fontId="1" type="noConversion"/>
  </si>
  <si>
    <t>정진환</t>
    <phoneticPr fontId="1" type="noConversion"/>
  </si>
  <si>
    <t>2018년 대중교통운영자에 대한 경영 및 서비스 평가 용역</t>
    <phoneticPr fontId="1" type="noConversion"/>
  </si>
  <si>
    <t>○ 도내 23개 버스업체(시외 5, 시내 13, 농어촌 5)</t>
    <phoneticPr fontId="1" type="noConversion"/>
  </si>
  <si>
    <t>9월</t>
    <phoneticPr fontId="1" type="noConversion"/>
  </si>
  <si>
    <t>고부~영원간 지방도 확포장공사 사전재해영향평가 용역</t>
    <phoneticPr fontId="1" type="noConversion"/>
  </si>
  <si>
    <t>L=5.3km</t>
    <phoneticPr fontId="1" type="noConversion"/>
  </si>
  <si>
    <t>김학균</t>
    <phoneticPr fontId="1" type="noConversion"/>
  </si>
  <si>
    <t>고부~영원간 지방도 확포장공사 교통안전진단 용역</t>
    <phoneticPr fontId="1" type="noConversion"/>
  </si>
  <si>
    <t>고부~영원간 지방도 확포장공사 교통영향평가용역</t>
    <phoneticPr fontId="1" type="noConversion"/>
  </si>
  <si>
    <t>고부~영원간 지방도 확포장공사 문화재지표조사 용역</t>
    <phoneticPr fontId="1" type="noConversion"/>
  </si>
  <si>
    <t>개정~아동간 지방도 확포장공사 소규모 환경영향평가 용역</t>
    <phoneticPr fontId="1" type="noConversion"/>
  </si>
  <si>
    <t>L=1.6km</t>
    <phoneticPr fontId="1" type="noConversion"/>
  </si>
  <si>
    <t>문권</t>
    <phoneticPr fontId="1" type="noConversion"/>
  </si>
  <si>
    <t>개정~아동간 지방도 확포장공사 문화재 지표조사 용역</t>
    <phoneticPr fontId="1" type="noConversion"/>
  </si>
  <si>
    <t>구암~용암간 지방도 확포장공사 소규모 환경영향평가 용역</t>
    <phoneticPr fontId="1" type="noConversion"/>
  </si>
  <si>
    <t>L=3.5km</t>
    <phoneticPr fontId="1" type="noConversion"/>
  </si>
  <si>
    <t>정영국</t>
    <phoneticPr fontId="1" type="noConversion"/>
  </si>
  <si>
    <t>구암~용암간 지방도 확포장공사 문화재 지표조사 용역</t>
    <phoneticPr fontId="1" type="noConversion"/>
  </si>
  <si>
    <t>구조구급과</t>
    <phoneticPr fontId="1" type="noConversion"/>
  </si>
  <si>
    <t>12월</t>
    <phoneticPr fontId="1" type="noConversion"/>
  </si>
  <si>
    <t>147식 1,947점(S/W 31, H/W 1,916)</t>
    <phoneticPr fontId="1" type="noConversion"/>
  </si>
  <si>
    <t>장진영</t>
    <phoneticPr fontId="1" type="noConversion"/>
  </si>
  <si>
    <t>소방본부 통합 홈페이지 유지보수</t>
    <phoneticPr fontId="1" type="noConversion"/>
  </si>
  <si>
    <t>홈페이지 12, 인트라넷, 소방어플</t>
    <phoneticPr fontId="1" type="noConversion"/>
  </si>
  <si>
    <t>윤영천</t>
    <phoneticPr fontId="1" type="noConversion"/>
  </si>
  <si>
    <t>소방헬기 연간검사</t>
    <phoneticPr fontId="1" type="noConversion"/>
  </si>
  <si>
    <t>김동주</t>
    <phoneticPr fontId="1" type="noConversion"/>
  </si>
  <si>
    <t>소방헬기 보험</t>
    <phoneticPr fontId="1" type="noConversion"/>
  </si>
  <si>
    <t>긴급구조시스템 보안취약점 분석평가</t>
    <phoneticPr fontId="1" type="noConversion"/>
  </si>
  <si>
    <t>자산대수 80대에 대한 취약점 분석</t>
    <phoneticPr fontId="1" type="noConversion"/>
  </si>
  <si>
    <t>이경승</t>
    <phoneticPr fontId="1" type="noConversion"/>
  </si>
  <si>
    <t>기획관</t>
    <phoneticPr fontId="1" type="noConversion"/>
  </si>
  <si>
    <t>전북연구원 본관 내진성능평가</t>
    <phoneticPr fontId="1" type="noConversion"/>
  </si>
  <si>
    <t>전북연구원 본관 내진성능평가 1식</t>
    <phoneticPr fontId="1" type="noConversion"/>
  </si>
  <si>
    <t>김갑수</t>
    <phoneticPr fontId="1" type="noConversion"/>
  </si>
  <si>
    <t>지역생활권 발전방안 연구용역</t>
    <phoneticPr fontId="1" type="noConversion"/>
  </si>
  <si>
    <t>지역발전사업 발굴 용역 1식</t>
    <phoneticPr fontId="1" type="noConversion"/>
  </si>
  <si>
    <t>김형진</t>
    <phoneticPr fontId="1" type="noConversion"/>
  </si>
  <si>
    <t>전라북도 사회조사 용역</t>
    <phoneticPr fontId="1" type="noConversion"/>
  </si>
  <si>
    <t>결과분석용역(도, 시군 보고서 작성)</t>
    <phoneticPr fontId="1" type="noConversion"/>
  </si>
  <si>
    <t>김대명</t>
    <phoneticPr fontId="1" type="noConversion"/>
  </si>
  <si>
    <t>도정현황통계시스템 유지보수</t>
    <phoneticPr fontId="1" type="noConversion"/>
  </si>
  <si>
    <t>통계시스템 유지보수 1식</t>
    <phoneticPr fontId="1" type="noConversion"/>
  </si>
  <si>
    <t>글로벌리더센터(세계스카우트센터) 기본구상용역</t>
    <phoneticPr fontId="1" type="noConversion"/>
  </si>
  <si>
    <t>지원시설 건립방안 및 향후 관리운영방안 등 1식</t>
    <phoneticPr fontId="1" type="noConversion"/>
  </si>
  <si>
    <t>이해권</t>
    <phoneticPr fontId="1" type="noConversion"/>
  </si>
  <si>
    <t>2023 새만금세계잼버리 기본구상 용역</t>
    <phoneticPr fontId="1" type="noConversion"/>
  </si>
  <si>
    <t>부지활용 및 기반조성을 위한 공간계획 구상 1식</t>
    <phoneticPr fontId="1" type="noConversion"/>
  </si>
  <si>
    <t>김영준</t>
    <phoneticPr fontId="1" type="noConversion"/>
  </si>
  <si>
    <t>성과관리과</t>
    <phoneticPr fontId="1" type="noConversion"/>
  </si>
  <si>
    <t>출연기관 등 경영평가 연구용역</t>
    <phoneticPr fontId="1" type="noConversion"/>
  </si>
  <si>
    <t>21개기관 경영평가 및 고객만족도조사</t>
    <phoneticPr fontId="1" type="noConversion"/>
  </si>
  <si>
    <t>김은수</t>
    <phoneticPr fontId="1" type="noConversion"/>
  </si>
  <si>
    <t>직무성과평가 연구용역</t>
    <phoneticPr fontId="1" type="noConversion"/>
  </si>
  <si>
    <t>직무성과평가 1식</t>
    <phoneticPr fontId="1" type="noConversion"/>
  </si>
  <si>
    <t>장인완</t>
    <phoneticPr fontId="1" type="noConversion"/>
  </si>
  <si>
    <t xml:space="preserve">1월 </t>
    <phoneticPr fontId="1" type="noConversion"/>
  </si>
  <si>
    <t>민간위탁사무 성과평가</t>
    <phoneticPr fontId="1" type="noConversion"/>
  </si>
  <si>
    <t>민간위탁사무(31건) 운영성과 평가</t>
    <phoneticPr fontId="1" type="noConversion"/>
  </si>
  <si>
    <t>신혜원</t>
    <phoneticPr fontId="1" type="noConversion"/>
  </si>
  <si>
    <t>지자체 합동평가 실적관리시스템 유지보수</t>
    <phoneticPr fontId="1" type="noConversion"/>
  </si>
  <si>
    <t>J-VPS 유지보수 1식</t>
    <phoneticPr fontId="1" type="noConversion"/>
  </si>
  <si>
    <t>송주연</t>
    <phoneticPr fontId="1" type="noConversion"/>
  </si>
  <si>
    <t>성과관리시스템 유지보수(S/W)</t>
    <phoneticPr fontId="1" type="noConversion"/>
  </si>
  <si>
    <t>성과관리시스템 유지보수(S/W) 1식</t>
    <phoneticPr fontId="1" type="noConversion"/>
  </si>
  <si>
    <t>정보화총괄과</t>
    <phoneticPr fontId="1" type="noConversion"/>
  </si>
  <si>
    <t>사랑의 그린PC 보급 사업</t>
    <phoneticPr fontId="1" type="noConversion"/>
  </si>
  <si>
    <t>사랑의 그린PC 370대</t>
    <phoneticPr fontId="1" type="noConversion"/>
  </si>
  <si>
    <t>김환영</t>
    <phoneticPr fontId="1" type="noConversion"/>
  </si>
  <si>
    <t>정보화총괄과</t>
  </si>
  <si>
    <t>전라북도 빅데이터 분석 사업</t>
  </si>
  <si>
    <t>중점과제2, 수시과제 및 과제발굴 등</t>
  </si>
  <si>
    <t>박선미</t>
  </si>
  <si>
    <t>전라북도 공공생활정보지도 시스템 유지관리 용역</t>
  </si>
  <si>
    <t>공공생활정보지도 시스템 1식</t>
    <phoneticPr fontId="1" type="noConversion"/>
  </si>
  <si>
    <t xml:space="preserve"> 정연희 </t>
  </si>
  <si>
    <t>행정정보시스템 유지보수</t>
  </si>
  <si>
    <t>행정포털, 온나라 등 15종</t>
    <phoneticPr fontId="1" type="noConversion"/>
  </si>
  <si>
    <t>고기석</t>
    <phoneticPr fontId="1" type="noConversion"/>
  </si>
  <si>
    <t>도민정보시스템(모바일 포함) 유지보수</t>
    <phoneticPr fontId="1" type="noConversion"/>
  </si>
  <si>
    <t>홈페이지, 방통융합 등 14종</t>
    <phoneticPr fontId="1" type="noConversion"/>
  </si>
  <si>
    <t>유성희</t>
    <phoneticPr fontId="1" type="noConversion"/>
  </si>
  <si>
    <t>청내정보통신망 장비 유지보수</t>
    <phoneticPr fontId="1" type="noConversion"/>
  </si>
  <si>
    <t>청내정보통신망 5종 114대</t>
    <phoneticPr fontId="1" type="noConversion"/>
  </si>
  <si>
    <t>최승열</t>
    <phoneticPr fontId="1" type="noConversion"/>
  </si>
  <si>
    <t>행정전화망 장비 유지보수</t>
    <phoneticPr fontId="1" type="noConversion"/>
  </si>
  <si>
    <t>행정교환기등 3종 7식</t>
    <phoneticPr fontId="1" type="noConversion"/>
  </si>
  <si>
    <t>사이버침해대응센터 보안관제 용역</t>
  </si>
  <si>
    <t>보안관제센터 외주요원(상주5명)</t>
  </si>
  <si>
    <t>최방호</t>
  </si>
  <si>
    <t>정보보호시스템 유지보수</t>
  </si>
  <si>
    <t>정보보호시스템 12종</t>
    <phoneticPr fontId="1" type="noConversion"/>
  </si>
  <si>
    <t>사이버침해대응시스템 유지보수</t>
  </si>
  <si>
    <t>사이버침해대응시스템 64종</t>
    <phoneticPr fontId="1" type="noConversion"/>
  </si>
  <si>
    <t>용역</t>
    <phoneticPr fontId="1" type="noConversion"/>
  </si>
  <si>
    <t>김제소방서</t>
    <phoneticPr fontId="1" type="noConversion"/>
  </si>
  <si>
    <t>4월</t>
    <phoneticPr fontId="1" type="noConversion"/>
  </si>
  <si>
    <t>소방공무원 특수건강검진</t>
    <phoneticPr fontId="1" type="noConversion"/>
  </si>
  <si>
    <t>특수건강검진 용역 122명</t>
    <phoneticPr fontId="1" type="noConversion"/>
  </si>
  <si>
    <t>30,500</t>
    <phoneticPr fontId="1" type="noConversion"/>
  </si>
  <si>
    <t>박성호</t>
    <phoneticPr fontId="1" type="noConversion"/>
  </si>
  <si>
    <t>구조구급대원 40명</t>
    <phoneticPr fontId="1" type="noConversion"/>
  </si>
  <si>
    <t>14,000</t>
    <phoneticPr fontId="1" type="noConversion"/>
  </si>
  <si>
    <t>소방차량 종합보험가입</t>
    <phoneticPr fontId="1" type="noConversion"/>
  </si>
  <si>
    <t>소방차량 27대</t>
    <phoneticPr fontId="1" type="noConversion"/>
  </si>
  <si>
    <t>25,072</t>
    <phoneticPr fontId="1" type="noConversion"/>
  </si>
  <si>
    <t>정동열</t>
    <phoneticPr fontId="1" type="noConversion"/>
  </si>
  <si>
    <t>용역</t>
    <phoneticPr fontId="1" type="noConversion"/>
  </si>
  <si>
    <t>3월</t>
    <phoneticPr fontId="1" type="noConversion"/>
  </si>
  <si>
    <t>소방공무원 특수건강진단</t>
    <phoneticPr fontId="1" type="noConversion"/>
  </si>
  <si>
    <t>소방공무원 208명</t>
    <phoneticPr fontId="1" type="noConversion"/>
  </si>
  <si>
    <t>김광범</t>
    <phoneticPr fontId="1" type="noConversion"/>
  </si>
  <si>
    <t>구조구급대원 건강검진</t>
    <phoneticPr fontId="1" type="noConversion"/>
  </si>
  <si>
    <t>소방공무원 92명</t>
    <phoneticPr fontId="1" type="noConversion"/>
  </si>
  <si>
    <t>강대훈</t>
    <phoneticPr fontId="1" type="noConversion"/>
  </si>
  <si>
    <t>용역</t>
  </si>
  <si>
    <t>전북 내수면어업 육성 및 6차산업화 계획수립</t>
  </si>
  <si>
    <t>김혜인</t>
  </si>
  <si>
    <t>280-2674</t>
  </si>
  <si>
    <t>전북해양수산발전계획 프로젝트 실행계획수립</t>
  </si>
  <si>
    <t>박규상</t>
  </si>
  <si>
    <t>280-4645</t>
  </si>
  <si>
    <t>용역</t>
    <phoneticPr fontId="1" type="noConversion"/>
  </si>
  <si>
    <t>행정지원과</t>
    <phoneticPr fontId="1" type="noConversion"/>
  </si>
  <si>
    <t>1월</t>
    <phoneticPr fontId="1" type="noConversion"/>
  </si>
  <si>
    <t>본관 정밀안전진단 및 내진성능평가(지반조사 포함)</t>
    <phoneticPr fontId="1" type="noConversion"/>
  </si>
  <si>
    <t>1식</t>
    <phoneticPr fontId="1" type="noConversion"/>
  </si>
  <si>
    <t>이용재</t>
    <phoneticPr fontId="1" type="noConversion"/>
  </si>
  <si>
    <t>본관외 정밀안전진단 및 내진성능평가(지반조사 포함)</t>
    <phoneticPr fontId="1" type="noConversion"/>
  </si>
  <si>
    <t>15식</t>
    <phoneticPr fontId="1" type="noConversion"/>
  </si>
  <si>
    <t>농업기술원 본관 리모델링 설계용역</t>
    <phoneticPr fontId="1" type="noConversion"/>
  </si>
  <si>
    <t>농촌지원과</t>
    <phoneticPr fontId="1" type="noConversion"/>
  </si>
  <si>
    <t>농업과학관 및 체험장 개선 설계용역</t>
    <phoneticPr fontId="1" type="noConversion"/>
  </si>
  <si>
    <t>김동완</t>
    <phoneticPr fontId="1" type="noConversion"/>
  </si>
  <si>
    <t>상록관 증축 및 식당 환경개선 설계용역</t>
    <phoneticPr fontId="1" type="noConversion"/>
  </si>
  <si>
    <t>농업기술원 청사 조경공사 설계용역</t>
    <phoneticPr fontId="1" type="noConversion"/>
  </si>
  <si>
    <t>차고편의시설 및 경비실 증축 설계용역</t>
    <phoneticPr fontId="1" type="noConversion"/>
  </si>
  <si>
    <t>시험연구포장 관배수로 및 환경정비공사 설계용역</t>
    <phoneticPr fontId="1" type="noConversion"/>
  </si>
  <si>
    <t>농로포장 및 용 배수로 설계</t>
    <phoneticPr fontId="1" type="noConversion"/>
  </si>
  <si>
    <t>국화 육종효율 고도화를 위한 첨단 비닐온실 구축 설계용역</t>
    <phoneticPr fontId="1" type="noConversion"/>
  </si>
  <si>
    <t>첨단 비닐온실(660㎡), 암막시설, 전기 난방시설 등</t>
    <phoneticPr fontId="1" type="noConversion"/>
  </si>
  <si>
    <t>파프리카 온실 환경개선 및 작업시설 보강 설계용역</t>
    <phoneticPr fontId="11" type="noConversion"/>
  </si>
  <si>
    <t>비축시설 감리비(건물)</t>
    <phoneticPr fontId="1" type="noConversion"/>
  </si>
  <si>
    <t>비축시설 감리비(냉동 기계 및 소방전기)</t>
    <phoneticPr fontId="1" type="noConversion"/>
  </si>
  <si>
    <t>용역</t>
    <phoneticPr fontId="1" type="noConversion"/>
  </si>
  <si>
    <t>홍보기획과</t>
    <phoneticPr fontId="1" type="noConversion"/>
  </si>
  <si>
    <t>라디오 생방송 도정홍보</t>
    <phoneticPr fontId="1" type="noConversion"/>
  </si>
  <si>
    <t>라디오3사, 매주</t>
    <phoneticPr fontId="1" type="noConversion"/>
  </si>
  <si>
    <t>박민홍</t>
    <phoneticPr fontId="1" type="noConversion"/>
  </si>
  <si>
    <t>파워블로거 전북 서포터즈 운영</t>
    <phoneticPr fontId="1" type="noConversion"/>
  </si>
  <si>
    <t>팸투어 2회</t>
    <phoneticPr fontId="1" type="noConversion"/>
  </si>
  <si>
    <t>최다연</t>
    <phoneticPr fontId="1" type="noConversion"/>
  </si>
  <si>
    <t>홍보기획과</t>
  </si>
  <si>
    <t>케이블TV 주간 도정뉴스 홍보</t>
    <phoneticPr fontId="1" type="noConversion"/>
  </si>
  <si>
    <t>케이블TV3사, 매일</t>
    <phoneticPr fontId="1" type="noConversion"/>
  </si>
  <si>
    <t>양화연</t>
    <phoneticPr fontId="1" type="noConversion"/>
  </si>
  <si>
    <t>인터넷방송 '전북생생TV' 콘텐츠 제작</t>
    <phoneticPr fontId="1" type="noConversion"/>
  </si>
  <si>
    <t>뉴스 및 기획프로그램 제작·송출
(연284편)</t>
    <phoneticPr fontId="1" type="noConversion"/>
  </si>
  <si>
    <t>인터넷방송 '전북생생TV' 시설 유지보수</t>
    <phoneticPr fontId="1" type="noConversion"/>
  </si>
  <si>
    <t>인터넷방송 '전북생생TV' 시설 정기점검 등 유지보수</t>
    <phoneticPr fontId="1" type="noConversion"/>
  </si>
  <si>
    <t>문양배</t>
    <phoneticPr fontId="1" type="noConversion"/>
  </si>
  <si>
    <t>청사 LED문자전광판 유지보수</t>
    <phoneticPr fontId="1" type="noConversion"/>
  </si>
  <si>
    <t>청사 LED문자전광판 정기점검 등 유지보수</t>
    <phoneticPr fontId="1" type="noConversion"/>
  </si>
  <si>
    <t>용역</t>
    <phoneticPr fontId="1" type="noConversion"/>
  </si>
  <si>
    <t>홍보기획과</t>
    <phoneticPr fontId="1" type="noConversion"/>
  </si>
  <si>
    <t>1월</t>
    <phoneticPr fontId="1" type="noConversion"/>
  </si>
  <si>
    <t>전라북도 블로그 및 기자단 운영</t>
    <phoneticPr fontId="1" type="noConversion"/>
  </si>
  <si>
    <t>블로그 디자인 개발</t>
    <phoneticPr fontId="1" type="noConversion"/>
  </si>
  <si>
    <t>최다연</t>
    <phoneticPr fontId="1" type="noConversion"/>
  </si>
  <si>
    <t>전라북도 홈페이지 통합 유지보수</t>
    <phoneticPr fontId="1" type="noConversion"/>
  </si>
  <si>
    <t>대표홈페이지 유지보수</t>
    <phoneticPr fontId="1" type="noConversion"/>
  </si>
  <si>
    <t>박준순</t>
    <phoneticPr fontId="1" type="noConversion"/>
  </si>
  <si>
    <t>용역</t>
    <phoneticPr fontId="1" type="noConversion"/>
  </si>
  <si>
    <t>전주덕진소방서</t>
    <phoneticPr fontId="1" type="noConversion"/>
  </si>
  <si>
    <t>3월</t>
    <phoneticPr fontId="1" type="noConversion"/>
  </si>
  <si>
    <t>소양지역대 신축에 따른 설계 용역</t>
    <phoneticPr fontId="1" type="noConversion"/>
  </si>
  <si>
    <t>소양지역대 신축</t>
    <phoneticPr fontId="1" type="noConversion"/>
  </si>
  <si>
    <t>5월</t>
    <phoneticPr fontId="1" type="noConversion"/>
  </si>
  <si>
    <t>소방공무원 특수건강검진 실시</t>
    <phoneticPr fontId="1" type="noConversion"/>
  </si>
  <si>
    <t xml:space="preserve">특수건강검진 용역 231명  </t>
    <phoneticPr fontId="1" type="noConversion"/>
  </si>
  <si>
    <t>9월</t>
    <phoneticPr fontId="1" type="noConversion"/>
  </si>
  <si>
    <t>구조구급대원 건강검진 실시</t>
    <phoneticPr fontId="1" type="noConversion"/>
  </si>
  <si>
    <t>구조구급대원 85명</t>
    <phoneticPr fontId="1" type="noConversion"/>
  </si>
  <si>
    <t>2018년 터널 전기 안전관리 대행용역</t>
  </si>
  <si>
    <t>터널 22개소</t>
  </si>
  <si>
    <t>양전교 등 11개교 보수보강공사 실시설계용역</t>
  </si>
  <si>
    <t>실시설계용역 1식</t>
  </si>
  <si>
    <t>유촌대교 등 3개교 내진보강공사 실시설계용역</t>
  </si>
  <si>
    <t>반암교 등 15개교 내진보강공사 실시설계용역</t>
  </si>
  <si>
    <t>학천교 등 20개교 소규모보수공사 실시설계용역</t>
  </si>
  <si>
    <t>소규모구조개선사업 실시설계용역(8개소)</t>
  </si>
  <si>
    <t>2018년 보행자 통행시설 정비 실시설계용역</t>
  </si>
  <si>
    <t>2018년 터널 및 옹벽 정밀점검용역</t>
  </si>
  <si>
    <t>8개소</t>
  </si>
  <si>
    <t>2018년 터널 내부세척용역</t>
  </si>
  <si>
    <t>도로대장 전산화시스템 유지관리 용역</t>
  </si>
  <si>
    <t>도로대장전산화 시스템 유지관리 1식</t>
  </si>
  <si>
    <t>무주 괴목1교 정밀안전진단 용역</t>
  </si>
  <si>
    <t>정밀안전진단 1식</t>
  </si>
  <si>
    <t>무주 괴목2교 정밀안전진단 용역</t>
  </si>
  <si>
    <t>진안 갈두교 정밀안전진단 용역</t>
  </si>
  <si>
    <t>죽도교 등 6개소 정밀점검 용역</t>
  </si>
  <si>
    <t>정밀점검 1식</t>
  </si>
  <si>
    <t>해리교 등 6개소 정밀점검 용역</t>
  </si>
  <si>
    <t>우암교 등 6개소 정밀점검 용역</t>
  </si>
  <si>
    <t>매죽2교 등 6개소 정밀점검 용역</t>
  </si>
  <si>
    <t>용안3교 등 6개소 정밀점검 용역</t>
  </si>
  <si>
    <t>포동교 등 5개소 정밀점검 용역</t>
  </si>
  <si>
    <t>만석대교 등 5개소 정밀점검 용역</t>
  </si>
  <si>
    <t>대풍교 등 5개소 정밀점검 용역</t>
  </si>
  <si>
    <t>우암교 등 5개소 정밀점검 용역</t>
  </si>
  <si>
    <t>이서육교 등 6개소 내진성능평가 용역</t>
  </si>
  <si>
    <t>내진성능평가 1식</t>
  </si>
  <si>
    <t>북면육교 등 6개소 내진성능평가 용역</t>
  </si>
  <si>
    <t>감곡육교 등 6개소 내진성능평가 용역</t>
  </si>
  <si>
    <t>금곡교 등 6개소 내진성능평가 용역</t>
  </si>
  <si>
    <t>신기교 등 6개소 내진성능평가 용역</t>
  </si>
  <si>
    <t>온천교 등 6개소 내진성능평가 용역</t>
  </si>
  <si>
    <t>수금육교 등 6개소 내진성능평가 용역</t>
  </si>
  <si>
    <t>용기교 등 6개소 내진성능평가 용역</t>
  </si>
  <si>
    <t>좌산교 등 6개소 내진성능평가 용역</t>
  </si>
  <si>
    <t>미력육교 등 6개소 내진성능평가 용역</t>
  </si>
  <si>
    <t>강동교 등 6개소 내진성능평가 용역</t>
  </si>
  <si>
    <t>월촌교 등 6개소 내진성능평가 용역</t>
  </si>
  <si>
    <t>망담교 등 6개소 내진성능평가 용역</t>
  </si>
  <si>
    <t>수교 등 6개소 내진성능평가 용역</t>
  </si>
  <si>
    <t>수곡교 등 6개소 내진성능평가 용역</t>
  </si>
  <si>
    <t>학선교 등 6개소 내진성능평가 용역</t>
  </si>
  <si>
    <t>복흥교 등 6개소 내진성능평가 용역</t>
  </si>
  <si>
    <t>덕동교 등 5개소 내진성능평가 용역</t>
  </si>
  <si>
    <t>위임국도 장수천교 등 5개소 정밀점검용역</t>
  </si>
  <si>
    <t>정밀점검용역 1식</t>
  </si>
  <si>
    <t>위임국도 장금교 등 2개소 내진보강공사 실시설계용역</t>
  </si>
  <si>
    <t>위임국도 삼봉교 등 6개소 보수보강공사 실시설계용역</t>
  </si>
  <si>
    <t>소방공무원 209명 특수건강검진</t>
    <phoneticPr fontId="1" type="noConversion"/>
  </si>
  <si>
    <t>전라도 천년기념식 및 문화행사</t>
    <phoneticPr fontId="1" type="noConversion"/>
  </si>
  <si>
    <t>천년기념행사 2식 및 문화행사 1식</t>
    <phoneticPr fontId="1" type="noConversion"/>
  </si>
  <si>
    <t>최월하</t>
    <phoneticPr fontId="1" type="noConversion"/>
  </si>
  <si>
    <t>전라도 방언사전 편찬사업</t>
    <phoneticPr fontId="1" type="noConversion"/>
  </si>
  <si>
    <t>용역 1식</t>
    <phoneticPr fontId="1" type="noConversion"/>
  </si>
  <si>
    <t>신주현</t>
    <phoneticPr fontId="1" type="noConversion"/>
  </si>
  <si>
    <t>전북예술회관 내진성능 평가</t>
    <phoneticPr fontId="1" type="noConversion"/>
  </si>
  <si>
    <t>권현일</t>
    <phoneticPr fontId="1" type="noConversion"/>
  </si>
  <si>
    <t>신나는 예술버스 운영</t>
    <phoneticPr fontId="1" type="noConversion"/>
  </si>
  <si>
    <t>배진길</t>
    <phoneticPr fontId="1" type="noConversion"/>
  </si>
  <si>
    <t>전라북도정보산업지원센터 내진성능평가</t>
    <phoneticPr fontId="1" type="noConversion"/>
  </si>
  <si>
    <t>1개동(연면적 2,709㎡)</t>
    <phoneticPr fontId="1" type="noConversion"/>
  </si>
  <si>
    <t>김길주
(3386)</t>
    <phoneticPr fontId="1" type="noConversion"/>
  </si>
  <si>
    <t>한국소리문화의전당 내진성능평가용역</t>
  </si>
  <si>
    <t>한국소리문화의전당 내진성능평가</t>
    <phoneticPr fontId="1" type="noConversion"/>
  </si>
  <si>
    <t>전라북도 문학관 내진성능평가용역</t>
  </si>
  <si>
    <t>전라북도 문학관 내진성능평가</t>
    <phoneticPr fontId="1" type="noConversion"/>
  </si>
  <si>
    <t>임희숙</t>
    <phoneticPr fontId="1" type="noConversion"/>
  </si>
  <si>
    <t>2018년 지역대표도서관 유지보수용역</t>
  </si>
  <si>
    <t>서버 및 소프트웨어 17식</t>
  </si>
  <si>
    <t>유명선</t>
  </si>
  <si>
    <t>관광총괄과</t>
    <phoneticPr fontId="1" type="noConversion"/>
  </si>
  <si>
    <t>토탈관광 홈페이지 유지보수</t>
    <phoneticPr fontId="1" type="noConversion"/>
  </si>
  <si>
    <t>도혜순</t>
    <phoneticPr fontId="1" type="noConversion"/>
  </si>
  <si>
    <t>종합사격장 내진성능 평가</t>
    <phoneticPr fontId="1" type="noConversion"/>
  </si>
  <si>
    <t>연면적 8,738.02㎡</t>
    <phoneticPr fontId="1" type="noConversion"/>
  </si>
  <si>
    <t>국민체육센터 내진성능 평가</t>
    <phoneticPr fontId="1" type="noConversion"/>
  </si>
  <si>
    <t>연면적 2,602㎡</t>
    <phoneticPr fontId="1" type="noConversion"/>
  </si>
  <si>
    <t>문화유산과</t>
    <phoneticPr fontId="1" type="noConversion"/>
  </si>
  <si>
    <t>임진왜란 호국전적지 연구용역</t>
    <phoneticPr fontId="1" type="noConversion"/>
  </si>
  <si>
    <t>연구용역 1식</t>
    <phoneticPr fontId="1" type="noConversion"/>
  </si>
  <si>
    <t>이영일</t>
    <phoneticPr fontId="1" type="noConversion"/>
  </si>
  <si>
    <t>D-day행사 추진</t>
    <phoneticPr fontId="1" type="noConversion"/>
  </si>
  <si>
    <t>박은영</t>
    <phoneticPr fontId="1" type="noConversion"/>
  </si>
  <si>
    <t>개폐회식 연출대행업체 사후원가계산 용역</t>
    <phoneticPr fontId="1" type="noConversion"/>
  </si>
  <si>
    <t>이강용</t>
    <phoneticPr fontId="1" type="noConversion"/>
  </si>
  <si>
    <t>홍보영상물 제작 용역</t>
    <phoneticPr fontId="1" type="noConversion"/>
  </si>
  <si>
    <t>2019 전국소년체전 홍보영상물 제작 용역</t>
    <phoneticPr fontId="1" type="noConversion"/>
  </si>
  <si>
    <t xml:space="preserve">성화 채화봉송 행사 운영 대행사 선정 </t>
    <phoneticPr fontId="1" type="noConversion"/>
  </si>
  <si>
    <t>개폐회식 연출 대행사 선정</t>
    <phoneticPr fontId="1" type="noConversion"/>
  </si>
  <si>
    <t>도립국악원 중장기 종합발전 계획수립 연구용역</t>
    <phoneticPr fontId="1" type="noConversion"/>
  </si>
  <si>
    <t>도립국악원 내진성능 평가</t>
    <phoneticPr fontId="1" type="noConversion"/>
  </si>
  <si>
    <t>미술관 야외정원 리모델링 기본구상용역</t>
    <phoneticPr fontId="1" type="noConversion"/>
  </si>
  <si>
    <t>약11,000㎡(약3,300평)의 야외정원 리모델링</t>
    <phoneticPr fontId="1" type="noConversion"/>
  </si>
  <si>
    <t>박정현</t>
    <phoneticPr fontId="1" type="noConversion"/>
  </si>
  <si>
    <t>미술사전 작품 운송</t>
    <phoneticPr fontId="1" type="noConversion"/>
  </si>
  <si>
    <t>전시작품 100여점</t>
    <phoneticPr fontId="1" type="noConversion"/>
  </si>
  <si>
    <t>전북청년2017전 작품운송</t>
    <phoneticPr fontId="1" type="noConversion"/>
  </si>
  <si>
    <t>정우석</t>
    <phoneticPr fontId="1" type="noConversion"/>
  </si>
  <si>
    <t>변방의 파토스전 작품 운송</t>
    <phoneticPr fontId="1" type="noConversion"/>
  </si>
  <si>
    <t>황운하</t>
    <phoneticPr fontId="1" type="noConversion"/>
  </si>
  <si>
    <t>천년전라기념특별전 작품 운송</t>
    <phoneticPr fontId="1" type="noConversion"/>
  </si>
  <si>
    <t>감각 36.5℃전 작품 운송</t>
    <phoneticPr fontId="1" type="noConversion"/>
  </si>
  <si>
    <t>통근차량 임차용역</t>
    <phoneticPr fontId="1" type="noConversion"/>
  </si>
  <si>
    <t>통근차량 임차용역 1대</t>
    <phoneticPr fontId="1" type="noConversion"/>
  </si>
  <si>
    <t>김영화</t>
    <phoneticPr fontId="1" type="noConversion"/>
  </si>
  <si>
    <t>감염병검사과</t>
    <phoneticPr fontId="1" type="noConversion"/>
  </si>
  <si>
    <t>지역거점 진단센터 운영비 지원</t>
    <phoneticPr fontId="1" type="noConversion"/>
  </si>
  <si>
    <t>BL3 유지보수 용역 등</t>
    <phoneticPr fontId="1" type="noConversion"/>
  </si>
  <si>
    <t>박종호</t>
    <phoneticPr fontId="1" type="noConversion"/>
  </si>
  <si>
    <t>청사 증축공사 설계</t>
    <phoneticPr fontId="1" type="noConversion"/>
  </si>
  <si>
    <t>용역</t>
    <phoneticPr fontId="1" type="noConversion"/>
  </si>
  <si>
    <t>전북어린이 창의체험관 건립공사 폐기물처리용역</t>
    <phoneticPr fontId="1" type="noConversion"/>
  </si>
  <si>
    <t>폐콘크리트 등</t>
    <phoneticPr fontId="1" type="noConversion"/>
  </si>
  <si>
    <t>보건의료과</t>
    <phoneticPr fontId="1" type="noConversion"/>
  </si>
  <si>
    <t>지역보건의료계획 연구용역</t>
    <phoneticPr fontId="1" type="noConversion"/>
  </si>
  <si>
    <t>임석춘</t>
    <phoneticPr fontId="1" type="noConversion"/>
  </si>
  <si>
    <t>도립여중고 내진성능평가</t>
    <phoneticPr fontId="1" type="noConversion"/>
  </si>
  <si>
    <t>성능평가 1식</t>
    <phoneticPr fontId="1" type="noConversion"/>
  </si>
  <si>
    <t>사회복지과</t>
    <phoneticPr fontId="1" type="noConversion"/>
  </si>
  <si>
    <t xml:space="preserve">지역사회보장계획수립 연구용역 </t>
    <phoneticPr fontId="1" type="noConversion"/>
  </si>
  <si>
    <t>정영덕</t>
    <phoneticPr fontId="1" type="noConversion"/>
  </si>
  <si>
    <t>전북아동보호전문기관 내진성능평가</t>
    <phoneticPr fontId="1" type="noConversion"/>
  </si>
  <si>
    <t>강란희</t>
    <phoneticPr fontId="1" type="noConversion"/>
  </si>
  <si>
    <t>노인복지증진 기본계획 연구용역</t>
    <phoneticPr fontId="1" type="noConversion"/>
  </si>
  <si>
    <t>용역</t>
    <phoneticPr fontId="1" type="noConversion"/>
  </si>
  <si>
    <t>부안소방서</t>
    <phoneticPr fontId="1" type="noConversion"/>
  </si>
  <si>
    <t>특수건강검진</t>
    <phoneticPr fontId="1" type="noConversion"/>
  </si>
  <si>
    <t>소방공무원 118명</t>
    <phoneticPr fontId="1" type="noConversion"/>
  </si>
  <si>
    <t>김정훈</t>
    <phoneticPr fontId="1" type="noConversion"/>
  </si>
  <si>
    <t>구조구급대원 건강검진</t>
    <phoneticPr fontId="1" type="noConversion"/>
  </si>
  <si>
    <t>구조구급대원 46명</t>
    <phoneticPr fontId="1" type="noConversion"/>
  </si>
  <si>
    <t>용역</t>
    <phoneticPr fontId="1" type="noConversion"/>
  </si>
  <si>
    <t>새만금개발과</t>
    <phoneticPr fontId="1" type="noConversion"/>
  </si>
  <si>
    <t>Motion PT제작</t>
    <phoneticPr fontId="1" type="noConversion"/>
  </si>
  <si>
    <t>7~8분 영상제작</t>
    <phoneticPr fontId="1" type="noConversion"/>
  </si>
  <si>
    <t>최준창</t>
    <phoneticPr fontId="1" type="noConversion"/>
  </si>
  <si>
    <t>소방차량 종합보험(입찰)</t>
    <phoneticPr fontId="1" type="noConversion"/>
  </si>
  <si>
    <t>399대</t>
  </si>
  <si>
    <t>최길웅</t>
  </si>
  <si>
    <t>4월</t>
    <phoneticPr fontId="1" type="noConversion"/>
  </si>
  <si>
    <t>순창소방서 건축 도시계획변경용역</t>
    <phoneticPr fontId="1" type="noConversion"/>
  </si>
  <si>
    <t>용역</t>
    <phoneticPr fontId="1" type="noConversion"/>
  </si>
  <si>
    <t>소방행정과</t>
    <phoneticPr fontId="1" type="noConversion"/>
  </si>
  <si>
    <t>순창소방서 건축 설계비</t>
    <phoneticPr fontId="1" type="noConversion"/>
  </si>
  <si>
    <t>한인수</t>
    <phoneticPr fontId="1" type="noConversion"/>
  </si>
  <si>
    <t>소방공무원 특수건강진단 용역</t>
  </si>
  <si>
    <t>116명</t>
  </si>
  <si>
    <t>한인수</t>
  </si>
  <si>
    <t>평화119안전센터 증축공사 설계용역</t>
    <phoneticPr fontId="1" type="noConversion"/>
  </si>
  <si>
    <t>평화119안전센터 증축공사 설계</t>
    <phoneticPr fontId="1" type="noConversion"/>
  </si>
  <si>
    <t>방호구조과</t>
    <phoneticPr fontId="1" type="noConversion"/>
  </si>
  <si>
    <t>구조.구급대원 건강검진</t>
    <phoneticPr fontId="1" type="noConversion"/>
  </si>
  <si>
    <t>구조,구급대원 91명</t>
    <phoneticPr fontId="1" type="noConversion"/>
  </si>
  <si>
    <t>김자영</t>
    <phoneticPr fontId="1" type="noConversion"/>
  </si>
  <si>
    <t>소방공무원 특수 건강검진</t>
    <phoneticPr fontId="1" type="noConversion"/>
  </si>
  <si>
    <t>소방공무원 257명</t>
    <phoneticPr fontId="1" type="noConversion"/>
  </si>
  <si>
    <t>최용호</t>
    <phoneticPr fontId="1" type="noConversion"/>
  </si>
  <si>
    <t>총무담당관실</t>
  </si>
  <si>
    <t>홈페이지 전산시스템 유지보수</t>
  </si>
  <si>
    <t>2018년도 유지보수</t>
    <phoneticPr fontId="1" type="noConversion"/>
  </si>
  <si>
    <t>김대영</t>
  </si>
  <si>
    <t>홈페이지 소프트웨어 유지보수</t>
  </si>
  <si>
    <t>무정전전원장치 유지보수</t>
  </si>
  <si>
    <t>인터넷방송 유지보수</t>
  </si>
  <si>
    <t>용역</t>
    <phoneticPr fontId="1" type="noConversion"/>
  </si>
  <si>
    <t>총무담당관실</t>
    <phoneticPr fontId="1" type="noConversion"/>
  </si>
  <si>
    <t>3월</t>
    <phoneticPr fontId="1" type="noConversion"/>
  </si>
  <si>
    <t>인터넷방송 전산장비 고도화</t>
    <phoneticPr fontId="1" type="noConversion"/>
  </si>
  <si>
    <t>서버 및 운영S/W 등 시스템 구축</t>
    <phoneticPr fontId="1" type="noConversion"/>
  </si>
  <si>
    <t>김대영</t>
    <phoneticPr fontId="1" type="noConversion"/>
  </si>
  <si>
    <t>6월</t>
    <phoneticPr fontId="1" type="noConversion"/>
  </si>
  <si>
    <t>제11대의회 의회홍보 동영상 제작</t>
    <phoneticPr fontId="1" type="noConversion"/>
  </si>
  <si>
    <t>영상 및 DVD 제작</t>
    <phoneticPr fontId="1" type="noConversion"/>
  </si>
  <si>
    <t>용역</t>
    <phoneticPr fontId="1" type="noConversion"/>
  </si>
  <si>
    <t>익산소방서</t>
    <phoneticPr fontId="1" type="noConversion"/>
  </si>
  <si>
    <t>왕궁119지역대 신축 공사 설계용역</t>
    <phoneticPr fontId="1" type="noConversion"/>
  </si>
  <si>
    <t xml:space="preserve"> 350제곱미터 신축공사</t>
    <phoneticPr fontId="1" type="noConversion"/>
  </si>
  <si>
    <t>박홍민</t>
    <phoneticPr fontId="1" type="noConversion"/>
  </si>
  <si>
    <t>모현119안전센터 증축 공사 설계용역</t>
    <phoneticPr fontId="1" type="noConversion"/>
  </si>
  <si>
    <t xml:space="preserve"> 120제곱미터 증축공사</t>
    <phoneticPr fontId="1" type="noConversion"/>
  </si>
  <si>
    <t>특수건강검진</t>
    <phoneticPr fontId="1" type="noConversion"/>
  </si>
  <si>
    <t>248명</t>
    <phoneticPr fontId="1" type="noConversion"/>
  </si>
  <si>
    <t>조상운</t>
    <phoneticPr fontId="1" type="noConversion"/>
  </si>
  <si>
    <t>76명</t>
    <phoneticPr fontId="1" type="noConversion"/>
  </si>
  <si>
    <t>최환석</t>
    <phoneticPr fontId="1" type="noConversion"/>
  </si>
  <si>
    <t>용역</t>
    <phoneticPr fontId="1" type="noConversion"/>
  </si>
  <si>
    <t>인권센터</t>
    <phoneticPr fontId="1" type="noConversion"/>
  </si>
  <si>
    <t>2월</t>
    <phoneticPr fontId="1" type="noConversion"/>
  </si>
  <si>
    <t>도민인권실태조사</t>
    <phoneticPr fontId="1" type="noConversion"/>
  </si>
  <si>
    <t>1식</t>
    <phoneticPr fontId="1" type="noConversion"/>
  </si>
  <si>
    <t>양유정</t>
    <phoneticPr fontId="1" type="noConversion"/>
  </si>
  <si>
    <t>인권행정 가이드라인 개발</t>
    <phoneticPr fontId="1" type="noConversion"/>
  </si>
  <si>
    <t>김숙영</t>
    <phoneticPr fontId="1" type="noConversion"/>
  </si>
  <si>
    <t>전라북도 장애인 차별금지 및 인권보장에 관한 기본계획 수립 연구용역</t>
    <phoneticPr fontId="1" type="noConversion"/>
  </si>
  <si>
    <t>한용희</t>
    <phoneticPr fontId="1" type="noConversion"/>
  </si>
  <si>
    <t>인권인식개선 홍보동영상 제작</t>
    <phoneticPr fontId="1" type="noConversion"/>
  </si>
  <si>
    <t>양유정</t>
    <phoneticPr fontId="1" type="noConversion"/>
  </si>
  <si>
    <t>소방차량 28대</t>
    <phoneticPr fontId="1" type="noConversion"/>
  </si>
  <si>
    <t>김택환</t>
    <phoneticPr fontId="1" type="noConversion"/>
  </si>
  <si>
    <t>특수 건강검진</t>
    <phoneticPr fontId="1" type="noConversion"/>
  </si>
  <si>
    <t>소방공무원 152명</t>
    <phoneticPr fontId="1" type="noConversion"/>
  </si>
  <si>
    <t>서강원</t>
    <phoneticPr fontId="1" type="noConversion"/>
  </si>
  <si>
    <t xml:space="preserve">주택건축과 </t>
    <phoneticPr fontId="1" type="noConversion"/>
  </si>
  <si>
    <t>6월</t>
    <phoneticPr fontId="1" type="noConversion"/>
  </si>
  <si>
    <t xml:space="preserve">전라북도 경광계획 수립용역 </t>
    <phoneticPr fontId="1" type="noConversion"/>
  </si>
  <si>
    <t xml:space="preserve">용역 1식 </t>
    <phoneticPr fontId="1" type="noConversion"/>
  </si>
  <si>
    <t>성원규</t>
    <phoneticPr fontId="1" type="noConversion"/>
  </si>
  <si>
    <t xml:space="preserve">건축행정시스템 개인정보 영향평가 용역 </t>
    <phoneticPr fontId="1" type="noConversion"/>
  </si>
  <si>
    <t>김영숙</t>
    <phoneticPr fontId="1" type="noConversion"/>
  </si>
  <si>
    <t>용역</t>
    <phoneticPr fontId="1" type="noConversion"/>
  </si>
  <si>
    <t>체육정책과</t>
    <phoneticPr fontId="1" type="noConversion"/>
  </si>
  <si>
    <t>2월</t>
    <phoneticPr fontId="1" type="noConversion"/>
  </si>
  <si>
    <t>국민체육센터 보수공사 실시설계</t>
    <phoneticPr fontId="1" type="noConversion"/>
  </si>
  <si>
    <t>콘크리트 균열보수 110m
PIT층 보수(타일, 방수 등)</t>
    <phoneticPr fontId="1" type="noConversion"/>
  </si>
  <si>
    <t>황대연</t>
    <phoneticPr fontId="1" type="noConversion"/>
  </si>
  <si>
    <t>김수진</t>
    <phoneticPr fontId="1" type="noConversion"/>
  </si>
  <si>
    <t>중요기록물 DB구축</t>
    <phoneticPr fontId="1" type="noConversion"/>
  </si>
  <si>
    <t>비전자기록물 444,500면</t>
    <phoneticPr fontId="1" type="noConversion"/>
  </si>
  <si>
    <t>백성신</t>
    <phoneticPr fontId="1" type="noConversion"/>
  </si>
  <si>
    <t>노부모 봉양공무원 효도관광</t>
    <phoneticPr fontId="1" type="noConversion"/>
  </si>
  <si>
    <t>공무원 100명</t>
    <phoneticPr fontId="1" type="noConversion"/>
  </si>
  <si>
    <t>우수공무원 선진지시찰</t>
    <phoneticPr fontId="1" type="noConversion"/>
  </si>
  <si>
    <t>공무원 85명</t>
    <phoneticPr fontId="1" type="noConversion"/>
  </si>
  <si>
    <t>이유란</t>
    <phoneticPr fontId="1" type="noConversion"/>
  </si>
  <si>
    <t>공무직 글로벌 노사문화 연수</t>
    <phoneticPr fontId="1" type="noConversion"/>
  </si>
  <si>
    <t>공무직 4명</t>
    <phoneticPr fontId="1" type="noConversion"/>
  </si>
  <si>
    <t>최영두</t>
    <phoneticPr fontId="1" type="noConversion"/>
  </si>
  <si>
    <t>퇴직예정 공무원 해외연수</t>
    <phoneticPr fontId="1" type="noConversion"/>
  </si>
  <si>
    <t>퇴직예정자 82명</t>
    <phoneticPr fontId="1" type="noConversion"/>
  </si>
  <si>
    <t>박정후</t>
    <phoneticPr fontId="1" type="noConversion"/>
  </si>
  <si>
    <t>퇴직예정 청원경찰 연수추진</t>
    <phoneticPr fontId="1" type="noConversion"/>
  </si>
  <si>
    <t>퇴직예정 청원경찰 4명</t>
    <phoneticPr fontId="1" type="noConversion"/>
  </si>
  <si>
    <t>장기근속(20년) 우수공무원 선진지 견학</t>
    <phoneticPr fontId="1" type="noConversion"/>
  </si>
  <si>
    <t>장기근속 공무원 82명</t>
    <phoneticPr fontId="1" type="noConversion"/>
  </si>
  <si>
    <t>오규진</t>
    <phoneticPr fontId="1" type="noConversion"/>
  </si>
  <si>
    <t>직원 가족캠프 운영</t>
    <phoneticPr fontId="1" type="noConversion"/>
  </si>
  <si>
    <t>공무원 가족 80명</t>
    <phoneticPr fontId="1" type="noConversion"/>
  </si>
  <si>
    <t>직원자녀 프로그램운영</t>
    <phoneticPr fontId="1" type="noConversion"/>
  </si>
  <si>
    <t>직원 자녀 140명 정도</t>
    <phoneticPr fontId="1" type="noConversion"/>
  </si>
  <si>
    <t>토지정보과</t>
    <phoneticPr fontId="1" type="noConversion"/>
  </si>
  <si>
    <t>국가공간정보 통합체계 유지보수</t>
    <phoneticPr fontId="1" type="noConversion"/>
  </si>
  <si>
    <t>이현준</t>
    <phoneticPr fontId="1" type="noConversion"/>
  </si>
  <si>
    <t>한국토지정보시스템 유지보수</t>
    <phoneticPr fontId="1" type="noConversion"/>
  </si>
  <si>
    <t>드론영상 통합관리 시스템 구축 등</t>
    <phoneticPr fontId="1" type="noConversion"/>
  </si>
  <si>
    <t>항만공항하천과</t>
    <phoneticPr fontId="1" type="noConversion"/>
  </si>
  <si>
    <t>지방하천 하천기본계획 수립 용역</t>
    <phoneticPr fontId="1" type="noConversion"/>
  </si>
  <si>
    <t>18개하천(L=28.0km)</t>
    <phoneticPr fontId="1" type="noConversion"/>
  </si>
  <si>
    <t>안종환</t>
    <phoneticPr fontId="1" type="noConversion"/>
  </si>
  <si>
    <t>환경보전과</t>
    <phoneticPr fontId="1" type="noConversion"/>
  </si>
  <si>
    <t>폐기물 자원순환 시행계획 수립용역</t>
    <phoneticPr fontId="1" type="noConversion"/>
  </si>
  <si>
    <t>엄미진</t>
    <phoneticPr fontId="1" type="noConversion"/>
  </si>
  <si>
    <t>자연생태과</t>
  </si>
  <si>
    <t>온실가스 감축 로드맵 수립 용역</t>
  </si>
  <si>
    <t>김종만</t>
  </si>
  <si>
    <t>고군산군도 국가지질공원 인증 추진</t>
  </si>
  <si>
    <t>국가지질공원 인증신청서 작성 등</t>
  </si>
  <si>
    <t>최승현</t>
  </si>
  <si>
    <t>물환경관리과</t>
    <phoneticPr fontId="1" type="noConversion"/>
  </si>
  <si>
    <t>4단계 금강수계 오염총량관리 기본계획</t>
    <phoneticPr fontId="1" type="noConversion"/>
  </si>
  <si>
    <t>이기옥</t>
    <phoneticPr fontId="1" type="noConversion"/>
  </si>
  <si>
    <t>4단계 섬진강수계 오염총량관기 기본계획</t>
    <phoneticPr fontId="1" type="noConversion"/>
  </si>
  <si>
    <t>산림환경연구소</t>
  </si>
  <si>
    <t>2018년 작업임도 실시 설계 용역</t>
  </si>
  <si>
    <t>2.0km</t>
  </si>
  <si>
    <t>전일송</t>
  </si>
  <si>
    <t>2018년 구조개량 실시 설계 용역</t>
  </si>
  <si>
    <t>숲해설 운영사업</t>
  </si>
  <si>
    <t>숲해설가 5명</t>
  </si>
  <si>
    <t>김현미</t>
  </si>
  <si>
    <t>유아숲체험원 운영사업</t>
  </si>
  <si>
    <t>유아숲지도사 2명</t>
  </si>
  <si>
    <t>소방정보통신시스템 유지보수</t>
    <phoneticPr fontId="1" type="noConversion"/>
  </si>
  <si>
    <t>1월</t>
    <phoneticPr fontId="1" type="noConversion"/>
  </si>
  <si>
    <t>5월</t>
    <phoneticPr fontId="1" type="noConversion"/>
  </si>
  <si>
    <t>4월</t>
    <phoneticPr fontId="1" type="noConversion"/>
  </si>
  <si>
    <t>9월</t>
  </si>
  <si>
    <t>9월</t>
    <phoneticPr fontId="1" type="noConversion"/>
  </si>
  <si>
    <t>2월</t>
    <phoneticPr fontId="1" type="noConversion"/>
  </si>
  <si>
    <t>12월</t>
    <phoneticPr fontId="1" type="noConversion"/>
  </si>
  <si>
    <t>3월</t>
    <phoneticPr fontId="1" type="noConversion"/>
  </si>
  <si>
    <t>8월</t>
    <phoneticPr fontId="1" type="noConversion"/>
  </si>
  <si>
    <t>7월</t>
    <phoneticPr fontId="1" type="noConversion"/>
  </si>
  <si>
    <t>물품</t>
    <phoneticPr fontId="1" type="noConversion"/>
  </si>
  <si>
    <t>고창소방서</t>
    <phoneticPr fontId="1" type="noConversion"/>
  </si>
  <si>
    <t>의용소방대 피복비</t>
    <phoneticPr fontId="1" type="noConversion"/>
  </si>
  <si>
    <t xml:space="preserve">의용소방대원 610명 </t>
    <phoneticPr fontId="1" type="noConversion"/>
  </si>
  <si>
    <t>유철규</t>
    <phoneticPr fontId="1" type="noConversion"/>
  </si>
  <si>
    <t>4월</t>
    <phoneticPr fontId="1" type="noConversion"/>
  </si>
  <si>
    <t>소방공무원 피복비</t>
    <phoneticPr fontId="1" type="noConversion"/>
  </si>
  <si>
    <t>소방공무원 125명</t>
    <phoneticPr fontId="1" type="noConversion"/>
  </si>
  <si>
    <t>5월</t>
    <phoneticPr fontId="1" type="noConversion"/>
  </si>
  <si>
    <t>근무환경 개선 물품</t>
    <phoneticPr fontId="1" type="noConversion"/>
  </si>
  <si>
    <t>행정 및 생활물품 등</t>
    <phoneticPr fontId="1" type="noConversion"/>
  </si>
  <si>
    <t>구조장비 보강</t>
    <phoneticPr fontId="1" type="noConversion"/>
  </si>
  <si>
    <t xml:space="preserve">일반구조용장비 등 77종 2,835점 </t>
    <phoneticPr fontId="1" type="noConversion"/>
  </si>
  <si>
    <t>이경재</t>
    <phoneticPr fontId="1" type="noConversion"/>
  </si>
  <si>
    <t>전문 응급처치장비 보강</t>
    <phoneticPr fontId="1" type="noConversion"/>
  </si>
  <si>
    <t>비디오후두경 등 7종 91점</t>
    <phoneticPr fontId="1" type="noConversion"/>
  </si>
  <si>
    <t>김충국</t>
    <phoneticPr fontId="1" type="noConversion"/>
  </si>
  <si>
    <t>노후행정교환기 교체</t>
    <phoneticPr fontId="1" type="noConversion"/>
  </si>
  <si>
    <t>소방용IP교환기 교체 3개소
(인터넷교환기 3, 인터넷전화기 360)</t>
    <phoneticPr fontId="1" type="noConversion"/>
  </si>
  <si>
    <t>소방무선통신망 보강 및 고도화 및
현장대원 휴대용무전기 구매</t>
    <phoneticPr fontId="1" type="noConversion"/>
  </si>
  <si>
    <t>-중계국 17개소, 고성능안테나 8개 ,
무선관제시스템(서버1, 프로그램1, 라이선스1,500)
'-휴대용무전기 627대</t>
    <phoneticPr fontId="1" type="noConversion"/>
  </si>
  <si>
    <t>119구급활동 소모품 구입</t>
    <phoneticPr fontId="1" type="noConversion"/>
  </si>
  <si>
    <t>자동제세동기 패치 1,800조</t>
    <phoneticPr fontId="1" type="noConversion"/>
  </si>
  <si>
    <t>구급차 및 구급장비 보강</t>
    <phoneticPr fontId="1" type="noConversion"/>
  </si>
  <si>
    <t>구급차 12대, 구급장비 12세트</t>
    <phoneticPr fontId="1" type="noConversion"/>
  </si>
  <si>
    <t>무정전전원장치 구매 및 축전지 교체</t>
    <phoneticPr fontId="1" type="noConversion"/>
  </si>
  <si>
    <t>무정전전원장치 1, 축전지 39대</t>
    <phoneticPr fontId="1" type="noConversion"/>
  </si>
  <si>
    <t>도정 업무노트 제작</t>
    <phoneticPr fontId="1" type="noConversion"/>
  </si>
  <si>
    <t>6000부</t>
    <phoneticPr fontId="1" type="noConversion"/>
  </si>
  <si>
    <t>신덕원</t>
    <phoneticPr fontId="1" type="noConversion"/>
  </si>
  <si>
    <t>2023 새만금세계잼버리 홍보조형물 설치 등</t>
    <phoneticPr fontId="1" type="noConversion"/>
  </si>
  <si>
    <t>전광판 1식, 상징조형물 1식</t>
    <phoneticPr fontId="1" type="noConversion"/>
  </si>
  <si>
    <t>이종원</t>
    <phoneticPr fontId="1" type="noConversion"/>
  </si>
  <si>
    <t>전산교육장 노후 컴퓨터 구입</t>
    <phoneticPr fontId="1" type="noConversion"/>
  </si>
  <si>
    <t>컴퓨터 20대</t>
    <phoneticPr fontId="1" type="noConversion"/>
  </si>
  <si>
    <t>조현주</t>
    <phoneticPr fontId="1" type="noConversion"/>
  </si>
  <si>
    <t>정품 소프트웨어 사용권 구입</t>
  </si>
  <si>
    <t>MS오피스,한글,알툴즈,Adobe</t>
    <phoneticPr fontId="1" type="noConversion"/>
  </si>
  <si>
    <t>박수진</t>
    <phoneticPr fontId="1" type="noConversion"/>
  </si>
  <si>
    <t>전자문서 결재시스템 저장장치 구입</t>
    <phoneticPr fontId="1" type="noConversion"/>
  </si>
  <si>
    <t>저장장치 9TB 구입 및 증설</t>
    <phoneticPr fontId="1" type="noConversion"/>
  </si>
  <si>
    <t>정보통신망(LAN) 및 행정전화 교체 사업</t>
    <phoneticPr fontId="1" type="noConversion"/>
  </si>
  <si>
    <t>정보통신망 장비 등 4종 4식</t>
    <phoneticPr fontId="1" type="noConversion"/>
  </si>
  <si>
    <t>물품</t>
  </si>
  <si>
    <t>외부망 노후 DDoS장비 교체</t>
    <phoneticPr fontId="1" type="noConversion"/>
  </si>
  <si>
    <t>DDoS장비 2대</t>
    <phoneticPr fontId="1" type="noConversion"/>
  </si>
  <si>
    <t>외부망 노후 침입방지시스템 교체</t>
    <phoneticPr fontId="1" type="noConversion"/>
  </si>
  <si>
    <t>침입방지시스템 2대</t>
    <phoneticPr fontId="1" type="noConversion"/>
  </si>
  <si>
    <t>외부망 노후 방화벽 교체</t>
    <phoneticPr fontId="1" type="noConversion"/>
  </si>
  <si>
    <t>방화벽 2대</t>
  </si>
  <si>
    <t>김제소방서</t>
    <phoneticPr fontId="1" type="noConversion"/>
  </si>
  <si>
    <t>3월</t>
    <phoneticPr fontId="1" type="noConversion"/>
  </si>
  <si>
    <t>소방공무원 피복 구입</t>
    <phoneticPr fontId="1" type="noConversion"/>
  </si>
  <si>
    <t>소방공무원 피복 구입</t>
    <phoneticPr fontId="1" type="noConversion"/>
  </si>
  <si>
    <t>기동복 등 20종</t>
    <phoneticPr fontId="1" type="noConversion"/>
  </si>
  <si>
    <t>34,892</t>
    <phoneticPr fontId="1" type="noConversion"/>
  </si>
  <si>
    <t>박성호</t>
    <phoneticPr fontId="1" type="noConversion"/>
  </si>
  <si>
    <t>2월</t>
    <phoneticPr fontId="1" type="noConversion"/>
  </si>
  <si>
    <t>근무환경개선물품 구입</t>
    <phoneticPr fontId="1" type="noConversion"/>
  </si>
  <si>
    <t>개인용컴퓨터 등 11종 99점</t>
    <phoneticPr fontId="1" type="noConversion"/>
  </si>
  <si>
    <t>35,250</t>
    <phoneticPr fontId="1" type="noConversion"/>
  </si>
  <si>
    <t>현장활동 대응장비 구입</t>
    <phoneticPr fontId="1" type="noConversion"/>
  </si>
  <si>
    <t>자동호스릴 세트 6점</t>
    <phoneticPr fontId="1" type="noConversion"/>
  </si>
  <si>
    <t>26,400</t>
    <phoneticPr fontId="1" type="noConversion"/>
  </si>
  <si>
    <t>소방활동 재료비 등 구입</t>
    <phoneticPr fontId="1" type="noConversion"/>
  </si>
  <si>
    <t>소방, 구조, 구급활동 소모품</t>
    <phoneticPr fontId="1" type="noConversion"/>
  </si>
  <si>
    <t>물품</t>
    <phoneticPr fontId="1" type="noConversion"/>
  </si>
  <si>
    <t>3월</t>
    <phoneticPr fontId="1" type="noConversion"/>
  </si>
  <si>
    <t>의용소방대 피복</t>
    <phoneticPr fontId="1" type="noConversion"/>
  </si>
  <si>
    <t>활동복 등 / 인원 1,290명</t>
    <phoneticPr fontId="1" type="noConversion"/>
  </si>
  <si>
    <t>양지호</t>
    <phoneticPr fontId="1" type="noConversion"/>
  </si>
  <si>
    <t>소방공무원 피복</t>
    <phoneticPr fontId="1" type="noConversion"/>
  </si>
  <si>
    <t>활동복 등 / 인원 208명</t>
    <phoneticPr fontId="1" type="noConversion"/>
  </si>
  <si>
    <t xml:space="preserve">친환경 포소화약제 </t>
    <phoneticPr fontId="1" type="noConversion"/>
  </si>
  <si>
    <t>200ℓ*10드럼</t>
    <phoneticPr fontId="1" type="noConversion"/>
  </si>
  <si>
    <t>이삼래</t>
    <phoneticPr fontId="1" type="noConversion"/>
  </si>
  <si>
    <t>근무환경 개선물품 구입</t>
    <phoneticPr fontId="1" type="noConversion"/>
  </si>
  <si>
    <t>행정물품(PC등37점), 생활용품(TV등8점)</t>
    <phoneticPr fontId="1" type="noConversion"/>
  </si>
  <si>
    <t>친환경유통과</t>
    <phoneticPr fontId="1" type="noConversion"/>
  </si>
  <si>
    <t>2018년 공공비축제 서식유인</t>
    <phoneticPr fontId="1" type="noConversion"/>
  </si>
  <si>
    <t>6종 3천권정도</t>
    <phoneticPr fontId="1" type="noConversion"/>
  </si>
  <si>
    <t>최재희</t>
    <phoneticPr fontId="1" type="noConversion"/>
  </si>
  <si>
    <t>280-4566</t>
    <phoneticPr fontId="1" type="noConversion"/>
  </si>
  <si>
    <t>인공어초 제작</t>
  </si>
  <si>
    <t>어업지도선 대체건조(명시이월)</t>
  </si>
  <si>
    <t>김정열</t>
  </si>
  <si>
    <t>280-4654</t>
  </si>
  <si>
    <t>용접교육실습시뮬레이터</t>
    <phoneticPr fontId="1" type="noConversion"/>
  </si>
  <si>
    <t>조민용</t>
    <phoneticPr fontId="1" type="noConversion"/>
  </si>
  <si>
    <t>290-6413</t>
    <phoneticPr fontId="1" type="noConversion"/>
  </si>
  <si>
    <t>동물위생시험소</t>
    <phoneticPr fontId="1" type="noConversion"/>
  </si>
  <si>
    <t>방역차량 및 질병검사자비등지원</t>
    <phoneticPr fontId="1" type="noConversion"/>
  </si>
  <si>
    <t>원심분리기 외 1품목</t>
    <phoneticPr fontId="1" type="noConversion"/>
  </si>
  <si>
    <t>김상훈</t>
    <phoneticPr fontId="1" type="noConversion"/>
  </si>
  <si>
    <t>290-5386</t>
    <phoneticPr fontId="1" type="noConversion"/>
  </si>
  <si>
    <t>축산물위생검사기관 검사장비구입</t>
    <phoneticPr fontId="1" type="noConversion"/>
  </si>
  <si>
    <t>GC-MS/MS 장비 1대</t>
    <phoneticPr fontId="1" type="noConversion"/>
  </si>
  <si>
    <t>이재욱</t>
    <phoneticPr fontId="1" type="noConversion"/>
  </si>
  <si>
    <t>290-5393</t>
    <phoneticPr fontId="1" type="noConversion"/>
  </si>
  <si>
    <t>LC-MS/MS 장비 1대</t>
    <phoneticPr fontId="1" type="noConversion"/>
  </si>
  <si>
    <t xml:space="preserve"> 수분검사기</t>
    <phoneticPr fontId="1" type="noConversion"/>
  </si>
  <si>
    <t>김민정</t>
    <phoneticPr fontId="1" type="noConversion"/>
  </si>
  <si>
    <t>290-5392</t>
    <phoneticPr fontId="1" type="noConversion"/>
  </si>
  <si>
    <t>구제역 및 AI 예방약품 구입지원</t>
    <phoneticPr fontId="1" type="noConversion"/>
  </si>
  <si>
    <t>가축방역검진 재료 구입 40회</t>
    <phoneticPr fontId="1" type="noConversion"/>
  </si>
  <si>
    <t>손구례,백귀정,김상훈</t>
    <phoneticPr fontId="1" type="noConversion"/>
  </si>
  <si>
    <t>290-5363</t>
    <phoneticPr fontId="1" type="noConversion"/>
  </si>
  <si>
    <t>사료 단가계약</t>
  </si>
  <si>
    <t>1,100톤</t>
  </si>
  <si>
    <t>김은성</t>
  </si>
  <si>
    <t>290-6482</t>
  </si>
  <si>
    <t>우량암소수정란생산지원사업 소모품구입</t>
  </si>
  <si>
    <t>양상귀</t>
  </si>
  <si>
    <t>290-6503</t>
  </si>
  <si>
    <t>견인용 덤프트레일러</t>
  </si>
  <si>
    <t>거세용 보정틀</t>
  </si>
  <si>
    <t>사료 배합기</t>
  </si>
  <si>
    <t>1대</t>
  </si>
  <si>
    <t>소 보정틀</t>
  </si>
  <si>
    <t>2대</t>
  </si>
  <si>
    <t>방역차량 및 질병검사장비등 지원</t>
  </si>
  <si>
    <t>실시간유전자증폭기외 2품목</t>
  </si>
  <si>
    <t>강수진</t>
  </si>
  <si>
    <t>290-5551</t>
  </si>
  <si>
    <t>구제역 및 AI 예방약품 구입지원</t>
  </si>
  <si>
    <t>가축방역검진 재료 구입 15회</t>
  </si>
  <si>
    <t>강수진, 임미나</t>
  </si>
  <si>
    <t>축산물위생검사기관 검사장비구입</t>
  </si>
  <si>
    <t>건조필름자동리더기외 2품목</t>
  </si>
  <si>
    <t>임미나</t>
  </si>
  <si>
    <t>290-5552</t>
  </si>
  <si>
    <t>축산물위생검사기관 운영비 지원</t>
  </si>
  <si>
    <t>축산물검사재료 구입 5회</t>
  </si>
  <si>
    <t>엄성심,임미나</t>
  </si>
  <si>
    <t>290-6519</t>
  </si>
  <si>
    <t>동물위생시험소서부지소</t>
    <phoneticPr fontId="1" type="noConversion"/>
  </si>
  <si>
    <t>방역차량 및 질병검사장비등 지원</t>
    <phoneticPr fontId="1" type="noConversion"/>
  </si>
  <si>
    <t>유전자증폭기2대, 대용량유전자추출기1대,이미지분석기1대</t>
    <phoneticPr fontId="1" type="noConversion"/>
  </si>
  <si>
    <t>김지현</t>
    <phoneticPr fontId="1" type="noConversion"/>
  </si>
  <si>
    <t>290-6544</t>
    <phoneticPr fontId="1" type="noConversion"/>
  </si>
  <si>
    <t>가축방역검진 재료 구입 30회</t>
    <phoneticPr fontId="1" type="noConversion"/>
  </si>
  <si>
    <t>고윤철</t>
    <phoneticPr fontId="1" type="noConversion"/>
  </si>
  <si>
    <t>290-6546</t>
    <phoneticPr fontId="1" type="noConversion"/>
  </si>
  <si>
    <t>자동배지분주시스템 1대</t>
    <phoneticPr fontId="1" type="noConversion"/>
  </si>
  <si>
    <t>강태운</t>
    <phoneticPr fontId="1" type="noConversion"/>
  </si>
  <si>
    <t>290-6565</t>
    <phoneticPr fontId="1" type="noConversion"/>
  </si>
  <si>
    <t>가축방역사업재료구입</t>
  </si>
  <si>
    <t>가축전염병 검진, 가축질병 모니터링, 
혈청검사 및 병성감정 123,844건</t>
  </si>
  <si>
    <t>박상은</t>
    <phoneticPr fontId="1" type="noConversion"/>
  </si>
  <si>
    <t>290-6572</t>
    <phoneticPr fontId="1" type="noConversion"/>
  </si>
  <si>
    <t>가축방역사업재료구입(자체)</t>
  </si>
  <si>
    <t>종돈장 질병검사, 농장 병성감정 및 
HACCP 운영 검사 10,500건</t>
  </si>
  <si>
    <t>정재교</t>
  </si>
  <si>
    <t>290-6574</t>
    <phoneticPr fontId="1" type="noConversion"/>
  </si>
  <si>
    <t>가축방역장비구입</t>
  </si>
  <si>
    <t>원심분리기 1대 구입</t>
    <phoneticPr fontId="1" type="noConversion"/>
  </si>
  <si>
    <t>유전자추출기 1대 구입</t>
  </si>
  <si>
    <t>생물안전작업대 1대 구입</t>
    <phoneticPr fontId="1" type="noConversion"/>
  </si>
  <si>
    <t>축산물위생검사장비구입</t>
    <phoneticPr fontId="1" type="noConversion"/>
  </si>
  <si>
    <t>서지수</t>
  </si>
  <si>
    <t>290-6591</t>
    <phoneticPr fontId="1" type="noConversion"/>
  </si>
  <si>
    <t>멸종위기어종 생태계 복원</t>
    <phoneticPr fontId="1" type="noConversion"/>
  </si>
  <si>
    <t xml:space="preserve">수산생물 방역장비 구입 </t>
    <phoneticPr fontId="1" type="noConversion"/>
  </si>
  <si>
    <t>2종 2대</t>
    <phoneticPr fontId="1" type="noConversion"/>
  </si>
  <si>
    <t>김근택</t>
    <phoneticPr fontId="1" type="noConversion"/>
  </si>
  <si>
    <t>290-6944</t>
    <phoneticPr fontId="1" type="noConversion"/>
  </si>
  <si>
    <t>지도분석 장비구입</t>
    <phoneticPr fontId="1" type="noConversion"/>
  </si>
  <si>
    <t>수산물안전성조사 분석장비 구입</t>
    <phoneticPr fontId="1" type="noConversion"/>
  </si>
  <si>
    <t>31종 39대</t>
    <phoneticPr fontId="1" type="noConversion"/>
  </si>
  <si>
    <t>위해생물구제(기생충구제)</t>
    <phoneticPr fontId="1" type="noConversion"/>
  </si>
  <si>
    <t>김태헌</t>
    <phoneticPr fontId="1" type="noConversion"/>
  </si>
  <si>
    <t>290-6945</t>
    <phoneticPr fontId="1" type="noConversion"/>
  </si>
  <si>
    <t>농업기술원 청사 환경개선 물품구입</t>
    <phoneticPr fontId="1" type="noConversion"/>
  </si>
  <si>
    <t>발효미생물 분석 효율성 향상을 위한 장비구입</t>
    <phoneticPr fontId="1" type="noConversion"/>
  </si>
  <si>
    <t>자동중량희석기 5종 6대</t>
    <phoneticPr fontId="1" type="noConversion"/>
  </si>
  <si>
    <t>송영은</t>
    <phoneticPr fontId="1" type="noConversion"/>
  </si>
  <si>
    <t>쌀 유전자분석용 농후장비 교체 및 보강</t>
    <phoneticPr fontId="1" type="noConversion"/>
  </si>
  <si>
    <t>Real-Time PCR 등 3종</t>
    <phoneticPr fontId="1" type="noConversion"/>
  </si>
  <si>
    <t>이송이</t>
    <phoneticPr fontId="1" type="noConversion"/>
  </si>
  <si>
    <t>농업용 드론(본체, 부속기 등)</t>
    <phoneticPr fontId="1" type="noConversion"/>
  </si>
  <si>
    <t>본체, 부속기, 밧데리, 등</t>
    <phoneticPr fontId="1" type="noConversion"/>
  </si>
  <si>
    <t>복합 사무기기 구입</t>
    <phoneticPr fontId="1" type="noConversion"/>
  </si>
  <si>
    <t>복합 복사기(1대)</t>
    <phoneticPr fontId="1" type="noConversion"/>
  </si>
  <si>
    <t>기후변화대응 병해충 방제 기술 개발 장비구입</t>
    <phoneticPr fontId="1" type="noConversion"/>
  </si>
  <si>
    <t>마이크로플레이트 워셔 등 9종</t>
    <phoneticPr fontId="1" type="noConversion"/>
  </si>
  <si>
    <t>최민경</t>
    <phoneticPr fontId="1" type="noConversion"/>
  </si>
  <si>
    <t>시험사업 추진을 위한 시험장비 구입 등</t>
    <phoneticPr fontId="1" type="noConversion"/>
  </si>
  <si>
    <t>이온측정기, 엽록소측정기 등</t>
    <phoneticPr fontId="1" type="noConversion"/>
  </si>
  <si>
    <t>이창규</t>
    <phoneticPr fontId="1" type="noConversion"/>
  </si>
  <si>
    <t>노후 장비 교체 및 경축순환 연구장비 구입</t>
    <phoneticPr fontId="1" type="noConversion"/>
  </si>
  <si>
    <t>질소측정기, 중금속분해기 등 3종</t>
    <phoneticPr fontId="1" type="noConversion"/>
  </si>
  <si>
    <t>김효진</t>
    <phoneticPr fontId="1" type="noConversion"/>
  </si>
  <si>
    <t>기상이변 대응 농업기상재해 조기경보시스템 구축장비</t>
    <phoneticPr fontId="1" type="noConversion"/>
  </si>
  <si>
    <t>웹서버 1식, 자료처리서버 1식, D/B서버 1식, GIS서버 1식, 저장장치(네트워크) 1식</t>
    <phoneticPr fontId="1" type="noConversion"/>
  </si>
  <si>
    <t>김동원</t>
    <phoneticPr fontId="1" type="noConversion"/>
  </si>
  <si>
    <t>약용작물 생력화 및 병해충 진단용 장비구입(약초)</t>
    <phoneticPr fontId="1" type="noConversion"/>
  </si>
  <si>
    <t>허브 정유성분 분석용 연구포장 장비구입(허브)</t>
    <phoneticPr fontId="1" type="noConversion"/>
  </si>
  <si>
    <t>지게차 1대, 트랙터 1대</t>
    <phoneticPr fontId="1" type="noConversion"/>
  </si>
  <si>
    <t>종자 소독 및 발아기</t>
    <phoneticPr fontId="1" type="noConversion"/>
  </si>
  <si>
    <t>트랙터, 콤바인 구입</t>
    <phoneticPr fontId="1" type="noConversion"/>
  </si>
  <si>
    <t>정무기획과</t>
    <phoneticPr fontId="1" type="noConversion"/>
  </si>
  <si>
    <t>연하장 제작발송</t>
    <phoneticPr fontId="1" type="noConversion"/>
  </si>
  <si>
    <t>연하장 14,000부 정도</t>
    <phoneticPr fontId="1" type="noConversion"/>
  </si>
  <si>
    <t>하병탁</t>
    <phoneticPr fontId="1" type="noConversion"/>
  </si>
  <si>
    <t>도정소식지 월간 '얼쑤전북' 제작</t>
    <phoneticPr fontId="1" type="noConversion"/>
  </si>
  <si>
    <t>매월 40,000부, 점자지 매월 200부</t>
    <phoneticPr fontId="1" type="noConversion"/>
  </si>
  <si>
    <t>도휘정</t>
    <phoneticPr fontId="1" type="noConversion"/>
  </si>
  <si>
    <t>전라북도 종합홍보책자 제작</t>
    <phoneticPr fontId="1" type="noConversion"/>
  </si>
  <si>
    <t>3종(정본,소책자,리플릿), 연 1회 10,000부</t>
    <phoneticPr fontId="1" type="noConversion"/>
  </si>
  <si>
    <t>기획테마 책자 '전북의빛깔' 제작</t>
  </si>
  <si>
    <t>연 1회 15,000부</t>
  </si>
  <si>
    <t>도휘정</t>
  </si>
  <si>
    <t>국제협력과</t>
  </si>
  <si>
    <t>다문화소식지 사람들 제작</t>
  </si>
  <si>
    <t>연 4회 10,000부(36면내외) 제작</t>
  </si>
  <si>
    <t>박순경</t>
  </si>
  <si>
    <t>활동복 등 231명 선호 피복 구입</t>
    <phoneticPr fontId="1" type="noConversion"/>
  </si>
  <si>
    <t>근무환경 개선물품 등 자산취득성 물품 구입</t>
    <phoneticPr fontId="1" type="noConversion"/>
  </si>
  <si>
    <t>행정물품 7종, 생활용품 6종, 체력단련물품 2종, 기타물품 3종</t>
    <phoneticPr fontId="1" type="noConversion"/>
  </si>
  <si>
    <t>아중센터 심신안정실 환경조성 물품 구입</t>
    <phoneticPr fontId="1" type="noConversion"/>
  </si>
  <si>
    <t>안마의자 등 각종 심신안정관련 물품 구입</t>
    <phoneticPr fontId="1" type="noConversion"/>
  </si>
  <si>
    <t>의용소방대원 피복 등 구입(상반기)</t>
    <phoneticPr fontId="1" type="noConversion"/>
  </si>
  <si>
    <t>기동복 등 의용소방대원 필요물품 구입</t>
    <phoneticPr fontId="1" type="noConversion"/>
  </si>
  <si>
    <t>구급대 소모품 등 구입(상반기)</t>
    <phoneticPr fontId="1" type="noConversion"/>
  </si>
  <si>
    <t>구급대 현장활동 소모품 등 구입</t>
    <phoneticPr fontId="1" type="noConversion"/>
  </si>
  <si>
    <t>친환경 포소화약제 구입</t>
    <phoneticPr fontId="1" type="noConversion"/>
  </si>
  <si>
    <t>소방차량 부족분 포소화약제 구입</t>
    <phoneticPr fontId="1" type="noConversion"/>
  </si>
  <si>
    <t>구급대 소모품 등 구입(하반기)</t>
    <phoneticPr fontId="1" type="noConversion"/>
  </si>
  <si>
    <t>의용소방대원 피복 등 구입(하반기)</t>
    <phoneticPr fontId="1" type="noConversion"/>
  </si>
  <si>
    <t>소양지역대 신축에 따른 물품 구입</t>
    <phoneticPr fontId="1" type="noConversion"/>
  </si>
  <si>
    <t>행정용품 및 생활용품 등 필요물품 구입</t>
    <phoneticPr fontId="1" type="noConversion"/>
  </si>
  <si>
    <t>지방도 차선도색공사(직영) 페인트 구입</t>
  </si>
  <si>
    <t xml:space="preserve">차선(중앙선, 갓선) 220km  </t>
  </si>
  <si>
    <t>지방도 차선도색공사(직영) 유리알 구입</t>
  </si>
  <si>
    <t>차선(중앙선, 갓선) 220km</t>
  </si>
  <si>
    <t>지방도 유지관리용 차량 구입</t>
  </si>
  <si>
    <t>2.5톤 화물차 1대 구입</t>
  </si>
  <si>
    <t>장시현</t>
  </si>
  <si>
    <t xml:space="preserve">차선(중앙선, 갓선) 140km  </t>
  </si>
  <si>
    <t>무진장소방서</t>
    <phoneticPr fontId="1" type="noConversion"/>
  </si>
  <si>
    <t>소방공무원 피복구입</t>
    <phoneticPr fontId="1" type="noConversion"/>
  </si>
  <si>
    <t>활동복 상,하 209벌, 춘추잠바 209벌
활동화 209족, 단화 209족 구입</t>
    <phoneticPr fontId="1" type="noConversion"/>
  </si>
  <si>
    <t>홍윤기</t>
    <phoneticPr fontId="1" type="noConversion"/>
  </si>
  <si>
    <t>심신안정실 물품 구입</t>
    <phoneticPr fontId="1" type="noConversion"/>
  </si>
  <si>
    <t>온열치료, 멘탈케어시스템 등 구입</t>
    <phoneticPr fontId="1" type="noConversion"/>
  </si>
  <si>
    <t>관광총괄과</t>
    <phoneticPr fontId="1" type="noConversion"/>
  </si>
  <si>
    <t>종합관광안내도(판) 설치 및 정비</t>
    <phoneticPr fontId="1" type="noConversion"/>
  </si>
  <si>
    <t>13개소</t>
    <phoneticPr fontId="1" type="noConversion"/>
  </si>
  <si>
    <t>김향숙</t>
    <phoneticPr fontId="1" type="noConversion"/>
  </si>
  <si>
    <t>관광 홍보 차량구입(찾아가는 관광서비스 센터 운영)</t>
    <phoneticPr fontId="1" type="noConversion"/>
  </si>
  <si>
    <t>이승준</t>
    <phoneticPr fontId="1" type="noConversion"/>
  </si>
  <si>
    <t>전국체전준비단</t>
    <phoneticPr fontId="1" type="noConversion"/>
  </si>
  <si>
    <t>8월</t>
    <phoneticPr fontId="1" type="noConversion"/>
  </si>
  <si>
    <t>종합상황실 현황판 제작</t>
    <phoneticPr fontId="1" type="noConversion"/>
  </si>
  <si>
    <t>2식</t>
    <phoneticPr fontId="1" type="noConversion"/>
  </si>
  <si>
    <t>박은영</t>
    <phoneticPr fontId="1" type="noConversion"/>
  </si>
  <si>
    <t>개폐회식운영지원</t>
    <phoneticPr fontId="1" type="noConversion"/>
  </si>
  <si>
    <t>이강용</t>
    <phoneticPr fontId="1" type="noConversion"/>
  </si>
  <si>
    <t>성화장비 제작</t>
    <phoneticPr fontId="1" type="noConversion"/>
  </si>
  <si>
    <t>경기장 홍보(시설물)탑 설치</t>
    <phoneticPr fontId="1" type="noConversion"/>
  </si>
  <si>
    <t>홍보시설물 설치(장애인체전)</t>
    <phoneticPr fontId="1" type="noConversion"/>
  </si>
  <si>
    <t>미술사전 인쇄물 제작</t>
    <phoneticPr fontId="1" type="noConversion"/>
  </si>
  <si>
    <t>12,300부</t>
    <phoneticPr fontId="1" type="noConversion"/>
  </si>
  <si>
    <t>비디오 프로젝트</t>
    <phoneticPr fontId="1" type="noConversion"/>
  </si>
  <si>
    <t>2대</t>
    <phoneticPr fontId="1" type="noConversion"/>
  </si>
  <si>
    <t>증축 수장고 비품 구입</t>
    <phoneticPr fontId="1" type="noConversion"/>
  </si>
  <si>
    <t>선반식 중량랙, 접이식 작업대, 리프트</t>
    <phoneticPr fontId="1" type="noConversion"/>
  </si>
  <si>
    <t>변방의 파토스전 인쇄물 제작</t>
    <phoneticPr fontId="1" type="noConversion"/>
  </si>
  <si>
    <t>천년전라기념특별전 인쇄물 제작</t>
    <phoneticPr fontId="1" type="noConversion"/>
  </si>
  <si>
    <t>감각 36.5℃전 인쇄물 제작</t>
    <phoneticPr fontId="1" type="noConversion"/>
  </si>
  <si>
    <t>방호예방과</t>
    <phoneticPr fontId="1" type="noConversion"/>
  </si>
  <si>
    <t>119안전체험관 4D재난영상시뮬레이터 교체</t>
    <phoneticPr fontId="1" type="noConversion"/>
  </si>
  <si>
    <t>4D영상시스템 교체(88석)</t>
    <phoneticPr fontId="1" type="noConversion"/>
  </si>
  <si>
    <t>김용균</t>
    <phoneticPr fontId="1" type="noConversion"/>
  </si>
  <si>
    <t>협상계약</t>
    <phoneticPr fontId="1" type="noConversion"/>
  </si>
  <si>
    <t>의용소방대 화재진화차량 구입</t>
    <phoneticPr fontId="1" type="noConversion"/>
  </si>
  <si>
    <t>화재진화차량 구입(2대)</t>
    <phoneticPr fontId="1" type="noConversion"/>
  </si>
  <si>
    <t>김창목</t>
    <phoneticPr fontId="1" type="noConversion"/>
  </si>
  <si>
    <t>화재조사 안전보호 장비 보강</t>
    <phoneticPr fontId="1" type="noConversion"/>
  </si>
  <si>
    <t>유기화합물보호복 550개
전면형마스크 33개
방진방독필터 33세트</t>
    <phoneticPr fontId="1" type="noConversion"/>
  </si>
  <si>
    <t>박성호</t>
    <phoneticPr fontId="1" type="noConversion"/>
  </si>
  <si>
    <t>화재조사 장비 교체 및 보강</t>
    <phoneticPr fontId="1" type="noConversion"/>
  </si>
  <si>
    <t>시편성형기 1대</t>
    <phoneticPr fontId="1" type="noConversion"/>
  </si>
  <si>
    <t>식중독균 추적관리 사업</t>
    <phoneticPr fontId="1" type="noConversion"/>
  </si>
  <si>
    <t>살모넬라 배지 등 물품 및 진단키트 50종</t>
    <phoneticPr fontId="1" type="noConversion"/>
  </si>
  <si>
    <t>김천현</t>
    <phoneticPr fontId="1" type="noConversion"/>
  </si>
  <si>
    <t>식의약품 미생물 검사 및 연구</t>
    <phoneticPr fontId="1" type="noConversion"/>
  </si>
  <si>
    <t>식품미생물 배지 등 소모품 30종</t>
    <phoneticPr fontId="1" type="noConversion"/>
  </si>
  <si>
    <t>김연정</t>
    <phoneticPr fontId="1" type="noConversion"/>
  </si>
  <si>
    <t>효율적인 민원관리 및 역량강화</t>
    <phoneticPr fontId="1" type="noConversion"/>
  </si>
  <si>
    <t>식중독균 진단시약 및 소모품 40종</t>
    <phoneticPr fontId="1" type="noConversion"/>
  </si>
  <si>
    <t>임병욱</t>
    <phoneticPr fontId="1" type="noConversion"/>
  </si>
  <si>
    <t>추출키트 및 진단시약 30종</t>
    <phoneticPr fontId="1" type="noConversion"/>
  </si>
  <si>
    <t>IGRA 검사장비 지원</t>
    <phoneticPr fontId="1" type="noConversion"/>
  </si>
  <si>
    <t>IGRA 검사 자동화장비구입(1대)</t>
    <phoneticPr fontId="1" type="noConversion"/>
  </si>
  <si>
    <t>지역거점 진단센터 진단장비 등 지원</t>
    <phoneticPr fontId="1" type="noConversion"/>
  </si>
  <si>
    <t>자동액체분주기구입(1대)</t>
    <phoneticPr fontId="1" type="noConversion"/>
  </si>
  <si>
    <t>생물테러대응 실험실 네트워크 운영지원</t>
    <phoneticPr fontId="1" type="noConversion"/>
  </si>
  <si>
    <t>시약 및 소모품구입</t>
    <phoneticPr fontId="1" type="noConversion"/>
  </si>
  <si>
    <t>노경우</t>
    <phoneticPr fontId="1" type="noConversion"/>
  </si>
  <si>
    <t>수인성식품매개 감염병 감시망운영</t>
    <phoneticPr fontId="1" type="noConversion"/>
  </si>
  <si>
    <t>노로바이러스 대응 국가실험실 감시망운영</t>
    <phoneticPr fontId="1" type="noConversion"/>
  </si>
  <si>
    <t>급성호흡기바이러스 감시망 운영</t>
    <phoneticPr fontId="1" type="noConversion"/>
  </si>
  <si>
    <t>에이즈 및 성병예방 지자체보조</t>
    <phoneticPr fontId="1" type="noConversion"/>
  </si>
  <si>
    <t>지자체 표본감시 경상보조</t>
    <phoneticPr fontId="1" type="noConversion"/>
  </si>
  <si>
    <t>인플루엔자 등 진단재료비</t>
    <phoneticPr fontId="1" type="noConversion"/>
  </si>
  <si>
    <t>감염병 검사 및 관리</t>
    <phoneticPr fontId="1" type="noConversion"/>
  </si>
  <si>
    <t>실험연구용 특수가스 구입</t>
    <phoneticPr fontId="1" type="noConversion"/>
  </si>
  <si>
    <t>아르곤(초고순도) 외 10종</t>
    <phoneticPr fontId="1" type="noConversion"/>
  </si>
  <si>
    <t>오세일</t>
    <phoneticPr fontId="1" type="noConversion"/>
  </si>
  <si>
    <t>식품분야 검사 및 연구</t>
    <phoneticPr fontId="1" type="noConversion"/>
  </si>
  <si>
    <t>시약 및 소모품 구입</t>
    <phoneticPr fontId="1" type="noConversion"/>
  </si>
  <si>
    <t>합동단속등 사후관리 강화(검사비)</t>
    <phoneticPr fontId="1" type="noConversion"/>
  </si>
  <si>
    <t>실험실 검사능력 강화(시도 보건환경연구원 지원/장비)</t>
    <phoneticPr fontId="1" type="noConversion"/>
  </si>
  <si>
    <t>기체크로마토그래프 구입 1대</t>
    <phoneticPr fontId="1" type="noConversion"/>
  </si>
  <si>
    <t>강미숙</t>
    <phoneticPr fontId="1" type="noConversion"/>
  </si>
  <si>
    <t>새만금 수질평가대비 오염부하량 조사</t>
  </si>
  <si>
    <t>강기화</t>
    <phoneticPr fontId="1" type="noConversion"/>
  </si>
  <si>
    <t>환경조사 및 연구</t>
  </si>
  <si>
    <t>환경분야 시험․검사의 국제적 적합성 기반구축사업</t>
  </si>
  <si>
    <t>국제규격 시험기자재구입(표준품등)</t>
  </si>
  <si>
    <t>미세먼지 원인 분석 및 연구</t>
    <phoneticPr fontId="1" type="noConversion"/>
  </si>
  <si>
    <t>미세먼지 시료채취 장비(4대)</t>
    <phoneticPr fontId="1" type="noConversion"/>
  </si>
  <si>
    <t>유재연</t>
    <phoneticPr fontId="1" type="noConversion"/>
  </si>
  <si>
    <t>탄소성분 분석기(1대)</t>
    <phoneticPr fontId="1" type="noConversion"/>
  </si>
  <si>
    <t>이온크로마토그래프(1대)</t>
    <phoneticPr fontId="1" type="noConversion"/>
  </si>
  <si>
    <t>강인숙</t>
    <phoneticPr fontId="1" type="noConversion"/>
  </si>
  <si>
    <t>대기, 소음 검사 및 연구</t>
    <phoneticPr fontId="1" type="noConversion"/>
  </si>
  <si>
    <t>분광광도계(1대)</t>
    <phoneticPr fontId="1" type="noConversion"/>
  </si>
  <si>
    <t>김현호</t>
    <phoneticPr fontId="1" type="noConversion"/>
  </si>
  <si>
    <t>굴뚝시료채취장비(2대)</t>
    <phoneticPr fontId="1" type="noConversion"/>
  </si>
  <si>
    <t>정유현</t>
    <phoneticPr fontId="1" type="noConversion"/>
  </si>
  <si>
    <t>고용량 공기시료채취기(4대)</t>
    <phoneticPr fontId="1" type="noConversion"/>
  </si>
  <si>
    <t>장욱</t>
    <phoneticPr fontId="1" type="noConversion"/>
  </si>
  <si>
    <t>수질검사 및 연구</t>
    <phoneticPr fontId="1" type="noConversion"/>
  </si>
  <si>
    <t>박수</t>
    <phoneticPr fontId="1" type="noConversion"/>
  </si>
  <si>
    <t>공공시설 수질 안전성 조사 및 지원</t>
    <phoneticPr fontId="1" type="noConversion"/>
  </si>
  <si>
    <t>시약 및 초자 구입</t>
    <phoneticPr fontId="1" type="noConversion"/>
  </si>
  <si>
    <t>시안.페놀.ABS분석기 1SET 구입(1대)</t>
    <phoneticPr fontId="1" type="noConversion"/>
  </si>
  <si>
    <t>폐기물, 폐수 토양 검사 및 연구</t>
    <phoneticPr fontId="1" type="noConversion"/>
  </si>
  <si>
    <t>시약 및 소모품 구입 300여종</t>
    <phoneticPr fontId="1" type="noConversion"/>
  </si>
  <si>
    <t>진수영</t>
    <phoneticPr fontId="1" type="noConversion"/>
  </si>
  <si>
    <t>수질분석기 1대</t>
    <phoneticPr fontId="1" type="noConversion"/>
  </si>
  <si>
    <t>환경분야 시험.검사의 국제적 적합성 기반구축사업</t>
    <phoneticPr fontId="1" type="noConversion"/>
  </si>
  <si>
    <t>수은분석기 1대</t>
    <phoneticPr fontId="1" type="noConversion"/>
  </si>
  <si>
    <t>시약 및 소모품 구입 301여종</t>
    <phoneticPr fontId="1" type="noConversion"/>
  </si>
  <si>
    <t>생활환경 검사 및 연구</t>
    <phoneticPr fontId="1" type="noConversion"/>
  </si>
  <si>
    <t xml:space="preserve">연구사업용 시약 및 소모품 </t>
    <phoneticPr fontId="1" type="noConversion"/>
  </si>
  <si>
    <t>김태승</t>
    <phoneticPr fontId="1" type="noConversion"/>
  </si>
  <si>
    <r>
      <t>석면</t>
    </r>
    <r>
      <rPr>
        <sz val="10"/>
        <rFont val="맑은 고딕"/>
        <family val="3"/>
        <charset val="129"/>
      </rPr>
      <t>•악취 샘플러 구입</t>
    </r>
    <phoneticPr fontId="1" type="noConversion"/>
  </si>
  <si>
    <t>찾아가는 환경민원센터 운영</t>
    <phoneticPr fontId="1" type="noConversion"/>
  </si>
  <si>
    <t>대기질 측정장비,악취측정 소모품 및 시약</t>
    <phoneticPr fontId="1" type="noConversion"/>
  </si>
  <si>
    <t>보건환경연구원</t>
    <phoneticPr fontId="1" type="noConversion"/>
  </si>
  <si>
    <t>전라북도 노인회관 책상 등 물품구입</t>
    <phoneticPr fontId="1" type="noConversion"/>
  </si>
  <si>
    <t>책상 등(구입수량 미정)</t>
    <phoneticPr fontId="1" type="noConversion"/>
  </si>
  <si>
    <t>컴퓨터 및 컴퓨터 책상 구입</t>
    <phoneticPr fontId="1" type="noConversion"/>
  </si>
  <si>
    <t>컴퓨터 및 모니터 9식, 책상 6대</t>
    <phoneticPr fontId="1" type="noConversion"/>
  </si>
  <si>
    <t>김무연</t>
    <phoneticPr fontId="1" type="noConversion"/>
  </si>
  <si>
    <t>부안소방서</t>
    <phoneticPr fontId="1" type="noConversion"/>
  </si>
  <si>
    <t>소방공무원 피복구매</t>
    <phoneticPr fontId="1" type="noConversion"/>
  </si>
  <si>
    <t>동활동복 외 4종 118명 피복</t>
    <phoneticPr fontId="1" type="noConversion"/>
  </si>
  <si>
    <t>김정훈</t>
    <phoneticPr fontId="1" type="noConversion"/>
  </si>
  <si>
    <t>의용소방대 피복구매</t>
    <phoneticPr fontId="1" type="noConversion"/>
  </si>
  <si>
    <t>650명*1/2회</t>
    <phoneticPr fontId="1" type="noConversion"/>
  </si>
  <si>
    <t>소방펌프차2대 및 구조차2대 
조달(다수공급자 계약) 구매</t>
    <phoneticPr fontId="1" type="noConversion"/>
  </si>
  <si>
    <t>4대</t>
  </si>
  <si>
    <t>배연차 구매(입찰)</t>
  </si>
  <si>
    <t>7대</t>
  </si>
  <si>
    <t>지휘차 구매(입찰)</t>
  </si>
  <si>
    <t>소방사다리차(고가1대, 굴절1대) 구매(입찰)</t>
  </si>
  <si>
    <t>산악구조차 조달(3자단가) 구매</t>
  </si>
  <si>
    <t>순찰차1대, 진단차1대, 행정차2대, 
화물차1대 조달(3자단가) 구매</t>
    <phoneticPr fontId="1" type="noConversion"/>
  </si>
  <si>
    <t>5대</t>
  </si>
  <si>
    <t>개인보호장비 교체 및 보강</t>
    <phoneticPr fontId="1" type="noConversion"/>
  </si>
  <si>
    <t>공기호흡기세트 등 7종</t>
    <phoneticPr fontId="1" type="noConversion"/>
  </si>
  <si>
    <t>유형탁</t>
    <phoneticPr fontId="1" type="noConversion"/>
  </si>
  <si>
    <t>행정사무용 기기 구입(3자단가)</t>
    <phoneticPr fontId="1" type="noConversion"/>
  </si>
  <si>
    <t>데스크탑컴퓨터 등 3종 20점</t>
    <phoneticPr fontId="1" type="noConversion"/>
  </si>
  <si>
    <t>소방공무원(소방본부 3과 1실) 피복 구매</t>
    <phoneticPr fontId="1" type="noConversion"/>
  </si>
  <si>
    <t>소방본부(116명) 직원 피복 구매</t>
    <phoneticPr fontId="1" type="noConversion"/>
  </si>
  <si>
    <t>신규 소방공무원 개인보호장비 구매</t>
    <phoneticPr fontId="1" type="noConversion"/>
  </si>
  <si>
    <t>신규 소방공무원 소방피복 구매</t>
    <phoneticPr fontId="1" type="noConversion"/>
  </si>
  <si>
    <t>신규 소방공무원(68명) 피복 구매</t>
    <phoneticPr fontId="1" type="noConversion"/>
  </si>
  <si>
    <t>심신안정실 환경조성</t>
    <phoneticPr fontId="1" type="noConversion"/>
  </si>
  <si>
    <t>안마의자 등 심신안정실 필요물품 구입</t>
    <phoneticPr fontId="1" type="noConversion"/>
  </si>
  <si>
    <t>구급 : 증류수 외 238종 3105점
구조 : 구조용장갑 외 10종 90점</t>
    <phoneticPr fontId="1" type="noConversion"/>
  </si>
  <si>
    <t>의용소방대 피복 구입</t>
    <phoneticPr fontId="1" type="noConversion"/>
  </si>
  <si>
    <t>조끼 외 3종 2920점</t>
    <phoneticPr fontId="1" type="noConversion"/>
  </si>
  <si>
    <t>안재완</t>
    <phoneticPr fontId="1" type="noConversion"/>
  </si>
  <si>
    <t>200ℓ*16드럼(각센터 부족분 보충)</t>
    <phoneticPr fontId="1" type="noConversion"/>
  </si>
  <si>
    <t>하활동복 등5종 1285점</t>
    <phoneticPr fontId="1" type="noConversion"/>
  </si>
  <si>
    <t>사무용 컴퓨터외 24종 148점</t>
    <phoneticPr fontId="1" type="noConversion"/>
  </si>
  <si>
    <t>감염관리실 운영</t>
    <phoneticPr fontId="1" type="noConversion"/>
  </si>
  <si>
    <t>제파논 등 30종700점</t>
    <phoneticPr fontId="1" type="noConversion"/>
  </si>
  <si>
    <t>구조,구급 소모품 구입</t>
    <phoneticPr fontId="1" type="noConversion"/>
  </si>
  <si>
    <t>의정백서 발행</t>
  </si>
  <si>
    <t>총400부</t>
  </si>
  <si>
    <t>최세정</t>
  </si>
  <si>
    <t>전북의회21 발행</t>
  </si>
  <si>
    <t>4회 18,000부</t>
  </si>
  <si>
    <t>총무담당관실</t>
    <phoneticPr fontId="1" type="noConversion"/>
  </si>
  <si>
    <t>도서자료실 신간도서 구입</t>
    <phoneticPr fontId="1" type="noConversion"/>
  </si>
  <si>
    <t>신간도서 1,312권 구입</t>
    <phoneticPr fontId="1" type="noConversion"/>
  </si>
  <si>
    <t>양지숙</t>
    <phoneticPr fontId="1" type="noConversion"/>
  </si>
  <si>
    <t>상임위원회 회의실 등 노후 의자교체</t>
    <phoneticPr fontId="1" type="noConversion"/>
  </si>
  <si>
    <t>상임회 회의실(48개), 본회의장(5개)</t>
    <phoneticPr fontId="1" type="noConversion"/>
  </si>
  <si>
    <t>이종성</t>
    <phoneticPr fontId="1" type="noConversion"/>
  </si>
  <si>
    <t>노후 공용차량 교체</t>
    <phoneticPr fontId="1" type="noConversion"/>
  </si>
  <si>
    <t>총 2대(의전용1, 업무용1)</t>
    <phoneticPr fontId="1" type="noConversion"/>
  </si>
  <si>
    <t>익산소방서</t>
    <phoneticPr fontId="1" type="noConversion"/>
  </si>
  <si>
    <t>의용소방대원 피복비(상반기)</t>
    <phoneticPr fontId="1" type="noConversion"/>
  </si>
  <si>
    <t>385벌</t>
    <phoneticPr fontId="1" type="noConversion"/>
  </si>
  <si>
    <t>김재중</t>
    <phoneticPr fontId="1" type="noConversion"/>
  </si>
  <si>
    <t>의용소방대원 피복비(하반기)</t>
    <phoneticPr fontId="1" type="noConversion"/>
  </si>
  <si>
    <t>소방대원 피복 구매(상반기)</t>
    <phoneticPr fontId="1" type="noConversion"/>
  </si>
  <si>
    <t>254벌</t>
    <phoneticPr fontId="1" type="noConversion"/>
  </si>
  <si>
    <t>소방대원 피복 구매(하반기)</t>
    <phoneticPr fontId="1" type="noConversion"/>
  </si>
  <si>
    <t>구급대 소모품 구매</t>
    <phoneticPr fontId="1" type="noConversion"/>
  </si>
  <si>
    <t>구급 소모품 및 의약품 구매</t>
    <phoneticPr fontId="1" type="noConversion"/>
  </si>
  <si>
    <t>최환석</t>
    <phoneticPr fontId="1" type="noConversion"/>
  </si>
  <si>
    <t>행정물품 PC등</t>
    <phoneticPr fontId="1" type="noConversion"/>
  </si>
  <si>
    <t>4종 40점</t>
    <phoneticPr fontId="1" type="noConversion"/>
  </si>
  <si>
    <t>박홍민</t>
    <phoneticPr fontId="1" type="noConversion"/>
  </si>
  <si>
    <t>생활물품(냉난방기 등)</t>
    <phoneticPr fontId="1" type="noConversion"/>
  </si>
  <si>
    <t>5종 15점</t>
    <phoneticPr fontId="1" type="noConversion"/>
  </si>
  <si>
    <t>왕궁지역대 신축 필요물품</t>
    <phoneticPr fontId="1" type="noConversion"/>
  </si>
  <si>
    <t>29종 53점</t>
    <phoneticPr fontId="1" type="noConversion"/>
  </si>
  <si>
    <t>정읍소방서</t>
    <phoneticPr fontId="1" type="noConversion"/>
  </si>
  <si>
    <t>의용소방대 피복비</t>
    <phoneticPr fontId="1" type="noConversion"/>
  </si>
  <si>
    <t>의용소방대원 850명</t>
    <phoneticPr fontId="1" type="noConversion"/>
  </si>
  <si>
    <t>임형근</t>
    <phoneticPr fontId="1" type="noConversion"/>
  </si>
  <si>
    <t>소방공무원 피복 구입</t>
    <phoneticPr fontId="1" type="noConversion"/>
  </si>
  <si>
    <t>소방공무원 152명</t>
    <phoneticPr fontId="1" type="noConversion"/>
  </si>
  <si>
    <t>후생복지시설 냉난방기 설치</t>
    <phoneticPr fontId="1" type="noConversion"/>
  </si>
  <si>
    <t>후생복지시설 냉난방기 18대</t>
    <phoneticPr fontId="1" type="noConversion"/>
  </si>
  <si>
    <t>김세미</t>
    <phoneticPr fontId="1" type="noConversion"/>
  </si>
  <si>
    <t>토지정보과</t>
    <phoneticPr fontId="1" type="noConversion"/>
  </si>
  <si>
    <t>드론 및 후처리 S/W구입</t>
    <phoneticPr fontId="1" type="noConversion"/>
  </si>
  <si>
    <t>이현준</t>
    <phoneticPr fontId="1" type="noConversion"/>
  </si>
  <si>
    <t>전자평판 측량시스템 1식 구축</t>
    <phoneticPr fontId="1" type="noConversion"/>
  </si>
  <si>
    <t>주력출동부대 통합사무실  리모델링</t>
    <phoneticPr fontId="1" type="noConversion"/>
  </si>
  <si>
    <t>회계과</t>
    <phoneticPr fontId="1" type="noConversion"/>
  </si>
  <si>
    <t>용동119지역대 사무실 개보수</t>
    <phoneticPr fontId="1" type="noConversion"/>
  </si>
  <si>
    <t>1월</t>
    <phoneticPr fontId="1" type="noConversion"/>
  </si>
  <si>
    <t>굴삭기 1대 등</t>
    <phoneticPr fontId="1" type="noConversion"/>
  </si>
  <si>
    <t>2월</t>
    <phoneticPr fontId="1" type="noConversion"/>
  </si>
  <si>
    <t>3월</t>
    <phoneticPr fontId="1" type="noConversion"/>
  </si>
  <si>
    <t>9월</t>
    <phoneticPr fontId="1" type="noConversion"/>
  </si>
  <si>
    <t>4월</t>
    <phoneticPr fontId="1" type="noConversion"/>
  </si>
  <si>
    <t>8월</t>
    <phoneticPr fontId="1" type="noConversion"/>
  </si>
  <si>
    <t>연장(L)=9.84km, 폭(B)=11m</t>
    <phoneticPr fontId="1" type="noConversion"/>
  </si>
  <si>
    <t>건축 리모델링</t>
    <phoneticPr fontId="1" type="noConversion"/>
  </si>
  <si>
    <t>소계</t>
    <phoneticPr fontId="1" type="noConversion"/>
  </si>
  <si>
    <t>연번</t>
    <phoneticPr fontId="1" type="noConversion"/>
  </si>
  <si>
    <t>230건</t>
    <phoneticPr fontId="1" type="noConversion"/>
  </si>
  <si>
    <t>222건</t>
    <phoneticPr fontId="1" type="noConversion"/>
  </si>
  <si>
    <t>206건</t>
    <phoneticPr fontId="1" type="noConversion"/>
  </si>
  <si>
    <t>658건</t>
    <phoneticPr fontId="1" type="noConversion"/>
  </si>
  <si>
    <t>한국속의 한국, 생동하는 전라북도 !</t>
    <phoneticPr fontId="22" type="noConversion"/>
  </si>
  <si>
    <t>자치행정국 회계과</t>
    <phoneticPr fontId="22" type="noConversion"/>
  </si>
  <si>
    <t>2018년도 전라북도 발주계획</t>
    <phoneticPr fontId="22" type="noConversion"/>
  </si>
  <si>
    <t>이용재</t>
    <phoneticPr fontId="1" type="noConversion"/>
  </si>
  <si>
    <t>부지 1,195.1㎡, 건물(지상2층) 600㎡</t>
    <phoneticPr fontId="1" type="noConversion"/>
  </si>
  <si>
    <t>석면•악취 샘플러 구입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</si>
</sst>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176" formatCode="#,##0_);[Red]\(#,##0\)"/>
    <numFmt numFmtId="177" formatCode="#,##0_ "/>
    <numFmt numFmtId="178" formatCode="#,##0_);\(#,##0\)"/>
    <numFmt numFmtId="179" formatCode="#,##0;[Red]#,##0"/>
    <numFmt numFmtId="180" formatCode="#,##0,"/>
  </numFmts>
  <fonts count="28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sz val="10"/>
      <color theme="1"/>
      <name val="굴림"/>
      <family val="2"/>
      <charset val="129"/>
    </font>
    <font>
      <b/>
      <sz val="36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</font>
    <font>
      <sz val="10"/>
      <color theme="1"/>
      <name val="맑은 고딕"/>
      <family val="2"/>
      <charset val="129"/>
    </font>
    <font>
      <sz val="8"/>
      <name val="굴림"/>
      <family val="2"/>
      <charset val="129"/>
    </font>
    <font>
      <sz val="8"/>
      <color theme="1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7"/>
      <color theme="1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</font>
    <font>
      <sz val="8"/>
      <name val="돋움"/>
      <family val="3"/>
      <charset val="129"/>
    </font>
    <font>
      <sz val="11"/>
      <color rgb="FF00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24"/>
      <name val="MD아트체"/>
      <family val="1"/>
      <charset val="129"/>
    </font>
    <font>
      <b/>
      <sz val="48"/>
      <color rgb="FF0000CC"/>
      <name val="맑은 고딕"/>
      <family val="3"/>
      <charset val="129"/>
      <scheme val="major"/>
    </font>
    <font>
      <b/>
      <sz val="28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51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</borders>
  <cellStyleXfs count="5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</cellStyleXfs>
  <cellXfs count="794">
    <xf numFmtId="0" fontId="0" fillId="0" borderId="0" xfId="0">
      <alignment vertical="center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right" vertical="center" shrinkToFit="1"/>
    </xf>
    <xf numFmtId="0" fontId="0" fillId="0" borderId="0" xfId="0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5" fillId="0" borderId="0" xfId="0" applyFont="1" applyFill="1" applyAlignment="1">
      <alignment vertical="center" shrinkToFit="1"/>
    </xf>
    <xf numFmtId="41" fontId="0" fillId="0" borderId="0" xfId="1" applyFont="1" applyAlignment="1">
      <alignment horizontal="right" vertical="center" shrinkToFit="1"/>
    </xf>
    <xf numFmtId="41" fontId="2" fillId="0" borderId="13" xfId="1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41" fontId="2" fillId="0" borderId="5" xfId="1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 shrinkToFit="1"/>
    </xf>
    <xf numFmtId="3" fontId="2" fillId="0" borderId="5" xfId="0" applyNumberFormat="1" applyFont="1" applyBorder="1" applyAlignment="1">
      <alignment vertical="center" shrinkToFit="1"/>
    </xf>
    <xf numFmtId="0" fontId="2" fillId="0" borderId="13" xfId="0" applyFont="1" applyBorder="1" applyAlignment="1">
      <alignment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Fill="1" applyBorder="1" applyAlignment="1">
      <alignment vertical="center" shrinkToFit="1"/>
    </xf>
    <xf numFmtId="0" fontId="3" fillId="0" borderId="16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7" xfId="0" applyFont="1" applyBorder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41" fontId="2" fillId="0" borderId="20" xfId="1" applyFont="1" applyBorder="1" applyAlignment="1">
      <alignment horizontal="center" vertical="center"/>
    </xf>
    <xf numFmtId="0" fontId="2" fillId="0" borderId="21" xfId="0" applyFont="1" applyBorder="1">
      <alignment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vertical="center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24" xfId="0" applyFont="1" applyBorder="1">
      <alignment vertical="center"/>
    </xf>
    <xf numFmtId="176" fontId="2" fillId="0" borderId="13" xfId="1" applyNumberFormat="1" applyFont="1" applyBorder="1" applyAlignment="1">
      <alignment vertical="center" shrinkToFit="1"/>
    </xf>
    <xf numFmtId="176" fontId="2" fillId="0" borderId="13" xfId="0" applyNumberFormat="1" applyFont="1" applyBorder="1" applyAlignment="1">
      <alignment vertical="center" shrinkToFit="1"/>
    </xf>
    <xf numFmtId="176" fontId="2" fillId="0" borderId="20" xfId="1" applyNumberFormat="1" applyFont="1" applyBorder="1" applyAlignment="1">
      <alignment vertical="center"/>
    </xf>
    <xf numFmtId="176" fontId="2" fillId="0" borderId="5" xfId="1" applyNumberFormat="1" applyFont="1" applyBorder="1" applyAlignment="1">
      <alignment vertical="center"/>
    </xf>
    <xf numFmtId="176" fontId="3" fillId="0" borderId="23" xfId="1" applyNumberFormat="1" applyFont="1" applyBorder="1" applyAlignment="1" applyProtection="1">
      <alignment vertical="center"/>
      <protection locked="0"/>
    </xf>
    <xf numFmtId="176" fontId="3" fillId="0" borderId="23" xfId="0" applyNumberFormat="1" applyFont="1" applyBorder="1" applyAlignment="1">
      <alignment vertical="center"/>
    </xf>
    <xf numFmtId="176" fontId="3" fillId="0" borderId="11" xfId="1" applyNumberFormat="1" applyFont="1" applyBorder="1" applyAlignment="1" applyProtection="1">
      <alignment vertical="center"/>
      <protection locked="0"/>
    </xf>
    <xf numFmtId="176" fontId="3" fillId="0" borderId="11" xfId="0" applyNumberFormat="1" applyFont="1" applyBorder="1" applyAlignment="1">
      <alignment vertical="center"/>
    </xf>
    <xf numFmtId="176" fontId="2" fillId="0" borderId="5" xfId="1" applyNumberFormat="1" applyFont="1" applyBorder="1" applyAlignment="1">
      <alignment vertical="center" shrinkToFit="1"/>
    </xf>
    <xf numFmtId="176" fontId="3" fillId="0" borderId="5" xfId="1" applyNumberFormat="1" applyFont="1" applyBorder="1" applyAlignment="1">
      <alignment vertical="center" shrinkToFit="1"/>
    </xf>
    <xf numFmtId="176" fontId="2" fillId="0" borderId="5" xfId="0" applyNumberFormat="1" applyFont="1" applyBorder="1" applyAlignment="1">
      <alignment vertical="center" shrinkToFit="1"/>
    </xf>
    <xf numFmtId="176" fontId="2" fillId="0" borderId="8" xfId="1" applyNumberFormat="1" applyFont="1" applyBorder="1" applyAlignment="1">
      <alignment vertical="center" shrinkToFit="1"/>
    </xf>
    <xf numFmtId="176" fontId="2" fillId="0" borderId="8" xfId="0" applyNumberFormat="1" applyFont="1" applyBorder="1" applyAlignment="1">
      <alignment vertical="center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20" xfId="0" quotePrefix="1" applyFont="1" applyBorder="1" applyAlignment="1">
      <alignment horizontal="center" vertical="center"/>
    </xf>
    <xf numFmtId="0" fontId="2" fillId="0" borderId="5" xfId="0" quotePrefix="1" applyFont="1" applyBorder="1" applyAlignment="1">
      <alignment horizontal="center" vertical="center"/>
    </xf>
    <xf numFmtId="41" fontId="2" fillId="0" borderId="5" xfId="1" applyFont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176" fontId="3" fillId="0" borderId="5" xfId="1" applyNumberFormat="1" applyFont="1" applyBorder="1" applyAlignment="1" applyProtection="1">
      <alignment vertical="center"/>
      <protection locked="0"/>
    </xf>
    <xf numFmtId="176" fontId="3" fillId="0" borderId="5" xfId="0" applyNumberFormat="1" applyFont="1" applyBorder="1" applyAlignment="1">
      <alignment vertical="center"/>
    </xf>
    <xf numFmtId="0" fontId="3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>
      <alignment vertical="center" shrinkToFit="1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176" fontId="2" fillId="0" borderId="13" xfId="1" applyNumberFormat="1" applyFont="1" applyBorder="1" applyAlignment="1">
      <alignment vertical="center"/>
    </xf>
    <xf numFmtId="0" fontId="3" fillId="0" borderId="5" xfId="0" applyFont="1" applyBorder="1" applyAlignment="1" applyProtection="1">
      <alignment vertical="center" shrinkToFit="1"/>
      <protection locked="0"/>
    </xf>
    <xf numFmtId="0" fontId="3" fillId="0" borderId="6" xfId="0" applyFont="1" applyBorder="1">
      <alignment vertical="center"/>
    </xf>
    <xf numFmtId="0" fontId="3" fillId="0" borderId="5" xfId="0" applyFont="1" applyBorder="1" applyAlignment="1">
      <alignment vertical="center" wrapText="1"/>
    </xf>
    <xf numFmtId="0" fontId="2" fillId="0" borderId="5" xfId="0" applyFont="1" applyFill="1" applyBorder="1" applyAlignment="1">
      <alignment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5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/>
    </xf>
    <xf numFmtId="41" fontId="2" fillId="0" borderId="13" xfId="1" applyFont="1" applyBorder="1" applyAlignment="1">
      <alignment horizontal="center" vertical="center"/>
    </xf>
    <xf numFmtId="0" fontId="2" fillId="0" borderId="15" xfId="0" applyFont="1" applyBorder="1">
      <alignment vertical="center"/>
    </xf>
    <xf numFmtId="176" fontId="2" fillId="0" borderId="5" xfId="1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>
      <alignment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30" xfId="0" applyFont="1" applyBorder="1">
      <alignment vertical="center"/>
    </xf>
    <xf numFmtId="41" fontId="2" fillId="0" borderId="5" xfId="1" applyFont="1" applyBorder="1" applyAlignment="1">
      <alignment vertical="center"/>
    </xf>
    <xf numFmtId="0" fontId="3" fillId="0" borderId="5" xfId="0" applyFont="1" applyBorder="1" applyAlignment="1">
      <alignment horizontal="left" vertical="center" shrinkToFit="1"/>
    </xf>
    <xf numFmtId="41" fontId="3" fillId="0" borderId="5" xfId="1" applyFont="1" applyBorder="1" applyAlignment="1">
      <alignment horizontal="right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3" fillId="0" borderId="5" xfId="0" applyFont="1" applyBorder="1" applyAlignment="1" applyProtection="1">
      <alignment horizontal="left" vertical="center" wrapText="1" shrinkToFit="1"/>
      <protection locked="0"/>
    </xf>
    <xf numFmtId="41" fontId="3" fillId="0" borderId="5" xfId="1" applyFont="1" applyBorder="1" applyAlignment="1" applyProtection="1">
      <alignment vertical="center"/>
      <protection locked="0"/>
    </xf>
    <xf numFmtId="41" fontId="3" fillId="0" borderId="5" xfId="1" applyFont="1" applyBorder="1" applyAlignment="1">
      <alignment vertical="center"/>
    </xf>
    <xf numFmtId="0" fontId="3" fillId="0" borderId="5" xfId="0" applyFont="1" applyBorder="1">
      <alignment vertical="center"/>
    </xf>
    <xf numFmtId="0" fontId="2" fillId="0" borderId="3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176" fontId="2" fillId="0" borderId="11" xfId="1" applyNumberFormat="1" applyFont="1" applyBorder="1" applyAlignment="1">
      <alignment vertical="center"/>
    </xf>
    <xf numFmtId="41" fontId="2" fillId="0" borderId="11" xfId="1" applyFont="1" applyBorder="1" applyAlignment="1">
      <alignment horizontal="center" vertical="center"/>
    </xf>
    <xf numFmtId="0" fontId="2" fillId="0" borderId="32" xfId="0" applyFont="1" applyBorder="1">
      <alignment vertical="center"/>
    </xf>
    <xf numFmtId="176" fontId="2" fillId="0" borderId="5" xfId="1" applyNumberFormat="1" applyFont="1" applyBorder="1" applyAlignment="1">
      <alignment horizontal="right" vertical="center"/>
    </xf>
    <xf numFmtId="176" fontId="2" fillId="0" borderId="5" xfId="1" applyNumberFormat="1" applyFont="1" applyBorder="1" applyAlignment="1">
      <alignment horizontal="right" vertical="center" shrinkToFit="1"/>
    </xf>
    <xf numFmtId="0" fontId="3" fillId="0" borderId="5" xfId="0" applyFont="1" applyBorder="1" applyAlignment="1" applyProtection="1">
      <alignment vertical="center" wrapText="1" shrinkToFit="1"/>
      <protection locked="0"/>
    </xf>
    <xf numFmtId="176" fontId="3" fillId="0" borderId="5" xfId="1" applyNumberFormat="1" applyFont="1" applyBorder="1" applyAlignment="1" applyProtection="1">
      <alignment horizontal="right" vertical="center"/>
      <protection locked="0"/>
    </xf>
    <xf numFmtId="176" fontId="3" fillId="0" borderId="5" xfId="0" applyNumberFormat="1" applyFont="1" applyBorder="1" applyAlignment="1">
      <alignment horizontal="right" vertical="center"/>
    </xf>
    <xf numFmtId="0" fontId="3" fillId="0" borderId="5" xfId="0" applyFont="1" applyBorder="1" applyAlignment="1" applyProtection="1">
      <alignment vertical="center" wrapText="1"/>
      <protection locked="0"/>
    </xf>
    <xf numFmtId="3" fontId="3" fillId="0" borderId="5" xfId="0" applyNumberFormat="1" applyFont="1" applyBorder="1" applyAlignment="1" applyProtection="1">
      <alignment horizontal="right" vertical="center"/>
      <protection locked="0"/>
    </xf>
    <xf numFmtId="176" fontId="3" fillId="0" borderId="5" xfId="0" applyNumberFormat="1" applyFont="1" applyBorder="1" applyAlignment="1">
      <alignment horizontal="right" vertical="center" shrinkToFit="1"/>
    </xf>
    <xf numFmtId="177" fontId="3" fillId="0" borderId="5" xfId="0" applyNumberFormat="1" applyFont="1" applyBorder="1" applyAlignment="1" applyProtection="1">
      <alignment horizontal="right" vertical="center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 applyProtection="1">
      <alignment vertical="center"/>
      <protection hidden="1"/>
    </xf>
    <xf numFmtId="178" fontId="2" fillId="0" borderId="5" xfId="1" applyNumberFormat="1" applyFont="1" applyBorder="1" applyAlignment="1">
      <alignment vertical="center"/>
    </xf>
    <xf numFmtId="0" fontId="3" fillId="0" borderId="4" xfId="0" applyFont="1" applyBorder="1" applyAlignment="1" applyProtection="1">
      <alignment horizontal="center" vertical="center"/>
      <protection hidden="1"/>
    </xf>
    <xf numFmtId="0" fontId="3" fillId="0" borderId="5" xfId="0" applyFont="1" applyBorder="1" applyAlignment="1" applyProtection="1">
      <alignment horizontal="center" vertical="center"/>
      <protection hidden="1"/>
    </xf>
    <xf numFmtId="41" fontId="3" fillId="0" borderId="5" xfId="1" applyFont="1" applyBorder="1" applyAlignment="1" applyProtection="1">
      <alignment horizontal="right" vertical="center"/>
      <protection hidden="1"/>
    </xf>
    <xf numFmtId="41" fontId="3" fillId="0" borderId="5" xfId="1" applyFont="1" applyBorder="1" applyAlignment="1" applyProtection="1">
      <alignment horizontal="center" vertical="center"/>
      <protection hidden="1"/>
    </xf>
    <xf numFmtId="0" fontId="3" fillId="0" borderId="6" xfId="0" applyFont="1" applyBorder="1" applyProtection="1">
      <alignment vertical="center"/>
      <protection hidden="1"/>
    </xf>
    <xf numFmtId="0" fontId="3" fillId="0" borderId="0" xfId="0" applyFont="1" applyAlignment="1" applyProtection="1">
      <alignment vertical="center" shrinkToFit="1"/>
      <protection hidden="1"/>
    </xf>
    <xf numFmtId="0" fontId="3" fillId="0" borderId="5" xfId="0" quotePrefix="1" applyFont="1" applyBorder="1" applyAlignment="1" applyProtection="1">
      <alignment horizontal="center" vertical="center"/>
      <protection hidden="1"/>
    </xf>
    <xf numFmtId="0" fontId="13" fillId="0" borderId="5" xfId="0" applyFont="1" applyBorder="1" applyAlignment="1" applyProtection="1">
      <alignment vertical="center" wrapText="1"/>
      <protection hidden="1"/>
    </xf>
    <xf numFmtId="0" fontId="2" fillId="0" borderId="13" xfId="0" applyFont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/>
    </xf>
    <xf numFmtId="0" fontId="14" fillId="2" borderId="0" xfId="0" applyFont="1" applyFill="1" applyAlignment="1">
      <alignment vertical="center" shrinkToFit="1"/>
    </xf>
    <xf numFmtId="0" fontId="2" fillId="2" borderId="5" xfId="0" applyFont="1" applyFill="1" applyBorder="1" applyAlignment="1">
      <alignment horizontal="center" vertical="center"/>
    </xf>
    <xf numFmtId="41" fontId="2" fillId="2" borderId="5" xfId="1" applyFont="1" applyFill="1" applyBorder="1" applyAlignment="1">
      <alignment vertical="center"/>
    </xf>
    <xf numFmtId="41" fontId="2" fillId="2" borderId="5" xfId="1" applyFont="1" applyFill="1" applyBorder="1" applyAlignment="1">
      <alignment horizontal="center" vertical="center"/>
    </xf>
    <xf numFmtId="0" fontId="2" fillId="2" borderId="6" xfId="0" applyFont="1" applyFill="1" applyBorder="1">
      <alignment vertical="center"/>
    </xf>
    <xf numFmtId="41" fontId="2" fillId="0" borderId="5" xfId="1" applyFont="1" applyBorder="1" applyAlignment="1">
      <alignment horizontal="right" vertical="center"/>
    </xf>
    <xf numFmtId="41" fontId="2" fillId="0" borderId="5" xfId="1" applyFont="1" applyBorder="1" applyAlignment="1">
      <alignment vertical="center" shrinkToFit="1"/>
    </xf>
    <xf numFmtId="0" fontId="2" fillId="0" borderId="22" xfId="0" applyFont="1" applyBorder="1" applyAlignment="1">
      <alignment horizontal="center" vertical="center"/>
    </xf>
    <xf numFmtId="41" fontId="2" fillId="0" borderId="23" xfId="1" applyFont="1" applyBorder="1" applyAlignment="1">
      <alignment vertical="center"/>
    </xf>
    <xf numFmtId="41" fontId="3" fillId="0" borderId="23" xfId="1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28" xfId="0" applyFont="1" applyBorder="1">
      <alignment vertical="center"/>
    </xf>
    <xf numFmtId="0" fontId="15" fillId="0" borderId="5" xfId="0" applyFont="1" applyFill="1" applyBorder="1" applyAlignment="1">
      <alignment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left" vertical="center"/>
    </xf>
    <xf numFmtId="0" fontId="15" fillId="0" borderId="5" xfId="1" applyNumberFormat="1" applyFont="1" applyFill="1" applyBorder="1" applyAlignment="1">
      <alignment vertical="center"/>
    </xf>
    <xf numFmtId="41" fontId="15" fillId="0" borderId="5" xfId="1" applyFont="1" applyFill="1" applyBorder="1" applyAlignment="1">
      <alignment vertical="center"/>
    </xf>
    <xf numFmtId="41" fontId="15" fillId="0" borderId="5" xfId="1" applyFont="1" applyFill="1" applyBorder="1" applyAlignment="1">
      <alignment horizontal="center" vertical="center"/>
    </xf>
    <xf numFmtId="176" fontId="2" fillId="0" borderId="23" xfId="1" applyNumberFormat="1" applyFont="1" applyBorder="1" applyAlignment="1">
      <alignment vertical="center"/>
    </xf>
    <xf numFmtId="41" fontId="2" fillId="0" borderId="23" xfId="1" applyFont="1" applyBorder="1" applyAlignment="1">
      <alignment horizontal="center" vertical="center"/>
    </xf>
    <xf numFmtId="41" fontId="5" fillId="0" borderId="0" xfId="1" applyFont="1" applyAlignment="1">
      <alignment vertical="center" shrinkToFit="1"/>
    </xf>
    <xf numFmtId="179" fontId="2" fillId="0" borderId="5" xfId="1" applyNumberFormat="1" applyFont="1" applyBorder="1" applyAlignment="1">
      <alignment vertical="center"/>
    </xf>
    <xf numFmtId="180" fontId="2" fillId="0" borderId="5" xfId="1" applyNumberFormat="1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>
      <alignment vertical="center"/>
    </xf>
    <xf numFmtId="0" fontId="16" fillId="0" borderId="6" xfId="0" applyFont="1" applyBorder="1">
      <alignment vertical="center"/>
    </xf>
    <xf numFmtId="0" fontId="5" fillId="3" borderId="0" xfId="0" applyFont="1" applyFill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2" fillId="0" borderId="5" xfId="0" applyFont="1" applyBorder="1" applyAlignment="1">
      <alignment vertical="center" wrapText="1" shrinkToFit="1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Border="1" applyAlignment="1" applyProtection="1">
      <alignment horizontal="center" vertical="center"/>
      <protection locked="0"/>
    </xf>
    <xf numFmtId="176" fontId="3" fillId="0" borderId="13" xfId="1" applyNumberFormat="1" applyFont="1" applyBorder="1" applyAlignment="1" applyProtection="1">
      <alignment vertical="center"/>
      <protection locked="0"/>
    </xf>
    <xf numFmtId="176" fontId="3" fillId="0" borderId="13" xfId="1" applyNumberFormat="1" applyFont="1" applyBorder="1" applyAlignment="1">
      <alignment vertical="center" shrinkToFit="1"/>
    </xf>
    <xf numFmtId="0" fontId="2" fillId="0" borderId="15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180" fontId="3" fillId="0" borderId="5" xfId="0" applyNumberFormat="1" applyFont="1" applyBorder="1" applyAlignment="1">
      <alignment vertical="center"/>
    </xf>
    <xf numFmtId="180" fontId="2" fillId="0" borderId="5" xfId="1" applyNumberFormat="1" applyFont="1" applyBorder="1" applyAlignment="1">
      <alignment vertical="center" shrinkToFit="1"/>
    </xf>
    <xf numFmtId="180" fontId="2" fillId="0" borderId="5" xfId="0" applyNumberFormat="1" applyFont="1" applyBorder="1" applyAlignment="1">
      <alignment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180" fontId="3" fillId="0" borderId="5" xfId="1" applyNumberFormat="1" applyFont="1" applyBorder="1" applyAlignment="1">
      <alignment vertical="center"/>
    </xf>
    <xf numFmtId="0" fontId="3" fillId="0" borderId="5" xfId="0" applyFont="1" applyBorder="1" applyAlignment="1" applyProtection="1">
      <alignment horizontal="left" vertical="center" shrinkToFit="1"/>
      <protection locked="0"/>
    </xf>
    <xf numFmtId="0" fontId="3" fillId="0" borderId="5" xfId="0" applyFont="1" applyFill="1" applyBorder="1" applyAlignment="1">
      <alignment horizontal="left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3" xfId="0" applyFont="1" applyBorder="1" applyAlignment="1">
      <alignment vertical="center" shrinkToFit="1"/>
    </xf>
    <xf numFmtId="176" fontId="2" fillId="0" borderId="23" xfId="1" applyNumberFormat="1" applyFont="1" applyBorder="1" applyAlignment="1">
      <alignment vertical="center" shrinkToFit="1"/>
    </xf>
    <xf numFmtId="0" fontId="2" fillId="0" borderId="24" xfId="0" applyFont="1" applyBorder="1" applyAlignment="1">
      <alignment vertical="center" shrinkToFit="1"/>
    </xf>
    <xf numFmtId="0" fontId="2" fillId="0" borderId="6" xfId="0" applyFont="1" applyBorder="1" applyAlignment="1">
      <alignment horizontal="center" vertical="center" shrinkToFit="1"/>
    </xf>
    <xf numFmtId="49" fontId="3" fillId="0" borderId="5" xfId="0" applyNumberFormat="1" applyFont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6" xfId="0" applyFont="1" applyBorder="1">
      <alignment vertical="center"/>
    </xf>
    <xf numFmtId="0" fontId="2" fillId="0" borderId="28" xfId="0" applyFont="1" applyBorder="1" applyAlignment="1">
      <alignment vertical="center" shrinkToFit="1"/>
    </xf>
    <xf numFmtId="0" fontId="3" fillId="0" borderId="31" xfId="0" applyFont="1" applyFill="1" applyBorder="1" applyAlignment="1">
      <alignment horizontal="center" vertical="center"/>
    </xf>
    <xf numFmtId="0" fontId="2" fillId="0" borderId="32" xfId="0" applyFont="1" applyBorder="1" applyAlignment="1">
      <alignment vertical="center" shrinkToFit="1"/>
    </xf>
    <xf numFmtId="0" fontId="2" fillId="0" borderId="26" xfId="0" applyFont="1" applyBorder="1" applyAlignment="1">
      <alignment vertical="center" shrinkToFit="1"/>
    </xf>
    <xf numFmtId="0" fontId="2" fillId="0" borderId="25" xfId="0" applyFont="1" applyBorder="1" applyAlignment="1">
      <alignment horizontal="center" vertical="center" shrinkToFit="1"/>
    </xf>
    <xf numFmtId="176" fontId="2" fillId="0" borderId="13" xfId="1" applyNumberFormat="1" applyFont="1" applyBorder="1" applyAlignment="1">
      <alignment horizontal="right" vertical="center" shrinkToFit="1"/>
    </xf>
    <xf numFmtId="41" fontId="3" fillId="0" borderId="5" xfId="1" applyFont="1" applyBorder="1" applyAlignment="1">
      <alignment vertical="center" shrinkToFit="1"/>
    </xf>
    <xf numFmtId="0" fontId="3" fillId="0" borderId="5" xfId="0" applyFont="1" applyBorder="1" applyAlignment="1" applyProtection="1">
      <alignment horizontal="center" vertical="center" shrinkToFit="1"/>
      <protection hidden="1"/>
    </xf>
    <xf numFmtId="0" fontId="3" fillId="0" borderId="5" xfId="0" applyFont="1" applyBorder="1" applyAlignment="1" applyProtection="1">
      <alignment vertical="center" shrinkToFit="1"/>
      <protection hidden="1"/>
    </xf>
    <xf numFmtId="0" fontId="3" fillId="0" borderId="5" xfId="0" quotePrefix="1" applyFont="1" applyBorder="1" applyAlignment="1">
      <alignment horizontal="center" vertical="center"/>
    </xf>
    <xf numFmtId="0" fontId="14" fillId="0" borderId="0" xfId="0" applyFont="1" applyAlignment="1">
      <alignment vertical="center" shrinkToFit="1"/>
    </xf>
    <xf numFmtId="41" fontId="14" fillId="0" borderId="0" xfId="0" applyNumberFormat="1" applyFont="1" applyAlignment="1">
      <alignment vertical="center" shrinkToFit="1"/>
    </xf>
    <xf numFmtId="0" fontId="3" fillId="0" borderId="4" xfId="0" applyFont="1" applyBorder="1" applyAlignment="1">
      <alignment horizontal="center" vertical="center" shrinkToFit="1"/>
    </xf>
    <xf numFmtId="176" fontId="3" fillId="0" borderId="5" xfId="0" applyNumberFormat="1" applyFont="1" applyBorder="1" applyAlignment="1">
      <alignment vertical="center" shrinkToFit="1"/>
    </xf>
    <xf numFmtId="41" fontId="5" fillId="0" borderId="0" xfId="0" applyNumberFormat="1" applyFont="1" applyAlignment="1">
      <alignment vertical="center" shrinkToFit="1"/>
    </xf>
    <xf numFmtId="0" fontId="15" fillId="0" borderId="4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shrinkToFit="1"/>
    </xf>
    <xf numFmtId="41" fontId="15" fillId="0" borderId="5" xfId="1" applyFont="1" applyBorder="1" applyAlignment="1">
      <alignment vertical="center"/>
    </xf>
    <xf numFmtId="0" fontId="15" fillId="0" borderId="5" xfId="0" applyFont="1" applyBorder="1" applyAlignment="1" applyProtection="1">
      <alignment horizontal="center" vertical="center"/>
      <protection locked="0"/>
    </xf>
    <xf numFmtId="0" fontId="15" fillId="0" borderId="6" xfId="0" applyFont="1" applyBorder="1">
      <alignment vertical="center"/>
    </xf>
    <xf numFmtId="0" fontId="17" fillId="0" borderId="0" xfId="0" applyFont="1" applyAlignment="1">
      <alignment vertical="center" shrinkToFit="1"/>
    </xf>
    <xf numFmtId="41" fontId="2" fillId="0" borderId="13" xfId="1" applyFont="1" applyBorder="1" applyAlignment="1">
      <alignment vertical="center" shrinkToFit="1"/>
    </xf>
    <xf numFmtId="0" fontId="3" fillId="0" borderId="26" xfId="0" applyFont="1" applyBorder="1" applyAlignment="1">
      <alignment vertical="center" shrinkToFit="1"/>
    </xf>
    <xf numFmtId="0" fontId="3" fillId="0" borderId="32" xfId="0" applyFont="1" applyBorder="1">
      <alignment vertical="center"/>
    </xf>
    <xf numFmtId="0" fontId="2" fillId="0" borderId="5" xfId="0" applyFont="1" applyBorder="1" applyAlignment="1">
      <alignment horizontal="left" vertical="center" shrinkToFit="1"/>
    </xf>
    <xf numFmtId="0" fontId="15" fillId="0" borderId="5" xfId="0" applyFont="1" applyBorder="1" applyAlignment="1">
      <alignment horizontal="left" vertical="center"/>
    </xf>
    <xf numFmtId="176" fontId="15" fillId="0" borderId="5" xfId="1" applyNumberFormat="1" applyFont="1" applyBorder="1" applyAlignment="1" applyProtection="1">
      <alignment vertical="center"/>
      <protection locked="0"/>
    </xf>
    <xf numFmtId="176" fontId="15" fillId="0" borderId="5" xfId="0" applyNumberFormat="1" applyFont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176" fontId="3" fillId="0" borderId="8" xfId="1" applyNumberFormat="1" applyFont="1" applyBorder="1" applyAlignment="1" applyProtection="1">
      <alignment vertical="center"/>
      <protection locked="0"/>
    </xf>
    <xf numFmtId="176" fontId="3" fillId="0" borderId="8" xfId="0" applyNumberFormat="1" applyFont="1" applyBorder="1" applyAlignment="1">
      <alignment vertical="center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>
      <alignment vertical="center"/>
    </xf>
    <xf numFmtId="0" fontId="3" fillId="0" borderId="11" xfId="0" applyFont="1" applyBorder="1" applyAlignment="1" applyProtection="1">
      <alignment horizontal="left" vertical="center" shrinkToFit="1"/>
      <protection locked="0"/>
    </xf>
    <xf numFmtId="41" fontId="3" fillId="0" borderId="5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shrinkToFit="1"/>
    </xf>
    <xf numFmtId="176" fontId="3" fillId="0" borderId="23" xfId="1" applyNumberFormat="1" applyFont="1" applyBorder="1" applyAlignment="1">
      <alignment vertical="center" shrinkToFit="1"/>
    </xf>
    <xf numFmtId="176" fontId="2" fillId="0" borderId="23" xfId="0" applyNumberFormat="1" applyFont="1" applyBorder="1" applyAlignment="1">
      <alignment vertical="center" shrinkToFit="1"/>
    </xf>
    <xf numFmtId="0" fontId="2" fillId="0" borderId="30" xfId="0" applyFont="1" applyBorder="1" applyAlignment="1">
      <alignment vertical="center" shrinkToFit="1"/>
    </xf>
    <xf numFmtId="0" fontId="3" fillId="0" borderId="13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 shrinkToFit="1"/>
    </xf>
    <xf numFmtId="176" fontId="3" fillId="0" borderId="5" xfId="1" applyNumberFormat="1" applyFont="1" applyBorder="1" applyAlignment="1" applyProtection="1">
      <alignment horizontal="center" vertical="center"/>
      <protection locked="0"/>
    </xf>
    <xf numFmtId="176" fontId="3" fillId="0" borderId="5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vertical="center" shrinkToFit="1"/>
    </xf>
    <xf numFmtId="176" fontId="3" fillId="0" borderId="13" xfId="0" applyNumberFormat="1" applyFont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3" fontId="3" fillId="0" borderId="5" xfId="0" applyNumberFormat="1" applyFont="1" applyFill="1" applyBorder="1" applyAlignment="1">
      <alignment vertical="center" wrapText="1" shrinkToFit="1"/>
    </xf>
    <xf numFmtId="0" fontId="3" fillId="0" borderId="8" xfId="0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2" fillId="0" borderId="36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 shrinkToFit="1"/>
    </xf>
    <xf numFmtId="0" fontId="2" fillId="0" borderId="5" xfId="0" quotePrefix="1" applyFont="1" applyBorder="1" applyAlignment="1">
      <alignment horizontal="center" vertical="center" shrinkToFit="1"/>
    </xf>
    <xf numFmtId="49" fontId="2" fillId="0" borderId="5" xfId="0" applyNumberFormat="1" applyFont="1" applyBorder="1" applyAlignment="1">
      <alignment horizontal="center" vertical="center" shrinkToFit="1"/>
    </xf>
    <xf numFmtId="3" fontId="2" fillId="0" borderId="23" xfId="0" applyNumberFormat="1" applyFont="1" applyBorder="1" applyAlignment="1">
      <alignment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5" xfId="0" applyBorder="1" applyAlignment="1">
      <alignment horizontal="left" vertical="center" shrinkToFit="1"/>
    </xf>
    <xf numFmtId="41" fontId="0" fillId="0" borderId="5" xfId="1" applyFont="1" applyBorder="1" applyAlignment="1">
      <alignment horizontal="right" vertical="center" shrinkToFit="1"/>
    </xf>
    <xf numFmtId="0" fontId="2" fillId="0" borderId="11" xfId="0" applyFont="1" applyBorder="1" applyAlignment="1">
      <alignment vertical="center" shrinkToFit="1"/>
    </xf>
    <xf numFmtId="176" fontId="2" fillId="0" borderId="11" xfId="1" applyNumberFormat="1" applyFont="1" applyBorder="1" applyAlignment="1">
      <alignment vertical="center" shrinkToFit="1"/>
    </xf>
    <xf numFmtId="176" fontId="2" fillId="0" borderId="11" xfId="0" applyNumberFormat="1" applyFont="1" applyBorder="1" applyAlignment="1">
      <alignment vertical="center" shrinkToFit="1"/>
    </xf>
    <xf numFmtId="176" fontId="2" fillId="0" borderId="5" xfId="0" applyNumberFormat="1" applyFont="1" applyBorder="1" applyAlignment="1">
      <alignment horizontal="right" vertical="center" shrinkToFit="1"/>
    </xf>
    <xf numFmtId="0" fontId="2" fillId="0" borderId="26" xfId="0" applyFont="1" applyFill="1" applyBorder="1" applyAlignment="1">
      <alignment vertical="center" shrinkToFit="1"/>
    </xf>
    <xf numFmtId="176" fontId="2" fillId="0" borderId="23" xfId="1" applyNumberFormat="1" applyFont="1" applyBorder="1" applyAlignment="1">
      <alignment horizontal="right" vertical="center" shrinkToFit="1"/>
    </xf>
    <xf numFmtId="176" fontId="2" fillId="0" borderId="23" xfId="0" applyNumberFormat="1" applyFont="1" applyBorder="1" applyAlignment="1">
      <alignment horizontal="right" vertical="center" shrinkToFit="1"/>
    </xf>
    <xf numFmtId="0" fontId="15" fillId="0" borderId="5" xfId="0" applyFont="1" applyBorder="1" applyAlignment="1">
      <alignment vertical="center" shrinkToFit="1"/>
    </xf>
    <xf numFmtId="41" fontId="15" fillId="0" borderId="5" xfId="1" applyFont="1" applyBorder="1" applyAlignment="1">
      <alignment vertical="center" shrinkToFit="1"/>
    </xf>
    <xf numFmtId="0" fontId="14" fillId="0" borderId="0" xfId="0" applyFont="1" applyFill="1" applyAlignment="1">
      <alignment vertical="center" shrinkToFit="1"/>
    </xf>
    <xf numFmtId="0" fontId="19" fillId="0" borderId="0" xfId="0" applyFont="1" applyAlignment="1">
      <alignment vertical="center" shrinkToFit="1"/>
    </xf>
    <xf numFmtId="0" fontId="3" fillId="0" borderId="6" xfId="0" applyFont="1" applyFill="1" applyBorder="1" applyAlignment="1">
      <alignment vertical="center" shrinkToFit="1"/>
    </xf>
    <xf numFmtId="0" fontId="18" fillId="0" borderId="4" xfId="0" applyFont="1" applyBorder="1" applyAlignment="1">
      <alignment horizontal="center" vertical="center" shrinkToFit="1"/>
    </xf>
    <xf numFmtId="0" fontId="15" fillId="0" borderId="6" xfId="0" applyFont="1" applyBorder="1" applyAlignment="1">
      <alignment vertical="center" shrinkToFit="1"/>
    </xf>
    <xf numFmtId="41" fontId="2" fillId="0" borderId="8" xfId="1" applyFont="1" applyBorder="1" applyAlignment="1">
      <alignment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5" xfId="0" quotePrefix="1" applyFont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left" vertical="center" wrapText="1" shrinkToFit="1"/>
    </xf>
    <xf numFmtId="0" fontId="3" fillId="0" borderId="26" xfId="0" applyFont="1" applyFill="1" applyBorder="1" applyAlignment="1">
      <alignment vertical="center" shrinkToFit="1"/>
    </xf>
    <xf numFmtId="41" fontId="3" fillId="0" borderId="5" xfId="1" applyFont="1" applyBorder="1" applyAlignment="1">
      <alignment horizontal="center" vertical="center" shrinkToFit="1"/>
    </xf>
    <xf numFmtId="41" fontId="15" fillId="0" borderId="5" xfId="1" applyFont="1" applyBorder="1" applyAlignment="1">
      <alignment horizontal="center" vertical="center"/>
    </xf>
    <xf numFmtId="176" fontId="15" fillId="0" borderId="5" xfId="1" applyNumberFormat="1" applyFont="1" applyBorder="1" applyAlignment="1">
      <alignment vertical="center"/>
    </xf>
    <xf numFmtId="0" fontId="2" fillId="0" borderId="23" xfId="0" applyFont="1" applyBorder="1" applyAlignment="1">
      <alignment horizontal="left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left" vertical="center" wrapText="1" shrinkToFit="1"/>
    </xf>
    <xf numFmtId="41" fontId="2" fillId="0" borderId="5" xfId="0" applyNumberFormat="1" applyFont="1" applyBorder="1" applyAlignment="1">
      <alignment horizontal="center" vertical="center" shrinkToFit="1"/>
    </xf>
    <xf numFmtId="0" fontId="2" fillId="0" borderId="17" xfId="0" applyFont="1" applyBorder="1" applyAlignment="1">
      <alignment vertical="center" shrinkToFit="1"/>
    </xf>
    <xf numFmtId="0" fontId="2" fillId="0" borderId="11" xfId="0" applyFont="1" applyBorder="1" applyAlignment="1">
      <alignment horizontal="left" vertical="center" shrinkToFit="1"/>
    </xf>
    <xf numFmtId="41" fontId="2" fillId="0" borderId="5" xfId="0" applyNumberFormat="1" applyFont="1" applyBorder="1" applyAlignment="1">
      <alignment vertical="center" shrinkToFit="1"/>
    </xf>
    <xf numFmtId="0" fontId="2" fillId="0" borderId="8" xfId="0" applyFont="1" applyBorder="1" applyAlignment="1">
      <alignment horizontal="left" vertical="center" shrinkToFit="1"/>
    </xf>
    <xf numFmtId="41" fontId="2" fillId="0" borderId="8" xfId="0" applyNumberFormat="1" applyFont="1" applyBorder="1" applyAlignment="1">
      <alignment vertical="center" shrinkToFit="1"/>
    </xf>
    <xf numFmtId="0" fontId="2" fillId="0" borderId="11" xfId="0" applyFont="1" applyBorder="1" applyAlignment="1">
      <alignment horizontal="center" vertical="center" shrinkToFit="1"/>
    </xf>
    <xf numFmtId="0" fontId="3" fillId="0" borderId="5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0" fillId="0" borderId="5" xfId="0" applyBorder="1" applyAlignment="1">
      <alignment vertical="center" shrinkToFit="1"/>
    </xf>
    <xf numFmtId="0" fontId="2" fillId="0" borderId="13" xfId="0" applyFont="1" applyBorder="1" applyAlignment="1">
      <alignment horizontal="left" vertical="center" shrinkToFit="1"/>
    </xf>
    <xf numFmtId="0" fontId="2" fillId="0" borderId="20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3" fillId="0" borderId="13" xfId="0" applyFont="1" applyBorder="1" applyAlignment="1" applyProtection="1">
      <alignment horizontal="left" vertical="center" wrapText="1" shrinkToFit="1"/>
      <protection locked="0"/>
    </xf>
    <xf numFmtId="0" fontId="3" fillId="0" borderId="5" xfId="0" applyFont="1" applyBorder="1" applyAlignment="1" applyProtection="1">
      <alignment horizontal="left" vertical="center"/>
      <protection hidden="1"/>
    </xf>
    <xf numFmtId="0" fontId="2" fillId="2" borderId="5" xfId="0" applyFont="1" applyFill="1" applyBorder="1" applyAlignment="1">
      <alignment horizontal="left" vertical="center"/>
    </xf>
    <xf numFmtId="0" fontId="2" fillId="0" borderId="5" xfId="0" quotePrefix="1" applyFont="1" applyBorder="1" applyAlignment="1">
      <alignment horizontal="left" vertical="center" shrinkToFit="1"/>
    </xf>
    <xf numFmtId="0" fontId="3" fillId="0" borderId="23" xfId="0" applyFont="1" applyBorder="1" applyAlignment="1" applyProtection="1">
      <alignment horizontal="left" vertical="center" shrinkToFit="1"/>
      <protection locked="0"/>
    </xf>
    <xf numFmtId="0" fontId="2" fillId="0" borderId="5" xfId="0" applyFont="1" applyBorder="1" applyAlignment="1">
      <alignment horizontal="left" vertical="center" wrapText="1"/>
    </xf>
    <xf numFmtId="0" fontId="3" fillId="0" borderId="5" xfId="0" quotePrefix="1" applyFont="1" applyBorder="1" applyAlignment="1" applyProtection="1">
      <alignment horizontal="left" vertical="center" shrinkToFit="1"/>
      <protection locked="0"/>
    </xf>
    <xf numFmtId="0" fontId="3" fillId="0" borderId="13" xfId="0" applyFont="1" applyBorder="1" applyAlignment="1" applyProtection="1">
      <alignment horizontal="left" vertical="center" shrinkToFit="1"/>
      <protection locked="0"/>
    </xf>
    <xf numFmtId="0" fontId="3" fillId="0" borderId="5" xfId="0" applyFont="1" applyBorder="1" applyAlignment="1" applyProtection="1">
      <alignment horizontal="left" vertical="center" shrinkToFit="1"/>
      <protection hidden="1"/>
    </xf>
    <xf numFmtId="0" fontId="15" fillId="0" borderId="5" xfId="0" applyFont="1" applyBorder="1" applyAlignment="1" applyProtection="1">
      <alignment horizontal="left" vertical="center" shrinkToFit="1"/>
      <protection locked="0"/>
    </xf>
    <xf numFmtId="0" fontId="2" fillId="0" borderId="13" xfId="0" quotePrefix="1" applyFont="1" applyBorder="1" applyAlignment="1">
      <alignment horizontal="left" vertical="center" shrinkToFit="1"/>
    </xf>
    <xf numFmtId="0" fontId="3" fillId="0" borderId="8" xfId="0" applyFont="1" applyBorder="1" applyAlignment="1" applyProtection="1">
      <alignment horizontal="left" vertical="center" shrinkToFit="1"/>
      <protection locked="0"/>
    </xf>
    <xf numFmtId="0" fontId="3" fillId="0" borderId="8" xfId="0" applyFont="1" applyBorder="1" applyAlignment="1">
      <alignment horizontal="left" vertical="center" shrinkToFit="1"/>
    </xf>
    <xf numFmtId="0" fontId="15" fillId="0" borderId="5" xfId="0" applyFont="1" applyBorder="1" applyAlignment="1">
      <alignment horizontal="left" vertical="center" shrinkToFit="1"/>
    </xf>
    <xf numFmtId="0" fontId="2" fillId="0" borderId="8" xfId="0" quotePrefix="1" applyFont="1" applyBorder="1" applyAlignment="1">
      <alignment horizontal="left" vertical="center" shrinkToFit="1"/>
    </xf>
    <xf numFmtId="3" fontId="2" fillId="0" borderId="5" xfId="0" applyNumberFormat="1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3" fillId="2" borderId="5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0" fillId="2" borderId="5" xfId="0" applyFont="1" applyFill="1" applyBorder="1" applyAlignment="1">
      <alignment vertical="center" shrinkToFit="1"/>
    </xf>
    <xf numFmtId="0" fontId="3" fillId="0" borderId="23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15" fillId="0" borderId="5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>
      <alignment horizontal="left" vertical="center" shrinkToFit="1"/>
    </xf>
    <xf numFmtId="0" fontId="18" fillId="0" borderId="5" xfId="0" applyFont="1" applyBorder="1" applyAlignment="1">
      <alignment horizontal="left" vertical="center" shrinkToFit="1"/>
    </xf>
    <xf numFmtId="0" fontId="2" fillId="0" borderId="36" xfId="0" applyFont="1" applyBorder="1" applyAlignment="1">
      <alignment horizontal="left" vertical="center" shrinkToFit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3" fillId="0" borderId="27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5" xfId="0" applyFont="1" applyBorder="1" applyAlignment="1" applyProtection="1">
      <alignment horizontal="center" vertical="center"/>
      <protection hidden="1"/>
    </xf>
    <xf numFmtId="0" fontId="2" fillId="0" borderId="4" xfId="0" applyFont="1" applyBorder="1" applyAlignment="1">
      <alignment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25" xfId="0" applyFont="1" applyFill="1" applyBorder="1" applyAlignment="1">
      <alignment vertical="center"/>
    </xf>
    <xf numFmtId="0" fontId="2" fillId="0" borderId="25" xfId="0" applyFont="1" applyBorder="1" applyAlignment="1">
      <alignment vertical="center" shrinkToFit="1"/>
    </xf>
    <xf numFmtId="0" fontId="3" fillId="0" borderId="4" xfId="0" applyFont="1" applyFill="1" applyBorder="1" applyAlignment="1">
      <alignment vertical="center"/>
    </xf>
    <xf numFmtId="0" fontId="3" fillId="0" borderId="25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/>
      <protection hidden="1"/>
    </xf>
    <xf numFmtId="0" fontId="3" fillId="2" borderId="5" xfId="0" applyFont="1" applyFill="1" applyBorder="1" applyAlignment="1">
      <alignment horizontal="left" vertical="center" shrinkToFit="1"/>
    </xf>
    <xf numFmtId="0" fontId="2" fillId="0" borderId="37" xfId="0" applyFont="1" applyBorder="1" applyAlignment="1">
      <alignment horizontal="left" vertical="center" shrinkToFit="1"/>
    </xf>
    <xf numFmtId="0" fontId="3" fillId="0" borderId="35" xfId="0" applyFont="1" applyBorder="1" applyAlignment="1">
      <alignment horizontal="center" vertical="center"/>
    </xf>
    <xf numFmtId="0" fontId="3" fillId="0" borderId="23" xfId="0" applyFont="1" applyBorder="1" applyAlignment="1" applyProtection="1">
      <alignment horizontal="center" vertical="center" shrinkToFit="1"/>
      <protection hidden="1"/>
    </xf>
    <xf numFmtId="0" fontId="3" fillId="0" borderId="13" xfId="0" applyFont="1" applyBorder="1" applyAlignment="1" applyProtection="1">
      <alignment horizontal="center" vertical="center"/>
      <protection hidden="1"/>
    </xf>
    <xf numFmtId="0" fontId="3" fillId="2" borderId="5" xfId="0" applyFont="1" applyFill="1" applyBorder="1" applyAlignment="1">
      <alignment horizontal="center" vertical="center" shrinkToFit="1"/>
    </xf>
    <xf numFmtId="0" fontId="3" fillId="0" borderId="8" xfId="0" quotePrefix="1" applyFont="1" applyBorder="1" applyAlignment="1">
      <alignment horizontal="center" vertical="center" shrinkToFit="1"/>
    </xf>
    <xf numFmtId="0" fontId="3" fillId="0" borderId="23" xfId="0" applyFont="1" applyBorder="1" applyAlignment="1" applyProtection="1">
      <alignment horizontal="center" vertical="center"/>
      <protection hidden="1"/>
    </xf>
    <xf numFmtId="0" fontId="3" fillId="0" borderId="23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2" borderId="23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/>
    </xf>
    <xf numFmtId="0" fontId="3" fillId="0" borderId="23" xfId="0" applyFont="1" applyBorder="1" applyAlignment="1" applyProtection="1">
      <alignment horizontal="left" vertical="center" shrinkToFit="1"/>
      <protection hidden="1"/>
    </xf>
    <xf numFmtId="0" fontId="3" fillId="0" borderId="11" xfId="0" applyFont="1" applyBorder="1" applyAlignment="1" applyProtection="1">
      <alignment horizontal="left" vertical="center"/>
      <protection hidden="1"/>
    </xf>
    <xf numFmtId="0" fontId="3" fillId="0" borderId="11" xfId="0" applyFont="1" applyBorder="1" applyAlignment="1">
      <alignment horizontal="left" vertical="center" shrinkToFit="1"/>
    </xf>
    <xf numFmtId="0" fontId="3" fillId="0" borderId="11" xfId="0" applyFont="1" applyBorder="1" applyAlignment="1" applyProtection="1">
      <alignment horizontal="left" vertical="center" wrapText="1" shrinkToFit="1"/>
      <protection locked="0"/>
    </xf>
    <xf numFmtId="0" fontId="3" fillId="2" borderId="23" xfId="0" applyFont="1" applyFill="1" applyBorder="1" applyAlignment="1">
      <alignment horizontal="left" vertical="center" shrinkToFit="1"/>
    </xf>
    <xf numFmtId="0" fontId="2" fillId="0" borderId="5" xfId="0" applyFont="1" applyFill="1" applyBorder="1" applyAlignment="1">
      <alignment horizontal="left" vertical="center"/>
    </xf>
    <xf numFmtId="0" fontId="2" fillId="0" borderId="11" xfId="0" applyFont="1" applyBorder="1" applyAlignment="1">
      <alignment horizontal="left" vertical="center" wrapText="1"/>
    </xf>
    <xf numFmtId="0" fontId="3" fillId="0" borderId="23" xfId="0" applyFont="1" applyBorder="1" applyAlignment="1" applyProtection="1">
      <alignment vertical="center" shrinkToFit="1"/>
      <protection hidden="1"/>
    </xf>
    <xf numFmtId="0" fontId="3" fillId="0" borderId="13" xfId="0" applyFont="1" applyBorder="1" applyAlignment="1" applyProtection="1">
      <alignment vertical="center"/>
      <protection hidden="1"/>
    </xf>
    <xf numFmtId="0" fontId="13" fillId="0" borderId="5" xfId="0" applyFont="1" applyBorder="1" applyAlignment="1">
      <alignment vertical="center" shrinkToFit="1"/>
    </xf>
    <xf numFmtId="0" fontId="3" fillId="2" borderId="5" xfId="0" applyFont="1" applyFill="1" applyBorder="1" applyAlignment="1">
      <alignment vertical="center" shrinkToFit="1"/>
    </xf>
    <xf numFmtId="0" fontId="3" fillId="2" borderId="5" xfId="0" applyFont="1" applyFill="1" applyBorder="1" applyAlignment="1">
      <alignment vertical="center" wrapText="1" shrinkToFit="1"/>
    </xf>
    <xf numFmtId="0" fontId="3" fillId="0" borderId="11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2" borderId="23" xfId="0" applyFont="1" applyFill="1" applyBorder="1" applyAlignment="1">
      <alignment vertical="center" shrinkToFit="1"/>
    </xf>
    <xf numFmtId="0" fontId="2" fillId="0" borderId="5" xfId="0" applyFont="1" applyFill="1" applyBorder="1" applyAlignment="1">
      <alignment vertical="center"/>
    </xf>
    <xf numFmtId="178" fontId="2" fillId="0" borderId="13" xfId="1" applyNumberFormat="1" applyFont="1" applyBorder="1" applyAlignment="1">
      <alignment vertical="center"/>
    </xf>
    <xf numFmtId="176" fontId="3" fillId="2" borderId="5" xfId="4" applyNumberFormat="1" applyFont="1" applyFill="1" applyBorder="1" applyAlignment="1" applyProtection="1">
      <alignment horizontal="right" vertical="center"/>
      <protection locked="0"/>
    </xf>
    <xf numFmtId="178" fontId="2" fillId="0" borderId="23" xfId="1" applyNumberFormat="1" applyFont="1" applyBorder="1" applyAlignment="1">
      <alignment vertical="center"/>
    </xf>
    <xf numFmtId="176" fontId="2" fillId="0" borderId="13" xfId="1" applyNumberFormat="1" applyFont="1" applyBorder="1" applyAlignment="1">
      <alignment horizontal="right" vertical="center"/>
    </xf>
    <xf numFmtId="176" fontId="2" fillId="0" borderId="5" xfId="1" applyNumberFormat="1" applyFont="1" applyBorder="1" applyAlignment="1">
      <alignment horizontal="center" vertical="center" shrinkToFit="1"/>
    </xf>
    <xf numFmtId="41" fontId="3" fillId="0" borderId="11" xfId="1" applyFont="1" applyBorder="1" applyAlignment="1">
      <alignment vertical="center" shrinkToFit="1"/>
    </xf>
    <xf numFmtId="41" fontId="3" fillId="0" borderId="8" xfId="1" applyFont="1" applyBorder="1" applyAlignment="1">
      <alignment vertical="center" shrinkToFit="1"/>
    </xf>
    <xf numFmtId="176" fontId="3" fillId="2" borderId="5" xfId="1" applyNumberFormat="1" applyFont="1" applyFill="1" applyBorder="1" applyAlignment="1">
      <alignment horizontal="right" vertical="center" shrinkToFit="1"/>
    </xf>
    <xf numFmtId="179" fontId="2" fillId="0" borderId="13" xfId="1" applyNumberFormat="1" applyFont="1" applyBorder="1" applyAlignment="1">
      <alignment vertical="center"/>
    </xf>
    <xf numFmtId="176" fontId="2" fillId="0" borderId="8" xfId="1" applyNumberFormat="1" applyFont="1" applyBorder="1" applyAlignment="1">
      <alignment vertical="center"/>
    </xf>
    <xf numFmtId="176" fontId="3" fillId="2" borderId="5" xfId="1" applyNumberFormat="1" applyFont="1" applyFill="1" applyBorder="1" applyAlignment="1" applyProtection="1">
      <alignment horizontal="right" vertical="center"/>
      <protection locked="0"/>
    </xf>
    <xf numFmtId="41" fontId="3" fillId="0" borderId="11" xfId="1" applyFont="1" applyBorder="1" applyAlignment="1" applyProtection="1">
      <alignment horizontal="right" vertical="center"/>
      <protection hidden="1"/>
    </xf>
    <xf numFmtId="176" fontId="3" fillId="0" borderId="11" xfId="1" applyNumberFormat="1" applyFont="1" applyBorder="1" applyAlignment="1">
      <alignment vertical="center" shrinkToFit="1"/>
    </xf>
    <xf numFmtId="41" fontId="0" fillId="0" borderId="13" xfId="1" applyFont="1" applyBorder="1" applyAlignment="1">
      <alignment horizontal="right" vertical="center" shrinkToFit="1"/>
    </xf>
    <xf numFmtId="176" fontId="3" fillId="2" borderId="5" xfId="0" applyNumberFormat="1" applyFont="1" applyFill="1" applyBorder="1" applyAlignment="1">
      <alignment horizontal="right" vertical="center" shrinkToFit="1"/>
    </xf>
    <xf numFmtId="176" fontId="3" fillId="2" borderId="23" xfId="1" applyNumberFormat="1" applyFont="1" applyFill="1" applyBorder="1" applyAlignment="1">
      <alignment horizontal="right" vertical="center" shrinkToFit="1"/>
    </xf>
    <xf numFmtId="41" fontId="3" fillId="0" borderId="13" xfId="1" applyFont="1" applyBorder="1" applyAlignment="1">
      <alignment vertical="center" shrinkToFit="1"/>
    </xf>
    <xf numFmtId="176" fontId="2" fillId="0" borderId="5" xfId="1" applyNumberFormat="1" applyFont="1" applyFill="1" applyBorder="1" applyAlignment="1">
      <alignment vertical="center"/>
    </xf>
    <xf numFmtId="176" fontId="3" fillId="2" borderId="5" xfId="0" applyNumberFormat="1" applyFont="1" applyFill="1" applyBorder="1" applyAlignment="1">
      <alignment horizontal="right" vertical="center"/>
    </xf>
    <xf numFmtId="0" fontId="5" fillId="0" borderId="5" xfId="0" applyFont="1" applyBorder="1" applyAlignment="1">
      <alignment vertical="center" shrinkToFit="1"/>
    </xf>
    <xf numFmtId="41" fontId="3" fillId="0" borderId="5" xfId="0" applyNumberFormat="1" applyFont="1" applyBorder="1" applyAlignment="1">
      <alignment vertical="center"/>
    </xf>
    <xf numFmtId="180" fontId="2" fillId="0" borderId="13" xfId="1" applyNumberFormat="1" applyFont="1" applyBorder="1" applyAlignment="1">
      <alignment vertical="center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2" fillId="0" borderId="35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left" vertical="center" shrinkToFit="1"/>
    </xf>
    <xf numFmtId="0" fontId="3" fillId="0" borderId="17" xfId="0" applyFont="1" applyBorder="1" applyAlignment="1">
      <alignment vertical="center" shrinkToFit="1"/>
    </xf>
    <xf numFmtId="0" fontId="2" fillId="0" borderId="30" xfId="0" applyFont="1" applyBorder="1" applyAlignment="1">
      <alignment horizontal="center" vertical="center" shrinkToFit="1"/>
    </xf>
    <xf numFmtId="0" fontId="3" fillId="0" borderId="15" xfId="0" applyFont="1" applyBorder="1">
      <alignment vertical="center"/>
    </xf>
    <xf numFmtId="0" fontId="3" fillId="0" borderId="26" xfId="0" applyFont="1" applyBorder="1" applyProtection="1">
      <alignment vertical="center"/>
      <protection hidden="1"/>
    </xf>
    <xf numFmtId="0" fontId="2" fillId="0" borderId="30" xfId="0" applyFont="1" applyBorder="1">
      <alignment vertical="center"/>
    </xf>
    <xf numFmtId="0" fontId="3" fillId="0" borderId="6" xfId="0" applyFont="1" applyBorder="1" applyAlignment="1">
      <alignment horizontal="left" vertical="center"/>
    </xf>
    <xf numFmtId="0" fontId="2" fillId="0" borderId="37" xfId="0" applyFont="1" applyBorder="1" applyAlignment="1">
      <alignment horizontal="center" vertical="center" shrinkToFit="1"/>
    </xf>
    <xf numFmtId="0" fontId="3" fillId="0" borderId="35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 shrinkToFit="1"/>
    </xf>
    <xf numFmtId="0" fontId="2" fillId="0" borderId="25" xfId="0" applyFont="1" applyBorder="1" applyAlignment="1">
      <alignment vertical="center"/>
    </xf>
    <xf numFmtId="0" fontId="3" fillId="0" borderId="12" xfId="0" applyFont="1" applyBorder="1" applyAlignment="1">
      <alignment horizontal="center" vertical="center" shrinkToFit="1"/>
    </xf>
    <xf numFmtId="0" fontId="3" fillId="2" borderId="25" xfId="0" applyFont="1" applyFill="1" applyBorder="1" applyAlignment="1" applyProtection="1">
      <alignment horizontal="center" vertical="center"/>
      <protection hidden="1"/>
    </xf>
    <xf numFmtId="0" fontId="3" fillId="0" borderId="27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left" vertical="center" shrinkToFit="1"/>
    </xf>
    <xf numFmtId="0" fontId="2" fillId="0" borderId="38" xfId="0" applyFont="1" applyBorder="1" applyAlignment="1">
      <alignment horizontal="left" vertical="center" shrinkToFit="1"/>
    </xf>
    <xf numFmtId="0" fontId="2" fillId="0" borderId="40" xfId="0" applyFont="1" applyBorder="1" applyAlignment="1">
      <alignment horizontal="left" vertical="center" shrinkToFit="1"/>
    </xf>
    <xf numFmtId="0" fontId="15" fillId="0" borderId="11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left" vertical="center" shrinkToFit="1"/>
    </xf>
    <xf numFmtId="0" fontId="3" fillId="0" borderId="11" xfId="0" applyFont="1" applyFill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 shrinkToFit="1"/>
    </xf>
    <xf numFmtId="0" fontId="3" fillId="0" borderId="35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2" fillId="0" borderId="38" xfId="0" applyFont="1" applyBorder="1" applyAlignment="1">
      <alignment vertical="center" shrinkToFit="1"/>
    </xf>
    <xf numFmtId="0" fontId="15" fillId="0" borderId="11" xfId="0" applyFont="1" applyBorder="1" applyAlignment="1">
      <alignment vertical="center"/>
    </xf>
    <xf numFmtId="0" fontId="3" fillId="0" borderId="23" xfId="0" applyFont="1" applyBorder="1" applyAlignment="1">
      <alignment vertical="center" shrinkToFit="1"/>
    </xf>
    <xf numFmtId="0" fontId="2" fillId="0" borderId="35" xfId="0" applyFont="1" applyBorder="1" applyAlignment="1">
      <alignment vertical="center" shrinkToFit="1"/>
    </xf>
    <xf numFmtId="176" fontId="2" fillId="0" borderId="35" xfId="1" applyNumberFormat="1" applyFont="1" applyBorder="1" applyAlignment="1">
      <alignment vertical="center" shrinkToFit="1"/>
    </xf>
    <xf numFmtId="176" fontId="2" fillId="0" borderId="11" xfId="1" applyNumberFormat="1" applyFont="1" applyBorder="1" applyAlignment="1">
      <alignment horizontal="right" vertical="center"/>
    </xf>
    <xf numFmtId="176" fontId="3" fillId="0" borderId="35" xfId="1" applyNumberFormat="1" applyFont="1" applyBorder="1" applyAlignment="1" applyProtection="1">
      <alignment vertical="center"/>
      <protection locked="0"/>
    </xf>
    <xf numFmtId="41" fontId="3" fillId="0" borderId="23" xfId="1" applyFont="1" applyBorder="1" applyAlignment="1">
      <alignment vertical="center" shrinkToFit="1"/>
    </xf>
    <xf numFmtId="176" fontId="2" fillId="0" borderId="11" xfId="1" applyNumberFormat="1" applyFont="1" applyBorder="1" applyAlignment="1">
      <alignment horizontal="right" vertical="center" shrinkToFit="1"/>
    </xf>
    <xf numFmtId="176" fontId="3" fillId="0" borderId="35" xfId="1" applyNumberFormat="1" applyFont="1" applyBorder="1" applyAlignment="1">
      <alignment vertical="center" shrinkToFit="1"/>
    </xf>
    <xf numFmtId="176" fontId="3" fillId="2" borderId="23" xfId="0" applyNumberFormat="1" applyFont="1" applyFill="1" applyBorder="1" applyAlignment="1">
      <alignment horizontal="right" vertical="center" shrinkToFit="1"/>
    </xf>
    <xf numFmtId="180" fontId="3" fillId="0" borderId="11" xfId="1" applyNumberFormat="1" applyFont="1" applyBorder="1" applyAlignment="1">
      <alignment vertical="center"/>
    </xf>
    <xf numFmtId="41" fontId="15" fillId="0" borderId="11" xfId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left" vertical="center" shrinkToFit="1"/>
    </xf>
    <xf numFmtId="0" fontId="15" fillId="0" borderId="5" xfId="0" applyFont="1" applyBorder="1">
      <alignment vertical="center"/>
    </xf>
    <xf numFmtId="0" fontId="3" fillId="0" borderId="24" xfId="0" applyFont="1" applyBorder="1" applyAlignment="1">
      <alignment vertical="center" shrinkToFit="1"/>
    </xf>
    <xf numFmtId="0" fontId="3" fillId="0" borderId="22" xfId="0" applyFont="1" applyBorder="1" applyAlignment="1">
      <alignment horizontal="center" vertical="center"/>
    </xf>
    <xf numFmtId="0" fontId="3" fillId="0" borderId="11" xfId="0" quotePrefix="1" applyFont="1" applyBorder="1" applyAlignment="1" applyProtection="1">
      <alignment horizontal="center" vertical="center"/>
      <protection hidden="1"/>
    </xf>
    <xf numFmtId="0" fontId="3" fillId="0" borderId="35" xfId="0" applyFont="1" applyBorder="1" applyAlignment="1" applyProtection="1">
      <alignment horizontal="center" vertical="center" shrinkToFit="1"/>
      <protection hidden="1"/>
    </xf>
    <xf numFmtId="0" fontId="3" fillId="0" borderId="35" xfId="0" applyFont="1" applyBorder="1" applyAlignment="1" applyProtection="1">
      <alignment horizontal="left" vertical="center" shrinkToFit="1"/>
      <protection hidden="1"/>
    </xf>
    <xf numFmtId="0" fontId="3" fillId="0" borderId="11" xfId="0" applyFont="1" applyBorder="1" applyAlignment="1" applyProtection="1">
      <alignment vertical="center" shrinkToFit="1"/>
      <protection hidden="1"/>
    </xf>
    <xf numFmtId="0" fontId="2" fillId="0" borderId="35" xfId="0" applyFont="1" applyBorder="1" applyAlignment="1">
      <alignment vertical="center" wrapText="1" shrinkToFit="1"/>
    </xf>
    <xf numFmtId="0" fontId="13" fillId="0" borderId="11" xfId="0" applyFont="1" applyBorder="1" applyAlignment="1" applyProtection="1">
      <alignment vertical="center" wrapText="1"/>
      <protection hidden="1"/>
    </xf>
    <xf numFmtId="3" fontId="3" fillId="0" borderId="8" xfId="0" applyNumberFormat="1" applyFont="1" applyBorder="1" applyAlignment="1">
      <alignment vertical="center" shrinkToFit="1"/>
    </xf>
    <xf numFmtId="0" fontId="3" fillId="0" borderId="35" xfId="0" applyFont="1" applyBorder="1" applyAlignment="1" applyProtection="1">
      <alignment vertical="center" shrinkToFit="1"/>
      <protection hidden="1"/>
    </xf>
    <xf numFmtId="41" fontId="2" fillId="0" borderId="35" xfId="1" applyFont="1" applyBorder="1" applyAlignment="1">
      <alignment vertical="center" shrinkToFit="1"/>
    </xf>
    <xf numFmtId="179" fontId="2" fillId="0" borderId="23" xfId="1" applyNumberFormat="1" applyFont="1" applyBorder="1" applyAlignment="1">
      <alignment vertical="center"/>
    </xf>
    <xf numFmtId="49" fontId="2" fillId="0" borderId="35" xfId="0" applyNumberFormat="1" applyFont="1" applyBorder="1" applyAlignment="1">
      <alignment horizontal="center" vertical="center" shrinkToFit="1"/>
    </xf>
    <xf numFmtId="180" fontId="2" fillId="0" borderId="23" xfId="1" applyNumberFormat="1" applyFont="1" applyBorder="1" applyAlignment="1">
      <alignment vertical="center"/>
    </xf>
    <xf numFmtId="0" fontId="2" fillId="0" borderId="39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3" fillId="0" borderId="28" xfId="0" applyFont="1" applyBorder="1" applyAlignment="1">
      <alignment vertical="center" shrinkToFit="1"/>
    </xf>
    <xf numFmtId="0" fontId="16" fillId="0" borderId="5" xfId="0" applyFont="1" applyBorder="1">
      <alignment vertical="center"/>
    </xf>
    <xf numFmtId="0" fontId="2" fillId="2" borderId="12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vertical="center" wrapText="1"/>
    </xf>
    <xf numFmtId="0" fontId="13" fillId="0" borderId="23" xfId="0" applyFont="1" applyBorder="1" applyAlignment="1">
      <alignment vertical="center" shrinkToFit="1"/>
    </xf>
    <xf numFmtId="0" fontId="2" fillId="0" borderId="33" xfId="0" applyFont="1" applyBorder="1" applyAlignment="1">
      <alignment vertical="center" wrapText="1"/>
    </xf>
    <xf numFmtId="41" fontId="3" fillId="2" borderId="13" xfId="1" applyFont="1" applyFill="1" applyBorder="1" applyAlignment="1">
      <alignment vertical="center"/>
    </xf>
    <xf numFmtId="41" fontId="3" fillId="0" borderId="2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176" fontId="3" fillId="0" borderId="23" xfId="1" applyNumberFormat="1" applyFont="1" applyBorder="1" applyAlignment="1" applyProtection="1">
      <alignment horizontal="right" vertical="center"/>
      <protection locked="0"/>
    </xf>
    <xf numFmtId="176" fontId="3" fillId="0" borderId="5" xfId="4" applyNumberFormat="1" applyFont="1" applyBorder="1" applyAlignment="1" applyProtection="1">
      <alignment vertical="center"/>
      <protection locked="0"/>
    </xf>
    <xf numFmtId="176" fontId="3" fillId="0" borderId="5" xfId="1" applyNumberFormat="1" applyFont="1" applyBorder="1" applyAlignment="1">
      <alignment horizontal="right" vertical="center" shrinkToFit="1"/>
    </xf>
    <xf numFmtId="176" fontId="3" fillId="0" borderId="5" xfId="0" applyNumberFormat="1" applyFont="1" applyBorder="1" applyAlignment="1" applyProtection="1">
      <alignment horizontal="right" vertical="center"/>
      <protection locked="0"/>
    </xf>
    <xf numFmtId="176" fontId="3" fillId="0" borderId="5" xfId="1" applyNumberFormat="1" applyFont="1" applyBorder="1" applyAlignment="1" applyProtection="1">
      <alignment horizontal="right" vertical="center"/>
      <protection hidden="1"/>
    </xf>
    <xf numFmtId="176" fontId="3" fillId="0" borderId="5" xfId="1" applyNumberFormat="1" applyFont="1" applyBorder="1" applyAlignment="1">
      <alignment vertical="center"/>
    </xf>
    <xf numFmtId="176" fontId="0" fillId="0" borderId="5" xfId="1" applyNumberFormat="1" applyFont="1" applyBorder="1" applyAlignment="1">
      <alignment horizontal="right" vertical="center" shrinkToFit="1"/>
    </xf>
    <xf numFmtId="176" fontId="2" fillId="0" borderId="8" xfId="1" applyNumberFormat="1" applyFont="1" applyBorder="1" applyAlignment="1">
      <alignment horizontal="right" vertical="center"/>
    </xf>
    <xf numFmtId="176" fontId="15" fillId="0" borderId="5" xfId="1" applyNumberFormat="1" applyFont="1" applyBorder="1" applyAlignment="1">
      <alignment horizontal="right" vertical="center"/>
    </xf>
    <xf numFmtId="176" fontId="15" fillId="0" borderId="5" xfId="1" applyNumberFormat="1" applyFont="1" applyBorder="1" applyAlignment="1">
      <alignment horizontal="right" vertical="center" wrapText="1"/>
    </xf>
    <xf numFmtId="176" fontId="15" fillId="0" borderId="5" xfId="0" applyNumberFormat="1" applyFont="1" applyBorder="1" applyAlignment="1">
      <alignment horizontal="right" vertical="center"/>
    </xf>
    <xf numFmtId="176" fontId="15" fillId="0" borderId="5" xfId="0" applyNumberFormat="1" applyFont="1" applyBorder="1" applyAlignment="1">
      <alignment horizontal="right" vertical="center" wrapText="1"/>
    </xf>
    <xf numFmtId="176" fontId="2" fillId="0" borderId="8" xfId="1" applyNumberFormat="1" applyFont="1" applyBorder="1" applyAlignment="1">
      <alignment horizontal="right" vertical="center" shrinkToFit="1"/>
    </xf>
    <xf numFmtId="176" fontId="2" fillId="0" borderId="8" xfId="0" applyNumberFormat="1" applyFont="1" applyBorder="1" applyAlignment="1">
      <alignment horizontal="right" vertical="center" shrinkToFit="1"/>
    </xf>
    <xf numFmtId="176" fontId="3" fillId="0" borderId="8" xfId="0" applyNumberFormat="1" applyFont="1" applyBorder="1" applyAlignment="1">
      <alignment horizontal="right" vertical="center" shrinkToFit="1"/>
    </xf>
    <xf numFmtId="176" fontId="3" fillId="0" borderId="5" xfId="4" applyNumberFormat="1" applyFont="1" applyBorder="1" applyAlignment="1" applyProtection="1">
      <alignment horizontal="right" vertical="center"/>
      <protection locked="0"/>
    </xf>
    <xf numFmtId="176" fontId="15" fillId="0" borderId="5" xfId="1" applyNumberFormat="1" applyFont="1" applyBorder="1" applyAlignment="1">
      <alignment horizontal="right" vertical="center" shrinkToFit="1"/>
    </xf>
    <xf numFmtId="176" fontId="2" fillId="0" borderId="5" xfId="4" applyNumberFormat="1" applyFont="1" applyBorder="1" applyAlignment="1">
      <alignment horizontal="right" vertical="center" shrinkToFit="1"/>
    </xf>
    <xf numFmtId="176" fontId="2" fillId="0" borderId="13" xfId="0" applyNumberFormat="1" applyFont="1" applyBorder="1" applyAlignment="1">
      <alignment horizontal="right" vertical="center" shrinkToFit="1"/>
    </xf>
    <xf numFmtId="0" fontId="3" fillId="2" borderId="12" xfId="0" applyFont="1" applyFill="1" applyBorder="1" applyAlignment="1" applyProtection="1">
      <alignment horizontal="center" vertical="center"/>
      <protection hidden="1"/>
    </xf>
    <xf numFmtId="0" fontId="3" fillId="2" borderId="13" xfId="0" applyFont="1" applyFill="1" applyBorder="1" applyAlignment="1" applyProtection="1">
      <alignment horizontal="left" vertical="center" wrapText="1"/>
      <protection locked="0"/>
    </xf>
    <xf numFmtId="176" fontId="3" fillId="0" borderId="11" xfId="4" applyNumberFormat="1" applyFont="1" applyBorder="1" applyAlignment="1" applyProtection="1">
      <alignment vertical="center"/>
      <protection locked="0"/>
    </xf>
    <xf numFmtId="0" fontId="3" fillId="0" borderId="11" xfId="0" applyFont="1" applyFill="1" applyBorder="1" applyAlignment="1">
      <alignment horizontal="center" vertical="center" shrinkToFit="1"/>
    </xf>
    <xf numFmtId="3" fontId="2" fillId="0" borderId="11" xfId="0" applyNumberFormat="1" applyFont="1" applyBorder="1" applyAlignment="1">
      <alignment vertical="center"/>
    </xf>
    <xf numFmtId="0" fontId="3" fillId="0" borderId="23" xfId="0" applyFont="1" applyBorder="1" applyAlignment="1">
      <alignment vertical="center" wrapText="1"/>
    </xf>
    <xf numFmtId="176" fontId="3" fillId="0" borderId="35" xfId="1" applyNumberFormat="1" applyFont="1" applyBorder="1" applyAlignment="1" applyProtection="1">
      <alignment horizontal="right" vertical="center"/>
      <protection hidden="1"/>
    </xf>
    <xf numFmtId="176" fontId="3" fillId="0" borderId="23" xfId="1" applyNumberFormat="1" applyFont="1" applyBorder="1" applyAlignment="1" applyProtection="1">
      <alignment horizontal="right" vertical="center"/>
      <protection hidden="1"/>
    </xf>
    <xf numFmtId="176" fontId="3" fillId="0" borderId="11" xfId="1" applyNumberFormat="1" applyFont="1" applyFill="1" applyBorder="1">
      <alignment vertical="center"/>
    </xf>
    <xf numFmtId="41" fontId="2" fillId="0" borderId="11" xfId="1" applyFont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26" xfId="0" applyFont="1" applyFill="1" applyBorder="1">
      <alignment vertical="center"/>
    </xf>
    <xf numFmtId="0" fontId="3" fillId="0" borderId="26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 shrinkToFit="1"/>
    </xf>
    <xf numFmtId="0" fontId="2" fillId="0" borderId="29" xfId="0" applyFont="1" applyBorder="1" applyAlignment="1">
      <alignment vertical="center" shrinkToFit="1"/>
    </xf>
    <xf numFmtId="0" fontId="15" fillId="0" borderId="31" xfId="0" applyFont="1" applyBorder="1" applyAlignment="1">
      <alignment horizontal="center" vertical="center" shrinkToFit="1"/>
    </xf>
    <xf numFmtId="0" fontId="0" fillId="0" borderId="23" xfId="0" applyBorder="1" applyAlignment="1">
      <alignment horizontal="left" vertical="center" shrinkToFit="1"/>
    </xf>
    <xf numFmtId="0" fontId="0" fillId="0" borderId="11" xfId="0" applyBorder="1" applyAlignment="1">
      <alignment horizontal="left" vertical="center" shrinkToFit="1"/>
    </xf>
    <xf numFmtId="0" fontId="0" fillId="0" borderId="23" xfId="0" applyBorder="1" applyAlignment="1">
      <alignment horizontal="center" vertical="center" shrinkToFit="1"/>
    </xf>
    <xf numFmtId="0" fontId="3" fillId="0" borderId="2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left" vertical="center" wrapText="1" shrinkToFit="1"/>
    </xf>
    <xf numFmtId="0" fontId="3" fillId="0" borderId="23" xfId="0" applyFont="1" applyFill="1" applyBorder="1" applyAlignment="1">
      <alignment horizontal="left" vertical="center" wrapText="1"/>
    </xf>
    <xf numFmtId="0" fontId="0" fillId="0" borderId="23" xfId="0" applyBorder="1" applyAlignment="1">
      <alignment vertical="center" shrinkToFit="1"/>
    </xf>
    <xf numFmtId="3" fontId="2" fillId="0" borderId="40" xfId="0" applyNumberFormat="1" applyFont="1" applyBorder="1" applyAlignment="1">
      <alignment vertical="center" shrinkToFit="1"/>
    </xf>
    <xf numFmtId="0" fontId="2" fillId="0" borderId="8" xfId="0" applyFont="1" applyBorder="1" applyAlignment="1">
      <alignment vertical="center" wrapText="1"/>
    </xf>
    <xf numFmtId="0" fontId="2" fillId="0" borderId="37" xfId="0" applyFont="1" applyBorder="1" applyAlignment="1">
      <alignment vertical="center" shrinkToFit="1"/>
    </xf>
    <xf numFmtId="0" fontId="20" fillId="2" borderId="13" xfId="0" applyFont="1" applyFill="1" applyBorder="1" applyAlignment="1">
      <alignment vertical="center" shrinkToFit="1"/>
    </xf>
    <xf numFmtId="0" fontId="3" fillId="0" borderId="23" xfId="0" quotePrefix="1" applyFont="1" applyFill="1" applyBorder="1" applyAlignment="1">
      <alignment vertical="center" wrapText="1"/>
    </xf>
    <xf numFmtId="3" fontId="3" fillId="0" borderId="11" xfId="0" applyNumberFormat="1" applyFont="1" applyBorder="1" applyAlignment="1">
      <alignment vertical="center" shrinkToFit="1"/>
    </xf>
    <xf numFmtId="0" fontId="2" fillId="0" borderId="39" xfId="0" applyFont="1" applyBorder="1" applyAlignment="1">
      <alignment vertical="center" shrinkToFit="1"/>
    </xf>
    <xf numFmtId="176" fontId="0" fillId="0" borderId="23" xfId="1" applyNumberFormat="1" applyFont="1" applyBorder="1" applyAlignment="1">
      <alignment horizontal="right" vertical="center" shrinkToFit="1"/>
    </xf>
    <xf numFmtId="176" fontId="3" fillId="0" borderId="8" xfId="1" applyNumberFormat="1" applyFont="1" applyBorder="1" applyAlignment="1">
      <alignment horizontal="right" vertical="center" shrinkToFit="1"/>
    </xf>
    <xf numFmtId="176" fontId="3" fillId="0" borderId="13" xfId="1" applyNumberFormat="1" applyFont="1" applyBorder="1" applyAlignment="1">
      <alignment horizontal="right" vertical="center" shrinkToFit="1"/>
    </xf>
    <xf numFmtId="176" fontId="3" fillId="0" borderId="11" xfId="1" applyNumberFormat="1" applyFont="1" applyBorder="1" applyAlignment="1">
      <alignment horizontal="right" vertical="center" shrinkToFit="1"/>
    </xf>
    <xf numFmtId="176" fontId="2" fillId="0" borderId="40" xfId="1" applyNumberFormat="1" applyFont="1" applyBorder="1" applyAlignment="1">
      <alignment horizontal="right" vertical="center" shrinkToFit="1"/>
    </xf>
    <xf numFmtId="176" fontId="2" fillId="0" borderId="37" xfId="1" applyNumberFormat="1" applyFont="1" applyBorder="1" applyAlignment="1">
      <alignment horizontal="right" vertical="center" shrinkToFit="1"/>
    </xf>
    <xf numFmtId="176" fontId="3" fillId="0" borderId="23" xfId="1" applyNumberFormat="1" applyFont="1" applyBorder="1" applyAlignment="1">
      <alignment horizontal="right" vertical="center" shrinkToFit="1"/>
    </xf>
    <xf numFmtId="176" fontId="3" fillId="0" borderId="38" xfId="4" applyNumberFormat="1" applyFont="1" applyBorder="1" applyAlignment="1" applyProtection="1">
      <alignment horizontal="right" vertical="center"/>
      <protection locked="0"/>
    </xf>
    <xf numFmtId="176" fontId="2" fillId="0" borderId="35" xfId="1" applyNumberFormat="1" applyFont="1" applyBorder="1" applyAlignment="1">
      <alignment horizontal="right" vertical="center" shrinkToFit="1"/>
    </xf>
    <xf numFmtId="176" fontId="15" fillId="0" borderId="11" xfId="0" applyNumberFormat="1" applyFont="1" applyBorder="1" applyAlignment="1">
      <alignment horizontal="right" vertical="center"/>
    </xf>
    <xf numFmtId="176" fontId="2" fillId="0" borderId="39" xfId="1" applyNumberFormat="1" applyFont="1" applyBorder="1" applyAlignment="1">
      <alignment horizontal="right" vertical="center" shrinkToFit="1"/>
    </xf>
    <xf numFmtId="176" fontId="2" fillId="0" borderId="40" xfId="0" applyNumberFormat="1" applyFont="1" applyBorder="1" applyAlignment="1">
      <alignment horizontal="right" vertical="center" shrinkToFit="1"/>
    </xf>
    <xf numFmtId="176" fontId="2" fillId="0" borderId="38" xfId="0" applyNumberFormat="1" applyFont="1" applyBorder="1" applyAlignment="1">
      <alignment horizontal="right" vertical="center" shrinkToFit="1"/>
    </xf>
    <xf numFmtId="176" fontId="2" fillId="0" borderId="35" xfId="0" applyNumberFormat="1" applyFont="1" applyBorder="1" applyAlignment="1">
      <alignment horizontal="right" vertical="center" shrinkToFit="1"/>
    </xf>
    <xf numFmtId="176" fontId="3" fillId="0" borderId="23" xfId="1" applyNumberFormat="1" applyFont="1" applyFill="1" applyBorder="1" applyAlignment="1">
      <alignment horizontal="right" vertical="center"/>
    </xf>
    <xf numFmtId="176" fontId="2" fillId="0" borderId="39" xfId="0" applyNumberFormat="1" applyFont="1" applyBorder="1" applyAlignment="1">
      <alignment horizontal="right" vertical="center" shrinkToFit="1"/>
    </xf>
    <xf numFmtId="41" fontId="0" fillId="0" borderId="23" xfId="1" applyFont="1" applyBorder="1" applyAlignment="1">
      <alignment horizontal="right" vertical="center" shrinkToFit="1"/>
    </xf>
    <xf numFmtId="176" fontId="2" fillId="0" borderId="0" xfId="0" applyNumberFormat="1" applyFont="1" applyBorder="1" applyAlignment="1">
      <alignment vertical="center" shrinkToFit="1"/>
    </xf>
    <xf numFmtId="176" fontId="2" fillId="0" borderId="40" xfId="0" applyNumberFormat="1" applyFont="1" applyBorder="1" applyAlignment="1">
      <alignment vertical="center" shrinkToFit="1"/>
    </xf>
    <xf numFmtId="176" fontId="2" fillId="0" borderId="37" xfId="0" applyNumberFormat="1" applyFont="1" applyBorder="1" applyAlignment="1">
      <alignment vertical="center" shrinkToFit="1"/>
    </xf>
    <xf numFmtId="180" fontId="3" fillId="0" borderId="38" xfId="1" applyNumberFormat="1" applyFont="1" applyBorder="1" applyAlignment="1">
      <alignment vertical="center"/>
    </xf>
    <xf numFmtId="176" fontId="3" fillId="0" borderId="23" xfId="1" applyNumberFormat="1" applyFont="1" applyFill="1" applyBorder="1" applyAlignment="1">
      <alignment vertical="center"/>
    </xf>
    <xf numFmtId="176" fontId="2" fillId="0" borderId="13" xfId="0" applyNumberFormat="1" applyFont="1" applyBorder="1" applyAlignment="1">
      <alignment horizontal="center" vertical="center" shrinkToFit="1"/>
    </xf>
    <xf numFmtId="176" fontId="15" fillId="0" borderId="11" xfId="0" applyNumberFormat="1" applyFont="1" applyBorder="1" applyAlignment="1">
      <alignment vertical="center"/>
    </xf>
    <xf numFmtId="176" fontId="2" fillId="0" borderId="39" xfId="0" applyNumberFormat="1" applyFont="1" applyBorder="1" applyAlignment="1">
      <alignment vertical="center" shrinkToFit="1"/>
    </xf>
    <xf numFmtId="41" fontId="3" fillId="0" borderId="23" xfId="1" applyFont="1" applyFill="1" applyBorder="1" applyAlignment="1">
      <alignment horizontal="center" vertical="center"/>
    </xf>
    <xf numFmtId="0" fontId="3" fillId="0" borderId="30" xfId="0" applyFont="1" applyBorder="1" applyAlignment="1">
      <alignment vertical="center" shrinkToFit="1"/>
    </xf>
    <xf numFmtId="0" fontId="2" fillId="0" borderId="26" xfId="0" applyFont="1" applyBorder="1" applyAlignment="1">
      <alignment horizontal="left" vertical="center" shrinkToFit="1"/>
    </xf>
    <xf numFmtId="41" fontId="15" fillId="0" borderId="5" xfId="1" applyFont="1" applyBorder="1" applyAlignment="1">
      <alignment horizontal="center" vertical="center" wrapText="1"/>
    </xf>
    <xf numFmtId="0" fontId="3" fillId="0" borderId="42" xfId="0" applyFont="1" applyFill="1" applyBorder="1" applyAlignment="1">
      <alignment vertical="center" shrinkToFit="1"/>
    </xf>
    <xf numFmtId="0" fontId="3" fillId="0" borderId="30" xfId="0" applyFont="1" applyFill="1" applyBorder="1" applyAlignment="1">
      <alignment vertical="center" shrinkToFit="1"/>
    </xf>
    <xf numFmtId="0" fontId="2" fillId="0" borderId="9" xfId="0" applyFont="1" applyBorder="1" applyAlignment="1">
      <alignment horizontal="left" vertical="center" shrinkToFit="1"/>
    </xf>
    <xf numFmtId="0" fontId="2" fillId="0" borderId="17" xfId="0" applyFont="1" applyFill="1" applyBorder="1" applyAlignment="1">
      <alignment vertical="center" shrinkToFit="1"/>
    </xf>
    <xf numFmtId="0" fontId="2" fillId="0" borderId="15" xfId="0" applyFont="1" applyFill="1" applyBorder="1" applyAlignment="1">
      <alignment vertical="center" shrinkToFit="1"/>
    </xf>
    <xf numFmtId="41" fontId="15" fillId="0" borderId="32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41" fontId="0" fillId="0" borderId="0" xfId="1" applyFont="1" applyAlignment="1">
      <alignment horizontal="right" vertical="center"/>
    </xf>
    <xf numFmtId="41" fontId="0" fillId="0" borderId="0" xfId="1" applyFont="1">
      <alignment vertical="center"/>
    </xf>
    <xf numFmtId="0" fontId="3" fillId="0" borderId="0" xfId="0" applyFont="1" applyAlignment="1">
      <alignment vertical="center" shrinkToFit="1"/>
    </xf>
    <xf numFmtId="0" fontId="3" fillId="0" borderId="5" xfId="0" applyFont="1" applyBorder="1" applyAlignment="1">
      <alignment horizontal="center" vertical="center" wrapText="1" shrinkToFit="1"/>
    </xf>
    <xf numFmtId="0" fontId="19" fillId="3" borderId="13" xfId="0" applyFont="1" applyFill="1" applyBorder="1" applyAlignment="1">
      <alignment horizontal="left" vertical="center" shrinkToFit="1"/>
    </xf>
    <xf numFmtId="0" fontId="19" fillId="3" borderId="13" xfId="0" applyFont="1" applyFill="1" applyBorder="1" applyAlignment="1">
      <alignment horizontal="center" vertical="center" shrinkToFit="1"/>
    </xf>
    <xf numFmtId="0" fontId="19" fillId="3" borderId="13" xfId="0" applyFont="1" applyFill="1" applyBorder="1" applyAlignment="1">
      <alignment vertical="center" shrinkToFit="1"/>
    </xf>
    <xf numFmtId="176" fontId="19" fillId="3" borderId="13" xfId="1" applyNumberFormat="1" applyFont="1" applyFill="1" applyBorder="1" applyAlignment="1">
      <alignment vertical="center" shrinkToFit="1"/>
    </xf>
    <xf numFmtId="176" fontId="19" fillId="3" borderId="13" xfId="0" applyNumberFormat="1" applyFont="1" applyFill="1" applyBorder="1" applyAlignment="1">
      <alignment vertical="center" shrinkToFit="1"/>
    </xf>
    <xf numFmtId="0" fontId="19" fillId="3" borderId="15" xfId="0" applyFont="1" applyFill="1" applyBorder="1" applyAlignment="1">
      <alignment horizontal="center" vertical="center" shrinkToFit="1"/>
    </xf>
    <xf numFmtId="0" fontId="19" fillId="4" borderId="48" xfId="0" applyFont="1" applyFill="1" applyBorder="1" applyAlignment="1">
      <alignment horizontal="left" vertical="center"/>
    </xf>
    <xf numFmtId="0" fontId="19" fillId="4" borderId="48" xfId="0" quotePrefix="1" applyFont="1" applyFill="1" applyBorder="1" applyAlignment="1">
      <alignment horizontal="center" vertical="center"/>
    </xf>
    <xf numFmtId="0" fontId="19" fillId="4" borderId="48" xfId="0" applyFont="1" applyFill="1" applyBorder="1" applyAlignment="1">
      <alignment horizontal="center" vertical="center"/>
    </xf>
    <xf numFmtId="0" fontId="19" fillId="4" borderId="48" xfId="0" applyFont="1" applyFill="1" applyBorder="1" applyAlignment="1">
      <alignment vertical="center"/>
    </xf>
    <xf numFmtId="176" fontId="19" fillId="4" borderId="48" xfId="1" applyNumberFormat="1" applyFont="1" applyFill="1" applyBorder="1" applyAlignment="1">
      <alignment vertical="center"/>
    </xf>
    <xf numFmtId="41" fontId="19" fillId="4" borderId="48" xfId="1" applyFont="1" applyFill="1" applyBorder="1" applyAlignment="1">
      <alignment horizontal="center" vertical="center"/>
    </xf>
    <xf numFmtId="0" fontId="19" fillId="4" borderId="49" xfId="0" applyFont="1" applyFill="1" applyBorder="1">
      <alignment vertical="center"/>
    </xf>
    <xf numFmtId="0" fontId="19" fillId="0" borderId="16" xfId="0" applyFont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/>
    </xf>
    <xf numFmtId="0" fontId="19" fillId="0" borderId="11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 shrinkToFit="1"/>
    </xf>
    <xf numFmtId="0" fontId="19" fillId="0" borderId="11" xfId="0" applyFont="1" applyBorder="1" applyAlignment="1">
      <alignment vertical="center" wrapText="1"/>
    </xf>
    <xf numFmtId="176" fontId="19" fillId="0" borderId="11" xfId="1" applyNumberFormat="1" applyFont="1" applyBorder="1" applyAlignment="1">
      <alignment vertical="center"/>
    </xf>
    <xf numFmtId="41" fontId="19" fillId="0" borderId="11" xfId="1" applyFont="1" applyBorder="1" applyAlignment="1">
      <alignment horizontal="center" vertical="center"/>
    </xf>
    <xf numFmtId="0" fontId="19" fillId="0" borderId="17" xfId="0" applyFont="1" applyBorder="1">
      <alignment vertical="center"/>
    </xf>
    <xf numFmtId="0" fontId="19" fillId="0" borderId="4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left" vertical="center" shrinkToFit="1"/>
    </xf>
    <xf numFmtId="0" fontId="19" fillId="0" borderId="5" xfId="0" applyFont="1" applyBorder="1" applyAlignment="1">
      <alignment horizontal="left" vertical="center"/>
    </xf>
    <xf numFmtId="0" fontId="19" fillId="0" borderId="5" xfId="0" applyFont="1" applyBorder="1" applyAlignment="1">
      <alignment vertical="center"/>
    </xf>
    <xf numFmtId="176" fontId="19" fillId="0" borderId="5" xfId="1" applyNumberFormat="1" applyFont="1" applyBorder="1" applyAlignment="1">
      <alignment vertical="center"/>
    </xf>
    <xf numFmtId="41" fontId="19" fillId="0" borderId="5" xfId="1" applyFont="1" applyBorder="1" applyAlignment="1">
      <alignment vertical="center"/>
    </xf>
    <xf numFmtId="41" fontId="19" fillId="0" borderId="5" xfId="1" applyFont="1" applyBorder="1" applyAlignment="1">
      <alignment horizontal="center" vertical="center"/>
    </xf>
    <xf numFmtId="0" fontId="19" fillId="0" borderId="6" xfId="0" applyFont="1" applyBorder="1">
      <alignment vertical="center"/>
    </xf>
    <xf numFmtId="176" fontId="19" fillId="0" borderId="5" xfId="1" applyNumberFormat="1" applyFont="1" applyBorder="1" applyAlignment="1">
      <alignment horizontal="right" vertical="center"/>
    </xf>
    <xf numFmtId="0" fontId="19" fillId="0" borderId="5" xfId="0" applyFont="1" applyBorder="1" applyAlignment="1" applyProtection="1">
      <alignment horizontal="left" vertical="center" wrapText="1"/>
      <protection locked="0"/>
    </xf>
    <xf numFmtId="0" fontId="19" fillId="0" borderId="5" xfId="0" applyFont="1" applyBorder="1" applyAlignment="1">
      <alignment vertical="center" shrinkToFit="1"/>
    </xf>
    <xf numFmtId="3" fontId="19" fillId="0" borderId="5" xfId="0" applyNumberFormat="1" applyFont="1" applyBorder="1" applyAlignment="1" applyProtection="1">
      <alignment horizontal="right" vertical="center"/>
      <protection locked="0"/>
    </xf>
    <xf numFmtId="176" fontId="19" fillId="0" borderId="5" xfId="0" applyNumberFormat="1" applyFont="1" applyBorder="1" applyAlignment="1">
      <alignment horizontal="right" vertical="center" shrinkToFit="1"/>
    </xf>
    <xf numFmtId="0" fontId="19" fillId="0" borderId="5" xfId="0" applyFont="1" applyBorder="1" applyAlignment="1">
      <alignment horizontal="center" vertical="center" shrinkToFit="1"/>
    </xf>
    <xf numFmtId="177" fontId="19" fillId="0" borderId="5" xfId="0" applyNumberFormat="1" applyFont="1" applyBorder="1" applyAlignment="1" applyProtection="1">
      <alignment horizontal="right" vertical="center"/>
      <protection locked="0"/>
    </xf>
    <xf numFmtId="0" fontId="19" fillId="2" borderId="0" xfId="0" applyFont="1" applyFill="1" applyAlignment="1">
      <alignment vertical="center" shrinkToFit="1"/>
    </xf>
    <xf numFmtId="0" fontId="19" fillId="0" borderId="5" xfId="0" applyFont="1" applyBorder="1" applyAlignment="1" applyProtection="1">
      <alignment horizontal="left" vertical="center" wrapText="1" shrinkToFit="1"/>
      <protection locked="0"/>
    </xf>
    <xf numFmtId="176" fontId="19" fillId="0" borderId="5" xfId="1" applyNumberFormat="1" applyFont="1" applyBorder="1" applyAlignment="1" applyProtection="1">
      <alignment horizontal="right" vertical="center"/>
      <protection locked="0"/>
    </xf>
    <xf numFmtId="176" fontId="19" fillId="0" borderId="5" xfId="0" applyNumberFormat="1" applyFont="1" applyBorder="1" applyAlignment="1">
      <alignment horizontal="right" vertical="center"/>
    </xf>
    <xf numFmtId="0" fontId="19" fillId="0" borderId="5" xfId="0" applyFont="1" applyBorder="1" applyAlignment="1" applyProtection="1">
      <alignment horizontal="left" vertical="center"/>
      <protection hidden="1"/>
    </xf>
    <xf numFmtId="178" fontId="19" fillId="0" borderId="5" xfId="1" applyNumberFormat="1" applyFont="1" applyBorder="1" applyAlignment="1">
      <alignment vertical="center"/>
    </xf>
    <xf numFmtId="0" fontId="23" fillId="0" borderId="5" xfId="0" applyFont="1" applyBorder="1" applyAlignment="1">
      <alignment vertical="center" shrinkToFit="1"/>
    </xf>
    <xf numFmtId="0" fontId="19" fillId="0" borderId="5" xfId="0" applyFont="1" applyBorder="1" applyAlignment="1">
      <alignment horizontal="left" vertical="center" wrapText="1"/>
    </xf>
    <xf numFmtId="0" fontId="19" fillId="0" borderId="5" xfId="0" applyFont="1" applyBorder="1" applyAlignment="1">
      <alignment vertical="center" wrapText="1"/>
    </xf>
    <xf numFmtId="0" fontId="19" fillId="0" borderId="5" xfId="0" applyFont="1" applyBorder="1" applyAlignment="1" applyProtection="1">
      <alignment horizontal="left" vertical="center"/>
      <protection locked="0"/>
    </xf>
    <xf numFmtId="176" fontId="19" fillId="0" borderId="5" xfId="1" applyNumberFormat="1" applyFont="1" applyBorder="1" applyAlignment="1" applyProtection="1">
      <alignment vertical="center"/>
      <protection locked="0"/>
    </xf>
    <xf numFmtId="176" fontId="19" fillId="0" borderId="5" xfId="0" applyNumberFormat="1" applyFont="1" applyBorder="1" applyAlignment="1">
      <alignment vertical="center"/>
    </xf>
    <xf numFmtId="0" fontId="19" fillId="0" borderId="5" xfId="0" applyFont="1" applyBorder="1" applyAlignment="1" applyProtection="1">
      <alignment horizontal="center" vertical="center"/>
      <protection locked="0"/>
    </xf>
    <xf numFmtId="0" fontId="24" fillId="0" borderId="5" xfId="0" applyFont="1" applyFill="1" applyBorder="1" applyAlignment="1">
      <alignment horizontal="left" vertical="center"/>
    </xf>
    <xf numFmtId="0" fontId="24" fillId="0" borderId="5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vertical="center"/>
    </xf>
    <xf numFmtId="41" fontId="24" fillId="0" borderId="5" xfId="1" applyFont="1" applyFill="1" applyBorder="1" applyAlignment="1">
      <alignment vertical="center"/>
    </xf>
    <xf numFmtId="0" fontId="24" fillId="0" borderId="5" xfId="1" applyNumberFormat="1" applyFont="1" applyFill="1" applyBorder="1" applyAlignment="1">
      <alignment vertical="center"/>
    </xf>
    <xf numFmtId="41" fontId="24" fillId="0" borderId="5" xfId="1" applyFont="1" applyFill="1" applyBorder="1" applyAlignment="1">
      <alignment horizontal="center" vertical="center"/>
    </xf>
    <xf numFmtId="179" fontId="19" fillId="0" borderId="5" xfId="1" applyNumberFormat="1" applyFont="1" applyBorder="1" applyAlignment="1">
      <alignment vertical="center"/>
    </xf>
    <xf numFmtId="180" fontId="19" fillId="0" borderId="5" xfId="1" applyNumberFormat="1" applyFont="1" applyBorder="1" applyAlignment="1">
      <alignment vertical="center"/>
    </xf>
    <xf numFmtId="41" fontId="19" fillId="0" borderId="5" xfId="1" applyFont="1" applyBorder="1" applyAlignment="1">
      <alignment horizontal="right" vertical="center" shrinkToFit="1"/>
    </xf>
    <xf numFmtId="0" fontId="19" fillId="0" borderId="6" xfId="0" applyFont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/>
    </xf>
    <xf numFmtId="0" fontId="19" fillId="0" borderId="5" xfId="0" applyFont="1" applyBorder="1" applyAlignment="1" applyProtection="1">
      <alignment horizontal="left" vertical="center" shrinkToFit="1"/>
      <protection locked="0"/>
    </xf>
    <xf numFmtId="0" fontId="19" fillId="0" borderId="0" xfId="0" applyFont="1" applyAlignment="1" applyProtection="1">
      <alignment vertical="center" shrinkToFit="1"/>
      <protection hidden="1"/>
    </xf>
    <xf numFmtId="176" fontId="19" fillId="0" borderId="5" xfId="1" applyNumberFormat="1" applyFont="1" applyBorder="1" applyAlignment="1">
      <alignment horizontal="right" vertical="center" shrinkToFit="1"/>
    </xf>
    <xf numFmtId="0" fontId="19" fillId="0" borderId="5" xfId="0" applyFont="1" applyBorder="1" applyAlignment="1" applyProtection="1">
      <alignment vertical="center" wrapText="1" shrinkToFit="1"/>
      <protection locked="0"/>
    </xf>
    <xf numFmtId="0" fontId="19" fillId="0" borderId="5" xfId="0" applyFont="1" applyBorder="1" applyAlignment="1" applyProtection="1">
      <alignment horizontal="center" vertical="center"/>
      <protection hidden="1"/>
    </xf>
    <xf numFmtId="0" fontId="19" fillId="0" borderId="5" xfId="0" applyFont="1" applyBorder="1" applyAlignment="1" applyProtection="1">
      <alignment vertical="center"/>
      <protection hidden="1"/>
    </xf>
    <xf numFmtId="41" fontId="19" fillId="0" borderId="5" xfId="1" applyFont="1" applyBorder="1" applyAlignment="1" applyProtection="1">
      <alignment horizontal="right" vertical="center"/>
      <protection hidden="1"/>
    </xf>
    <xf numFmtId="41" fontId="19" fillId="0" borderId="5" xfId="1" applyFont="1" applyBorder="1" applyAlignment="1" applyProtection="1">
      <alignment horizontal="center" vertical="center"/>
      <protection hidden="1"/>
    </xf>
    <xf numFmtId="0" fontId="19" fillId="0" borderId="6" xfId="0" applyFont="1" applyBorder="1" applyProtection="1">
      <alignment vertical="center"/>
      <protection hidden="1"/>
    </xf>
    <xf numFmtId="41" fontId="19" fillId="0" borderId="5" xfId="1" applyFont="1" applyBorder="1" applyAlignment="1" applyProtection="1">
      <alignment vertical="center"/>
      <protection locked="0"/>
    </xf>
    <xf numFmtId="176" fontId="19" fillId="0" borderId="5" xfId="1" applyNumberFormat="1" applyFont="1" applyBorder="1" applyAlignment="1">
      <alignment horizontal="center" vertical="center"/>
    </xf>
    <xf numFmtId="0" fontId="19" fillId="0" borderId="5" xfId="0" quotePrefix="1" applyFont="1" applyBorder="1" applyAlignment="1" applyProtection="1">
      <alignment horizontal="center" vertical="center"/>
      <protection hidden="1"/>
    </xf>
    <xf numFmtId="0" fontId="23" fillId="0" borderId="5" xfId="0" applyFont="1" applyBorder="1" applyAlignment="1" applyProtection="1">
      <alignment vertical="center" wrapText="1"/>
      <protection hidden="1"/>
    </xf>
    <xf numFmtId="41" fontId="19" fillId="0" borderId="0" xfId="1" applyFont="1" applyAlignment="1">
      <alignment vertical="center" shrinkToFit="1"/>
    </xf>
    <xf numFmtId="0" fontId="19" fillId="0" borderId="5" xfId="0" applyFont="1" applyFill="1" applyBorder="1" applyAlignment="1">
      <alignment horizontal="left" vertical="center"/>
    </xf>
    <xf numFmtId="0" fontId="19" fillId="0" borderId="5" xfId="0" applyFont="1" applyFill="1" applyBorder="1" applyAlignment="1">
      <alignment vertical="center"/>
    </xf>
    <xf numFmtId="176" fontId="19" fillId="0" borderId="5" xfId="1" applyNumberFormat="1" applyFont="1" applyFill="1" applyBorder="1" applyAlignment="1">
      <alignment vertical="center"/>
    </xf>
    <xf numFmtId="0" fontId="19" fillId="2" borderId="5" xfId="0" applyFont="1" applyFill="1" applyBorder="1" applyAlignment="1">
      <alignment horizontal="left"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vertical="center" wrapText="1"/>
    </xf>
    <xf numFmtId="41" fontId="19" fillId="2" borderId="5" xfId="1" applyFont="1" applyFill="1" applyBorder="1" applyAlignment="1">
      <alignment vertical="center"/>
    </xf>
    <xf numFmtId="41" fontId="19" fillId="2" borderId="5" xfId="1" applyFont="1" applyFill="1" applyBorder="1" applyAlignment="1">
      <alignment horizontal="center" vertical="center"/>
    </xf>
    <xf numFmtId="0" fontId="19" fillId="2" borderId="6" xfId="0" applyFont="1" applyFill="1" applyBorder="1">
      <alignment vertical="center"/>
    </xf>
    <xf numFmtId="176" fontId="19" fillId="0" borderId="5" xfId="0" applyNumberFormat="1" applyFont="1" applyBorder="1" applyAlignment="1">
      <alignment vertical="center" shrinkToFit="1"/>
    </xf>
    <xf numFmtId="0" fontId="19" fillId="0" borderId="5" xfId="0" quotePrefix="1" applyFont="1" applyBorder="1" applyAlignment="1">
      <alignment horizontal="center" vertical="center"/>
    </xf>
    <xf numFmtId="41" fontId="19" fillId="0" borderId="5" xfId="1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9" fillId="0" borderId="5" xfId="0" quotePrefix="1" applyFont="1" applyBorder="1" applyAlignment="1">
      <alignment horizontal="left" vertical="center" shrinkToFit="1"/>
    </xf>
    <xf numFmtId="41" fontId="19" fillId="0" borderId="5" xfId="1" applyFont="1" applyBorder="1" applyAlignment="1">
      <alignment horizontal="right" vertical="center"/>
    </xf>
    <xf numFmtId="41" fontId="19" fillId="0" borderId="5" xfId="1" applyFont="1" applyBorder="1" applyAlignment="1">
      <alignment vertical="center" shrinkToFit="1"/>
    </xf>
    <xf numFmtId="3" fontId="19" fillId="0" borderId="5" xfId="0" applyNumberFormat="1" applyFont="1" applyBorder="1" applyAlignment="1">
      <alignment vertical="center"/>
    </xf>
    <xf numFmtId="0" fontId="19" fillId="0" borderId="12" xfId="0" applyFont="1" applyBorder="1" applyAlignment="1">
      <alignment horizontal="center" vertical="center" shrinkToFit="1"/>
    </xf>
    <xf numFmtId="0" fontId="19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 shrinkToFit="1"/>
    </xf>
    <xf numFmtId="0" fontId="19" fillId="0" borderId="13" xfId="0" applyFont="1" applyBorder="1" applyAlignment="1">
      <alignment horizontal="left" vertical="center"/>
    </xf>
    <xf numFmtId="0" fontId="19" fillId="0" borderId="13" xfId="0" applyFont="1" applyBorder="1" applyAlignment="1">
      <alignment vertical="center"/>
    </xf>
    <xf numFmtId="176" fontId="19" fillId="0" borderId="13" xfId="1" applyNumberFormat="1" applyFont="1" applyBorder="1" applyAlignment="1">
      <alignment vertical="center"/>
    </xf>
    <xf numFmtId="41" fontId="19" fillId="0" borderId="13" xfId="1" applyFont="1" applyBorder="1" applyAlignment="1">
      <alignment vertical="center"/>
    </xf>
    <xf numFmtId="41" fontId="19" fillId="0" borderId="13" xfId="1" applyFont="1" applyBorder="1" applyAlignment="1">
      <alignment horizontal="center" vertical="center"/>
    </xf>
    <xf numFmtId="0" fontId="19" fillId="0" borderId="15" xfId="0" applyFont="1" applyBorder="1">
      <alignment vertical="center"/>
    </xf>
    <xf numFmtId="0" fontId="19" fillId="4" borderId="48" xfId="0" applyFont="1" applyFill="1" applyBorder="1" applyAlignment="1">
      <alignment horizontal="left" vertical="center" shrinkToFit="1"/>
    </xf>
    <xf numFmtId="41" fontId="19" fillId="4" borderId="48" xfId="1" applyFont="1" applyFill="1" applyBorder="1" applyAlignment="1">
      <alignment vertical="center"/>
    </xf>
    <xf numFmtId="0" fontId="19" fillId="0" borderId="11" xfId="0" applyFont="1" applyFill="1" applyBorder="1" applyAlignment="1">
      <alignment horizontal="center" vertical="center"/>
    </xf>
    <xf numFmtId="0" fontId="19" fillId="0" borderId="11" xfId="0" applyFont="1" applyBorder="1" applyAlignment="1" applyProtection="1">
      <alignment horizontal="left" vertical="center" shrinkToFit="1"/>
      <protection locked="0"/>
    </xf>
    <xf numFmtId="0" fontId="19" fillId="0" borderId="11" xfId="0" applyFont="1" applyBorder="1" applyAlignment="1">
      <alignment horizontal="center" vertical="center" shrinkToFit="1"/>
    </xf>
    <xf numFmtId="0" fontId="19" fillId="0" borderId="11" xfId="0" applyFont="1" applyBorder="1" applyAlignment="1">
      <alignment vertical="center" shrinkToFit="1"/>
    </xf>
    <xf numFmtId="176" fontId="19" fillId="0" borderId="11" xfId="1" applyNumberFormat="1" applyFont="1" applyBorder="1" applyAlignment="1" applyProtection="1">
      <alignment vertical="center"/>
      <protection locked="0"/>
    </xf>
    <xf numFmtId="176" fontId="19" fillId="0" borderId="11" xfId="0" applyNumberFormat="1" applyFont="1" applyBorder="1" applyAlignment="1">
      <alignment vertical="center"/>
    </xf>
    <xf numFmtId="0" fontId="19" fillId="0" borderId="11" xfId="0" applyFont="1" applyBorder="1" applyAlignment="1" applyProtection="1">
      <alignment horizontal="center" vertical="center"/>
      <protection locked="0"/>
    </xf>
    <xf numFmtId="176" fontId="19" fillId="0" borderId="5" xfId="1" applyNumberFormat="1" applyFont="1" applyBorder="1" applyAlignment="1">
      <alignment vertical="center" shrinkToFit="1"/>
    </xf>
    <xf numFmtId="0" fontId="19" fillId="0" borderId="6" xfId="0" applyFont="1" applyBorder="1" applyAlignment="1">
      <alignment vertical="center" shrinkToFit="1"/>
    </xf>
    <xf numFmtId="180" fontId="19" fillId="0" borderId="5" xfId="0" applyNumberFormat="1" applyFont="1" applyBorder="1" applyAlignment="1">
      <alignment vertical="center"/>
    </xf>
    <xf numFmtId="180" fontId="19" fillId="0" borderId="5" xfId="1" applyNumberFormat="1" applyFont="1" applyBorder="1" applyAlignment="1">
      <alignment vertical="center" shrinkToFit="1"/>
    </xf>
    <xf numFmtId="180" fontId="19" fillId="0" borderId="5" xfId="0" applyNumberFormat="1" applyFont="1" applyBorder="1" applyAlignment="1">
      <alignment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5" xfId="0" applyFont="1" applyBorder="1" applyAlignment="1" applyProtection="1">
      <alignment vertical="center" wrapText="1"/>
      <protection locked="0"/>
    </xf>
    <xf numFmtId="176" fontId="19" fillId="0" borderId="5" xfId="4" applyNumberFormat="1" applyFont="1" applyBorder="1" applyAlignment="1" applyProtection="1">
      <alignment vertical="center"/>
      <protection locked="0"/>
    </xf>
    <xf numFmtId="176" fontId="19" fillId="0" borderId="5" xfId="0" applyNumberFormat="1" applyFont="1" applyBorder="1" applyAlignment="1" applyProtection="1">
      <alignment horizontal="right" vertical="center"/>
      <protection locked="0"/>
    </xf>
    <xf numFmtId="0" fontId="19" fillId="2" borderId="5" xfId="0" applyFont="1" applyFill="1" applyBorder="1" applyAlignment="1" applyProtection="1">
      <alignment horizontal="center" vertical="center"/>
      <protection hidden="1"/>
    </xf>
    <xf numFmtId="0" fontId="19" fillId="2" borderId="5" xfId="0" applyFont="1" applyFill="1" applyBorder="1" applyAlignment="1" applyProtection="1">
      <alignment horizontal="left" vertical="center" wrapText="1"/>
      <protection locked="0"/>
    </xf>
    <xf numFmtId="176" fontId="19" fillId="2" borderId="5" xfId="4" applyNumberFormat="1" applyFont="1" applyFill="1" applyBorder="1" applyAlignment="1" applyProtection="1">
      <alignment horizontal="right" vertical="center"/>
      <protection locked="0"/>
    </xf>
    <xf numFmtId="176" fontId="19" fillId="2" borderId="5" xfId="1" applyNumberFormat="1" applyFont="1" applyFill="1" applyBorder="1" applyAlignment="1" applyProtection="1">
      <alignment horizontal="right" vertical="center"/>
      <protection locked="0"/>
    </xf>
    <xf numFmtId="176" fontId="19" fillId="2" borderId="5" xfId="0" applyNumberFormat="1" applyFont="1" applyFill="1" applyBorder="1" applyAlignment="1">
      <alignment horizontal="right" vertical="center"/>
    </xf>
    <xf numFmtId="0" fontId="19" fillId="2" borderId="5" xfId="0" applyFont="1" applyFill="1" applyBorder="1" applyAlignment="1" applyProtection="1">
      <alignment horizontal="center" vertical="center"/>
      <protection locked="0"/>
    </xf>
    <xf numFmtId="0" fontId="19" fillId="2" borderId="5" xfId="0" applyFont="1" applyFill="1" applyBorder="1" applyAlignment="1">
      <alignment horizontal="center" vertical="center" shrinkToFit="1"/>
    </xf>
    <xf numFmtId="0" fontId="19" fillId="2" borderId="5" xfId="0" applyFont="1" applyFill="1" applyBorder="1" applyAlignment="1">
      <alignment horizontal="left" vertical="center" wrapText="1" shrinkToFit="1"/>
    </xf>
    <xf numFmtId="0" fontId="19" fillId="2" borderId="5" xfId="0" applyFont="1" applyFill="1" applyBorder="1" applyAlignment="1">
      <alignment vertical="center" wrapText="1" shrinkToFit="1"/>
    </xf>
    <xf numFmtId="176" fontId="19" fillId="2" borderId="5" xfId="1" applyNumberFormat="1" applyFont="1" applyFill="1" applyBorder="1" applyAlignment="1">
      <alignment horizontal="right" vertical="center" shrinkToFit="1"/>
    </xf>
    <xf numFmtId="0" fontId="19" fillId="2" borderId="5" xfId="0" applyFont="1" applyFill="1" applyBorder="1" applyAlignment="1">
      <alignment vertical="center" shrinkToFit="1"/>
    </xf>
    <xf numFmtId="0" fontId="19" fillId="2" borderId="5" xfId="0" applyFont="1" applyFill="1" applyBorder="1" applyAlignment="1">
      <alignment horizontal="left" vertical="center" shrinkToFit="1"/>
    </xf>
    <xf numFmtId="0" fontId="24" fillId="0" borderId="5" xfId="0" applyFont="1" applyBorder="1" applyAlignment="1">
      <alignment horizontal="left" vertical="center"/>
    </xf>
    <xf numFmtId="0" fontId="24" fillId="0" borderId="5" xfId="0" applyFont="1" applyBorder="1" applyAlignment="1">
      <alignment horizontal="center" vertical="center"/>
    </xf>
    <xf numFmtId="0" fontId="24" fillId="0" borderId="5" xfId="0" applyFont="1" applyBorder="1" applyAlignment="1" applyProtection="1">
      <alignment horizontal="left" vertical="center" shrinkToFit="1"/>
      <protection locked="0"/>
    </xf>
    <xf numFmtId="0" fontId="24" fillId="0" borderId="5" xfId="0" applyFont="1" applyBorder="1" applyAlignment="1">
      <alignment vertical="center" shrinkToFit="1"/>
    </xf>
    <xf numFmtId="176" fontId="24" fillId="0" borderId="5" xfId="1" applyNumberFormat="1" applyFont="1" applyBorder="1" applyAlignment="1" applyProtection="1">
      <alignment vertical="center"/>
      <protection locked="0"/>
    </xf>
    <xf numFmtId="41" fontId="24" fillId="0" borderId="5" xfId="1" applyFont="1" applyBorder="1" applyAlignment="1">
      <alignment vertical="center"/>
    </xf>
    <xf numFmtId="0" fontId="24" fillId="0" borderId="5" xfId="0" applyFont="1" applyBorder="1" applyAlignment="1" applyProtection="1">
      <alignment horizontal="center" vertical="center"/>
      <protection locked="0"/>
    </xf>
    <xf numFmtId="0" fontId="24" fillId="0" borderId="6" xfId="0" applyFont="1" applyBorder="1">
      <alignment vertical="center"/>
    </xf>
    <xf numFmtId="0" fontId="24" fillId="0" borderId="0" xfId="0" applyFont="1" applyAlignment="1">
      <alignment vertical="center" shrinkToFit="1"/>
    </xf>
    <xf numFmtId="49" fontId="24" fillId="0" borderId="5" xfId="0" applyNumberFormat="1" applyFont="1" applyFill="1" applyBorder="1" applyAlignment="1">
      <alignment horizontal="left" vertical="center" shrinkToFit="1"/>
    </xf>
    <xf numFmtId="0" fontId="19" fillId="0" borderId="5" xfId="0" applyFont="1" applyFill="1" applyBorder="1" applyAlignment="1">
      <alignment vertical="center" shrinkToFit="1"/>
    </xf>
    <xf numFmtId="0" fontId="19" fillId="0" borderId="5" xfId="0" applyFont="1" applyBorder="1" applyAlignment="1" applyProtection="1">
      <alignment horizontal="center" vertical="center" wrapText="1"/>
      <protection locked="0"/>
    </xf>
    <xf numFmtId="0" fontId="19" fillId="0" borderId="6" xfId="0" applyFont="1" applyFill="1" applyBorder="1">
      <alignment vertical="center"/>
    </xf>
    <xf numFmtId="0" fontId="19" fillId="0" borderId="6" xfId="0" applyFont="1" applyFill="1" applyBorder="1" applyAlignment="1">
      <alignment vertical="center" shrinkToFit="1"/>
    </xf>
    <xf numFmtId="0" fontId="19" fillId="0" borderId="5" xfId="0" applyFont="1" applyBorder="1" applyAlignment="1" applyProtection="1">
      <alignment vertical="center" shrinkToFit="1"/>
      <protection locked="0"/>
    </xf>
    <xf numFmtId="0" fontId="19" fillId="0" borderId="5" xfId="0" applyFont="1" applyBorder="1" applyAlignment="1" applyProtection="1">
      <alignment horizontal="center" vertical="center" shrinkToFit="1"/>
      <protection hidden="1"/>
    </xf>
    <xf numFmtId="0" fontId="19" fillId="0" borderId="5" xfId="0" applyFont="1" applyBorder="1" applyAlignment="1" applyProtection="1">
      <alignment horizontal="left" vertical="center" shrinkToFit="1"/>
      <protection hidden="1"/>
    </xf>
    <xf numFmtId="0" fontId="19" fillId="0" borderId="5" xfId="0" applyFont="1" applyBorder="1" applyAlignment="1" applyProtection="1">
      <alignment vertical="center" shrinkToFit="1"/>
      <protection hidden="1"/>
    </xf>
    <xf numFmtId="176" fontId="19" fillId="0" borderId="5" xfId="1" applyNumberFormat="1" applyFont="1" applyBorder="1" applyAlignment="1" applyProtection="1">
      <alignment horizontal="right" vertical="center"/>
      <protection hidden="1"/>
    </xf>
    <xf numFmtId="41" fontId="19" fillId="0" borderId="0" xfId="0" applyNumberFormat="1" applyFont="1" applyAlignment="1">
      <alignment vertical="center" shrinkToFit="1"/>
    </xf>
    <xf numFmtId="0" fontId="24" fillId="0" borderId="5" xfId="0" applyFont="1" applyBorder="1" applyAlignment="1" applyProtection="1">
      <alignment horizontal="left" vertical="center"/>
      <protection locked="0"/>
    </xf>
    <xf numFmtId="0" fontId="24" fillId="0" borderId="5" xfId="0" applyFont="1" applyBorder="1" applyAlignment="1">
      <alignment vertical="center"/>
    </xf>
    <xf numFmtId="176" fontId="24" fillId="0" borderId="5" xfId="0" applyNumberFormat="1" applyFont="1" applyBorder="1" applyAlignment="1">
      <alignment vertical="center"/>
    </xf>
    <xf numFmtId="0" fontId="19" fillId="0" borderId="5" xfId="0" applyFont="1" applyBorder="1" applyAlignment="1">
      <alignment vertical="center" wrapText="1" shrinkToFit="1"/>
    </xf>
    <xf numFmtId="49" fontId="19" fillId="0" borderId="5" xfId="0" applyNumberFormat="1" applyFont="1" applyBorder="1" applyAlignment="1">
      <alignment horizontal="center" vertical="center"/>
    </xf>
    <xf numFmtId="41" fontId="19" fillId="0" borderId="5" xfId="0" applyNumberFormat="1" applyFont="1" applyBorder="1" applyAlignment="1">
      <alignment vertical="center"/>
    </xf>
    <xf numFmtId="176" fontId="19" fillId="0" borderId="5" xfId="1" applyNumberFormat="1" applyFont="1" applyBorder="1" applyAlignment="1">
      <alignment horizontal="center" vertical="center" shrinkToFit="1"/>
    </xf>
    <xf numFmtId="0" fontId="19" fillId="0" borderId="5" xfId="0" quotePrefix="1" applyFont="1" applyBorder="1" applyAlignment="1" applyProtection="1">
      <alignment horizontal="left" vertical="center" shrinkToFit="1"/>
      <protection locked="0"/>
    </xf>
    <xf numFmtId="41" fontId="19" fillId="0" borderId="5" xfId="0" applyNumberFormat="1" applyFont="1" applyBorder="1" applyAlignment="1">
      <alignment horizontal="center" vertical="center"/>
    </xf>
    <xf numFmtId="176" fontId="19" fillId="0" borderId="5" xfId="1" applyNumberFormat="1" applyFont="1" applyBorder="1" applyAlignment="1" applyProtection="1">
      <alignment horizontal="center" vertical="center"/>
      <protection locked="0"/>
    </xf>
    <xf numFmtId="176" fontId="19" fillId="0" borderId="5" xfId="0" applyNumberFormat="1" applyFont="1" applyBorder="1" applyAlignment="1">
      <alignment horizontal="center" vertical="center"/>
    </xf>
    <xf numFmtId="0" fontId="19" fillId="3" borderId="0" xfId="0" applyFont="1" applyFill="1" applyAlignment="1">
      <alignment vertical="center" shrinkToFit="1"/>
    </xf>
    <xf numFmtId="0" fontId="19" fillId="0" borderId="13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left" vertical="center"/>
    </xf>
    <xf numFmtId="0" fontId="19" fillId="0" borderId="13" xfId="0" applyFont="1" applyFill="1" applyBorder="1" applyAlignment="1">
      <alignment horizontal="center" vertical="center" shrinkToFit="1"/>
    </xf>
    <xf numFmtId="0" fontId="19" fillId="0" borderId="13" xfId="0" applyFont="1" applyFill="1" applyBorder="1" applyAlignment="1">
      <alignment vertical="center"/>
    </xf>
    <xf numFmtId="176" fontId="19" fillId="0" borderId="13" xfId="4" applyNumberFormat="1" applyFont="1" applyBorder="1" applyAlignment="1" applyProtection="1">
      <alignment vertical="center"/>
      <protection locked="0"/>
    </xf>
    <xf numFmtId="176" fontId="19" fillId="0" borderId="13" xfId="1" applyNumberFormat="1" applyFont="1" applyFill="1" applyBorder="1">
      <alignment vertical="center"/>
    </xf>
    <xf numFmtId="180" fontId="19" fillId="0" borderId="13" xfId="1" applyNumberFormat="1" applyFont="1" applyBorder="1" applyAlignment="1">
      <alignment vertical="center"/>
    </xf>
    <xf numFmtId="0" fontId="19" fillId="0" borderId="15" xfId="0" applyFont="1" applyBorder="1" applyAlignment="1">
      <alignment vertical="center" shrinkToFit="1"/>
    </xf>
    <xf numFmtId="0" fontId="19" fillId="4" borderId="48" xfId="0" applyFont="1" applyFill="1" applyBorder="1" applyAlignment="1">
      <alignment horizontal="center" vertical="center" shrinkToFit="1"/>
    </xf>
    <xf numFmtId="176" fontId="19" fillId="4" borderId="48" xfId="4" applyNumberFormat="1" applyFont="1" applyFill="1" applyBorder="1" applyAlignment="1" applyProtection="1">
      <alignment vertical="center"/>
      <protection locked="0"/>
    </xf>
    <xf numFmtId="176" fontId="19" fillId="4" borderId="48" xfId="1" applyNumberFormat="1" applyFont="1" applyFill="1" applyBorder="1">
      <alignment vertical="center"/>
    </xf>
    <xf numFmtId="180" fontId="19" fillId="4" borderId="48" xfId="1" applyNumberFormat="1" applyFont="1" applyFill="1" applyBorder="1" applyAlignment="1">
      <alignment vertical="center"/>
    </xf>
    <xf numFmtId="0" fontId="19" fillId="4" borderId="49" xfId="0" applyFont="1" applyFill="1" applyBorder="1" applyAlignment="1">
      <alignment vertical="center" shrinkToFit="1"/>
    </xf>
    <xf numFmtId="176" fontId="19" fillId="0" borderId="11" xfId="1" applyNumberFormat="1" applyFont="1" applyBorder="1" applyAlignment="1" applyProtection="1">
      <alignment horizontal="right" vertical="center"/>
      <protection locked="0"/>
    </xf>
    <xf numFmtId="176" fontId="19" fillId="0" borderId="11" xfId="0" applyNumberFormat="1" applyFont="1" applyBorder="1" applyAlignment="1">
      <alignment horizontal="right" vertical="center" shrinkToFit="1"/>
    </xf>
    <xf numFmtId="176" fontId="19" fillId="0" borderId="11" xfId="0" applyNumberFormat="1" applyFont="1" applyBorder="1" applyAlignment="1">
      <alignment vertical="center" shrinkToFit="1"/>
    </xf>
    <xf numFmtId="0" fontId="19" fillId="0" borderId="17" xfId="0" applyFont="1" applyBorder="1" applyAlignment="1">
      <alignment vertical="center" shrinkToFit="1"/>
    </xf>
    <xf numFmtId="0" fontId="19" fillId="0" borderId="5" xfId="0" quotePrefix="1" applyFont="1" applyBorder="1" applyAlignment="1">
      <alignment horizontal="center" vertical="center" shrinkToFit="1"/>
    </xf>
    <xf numFmtId="176" fontId="19" fillId="0" borderId="5" xfId="4" applyNumberFormat="1" applyFont="1" applyBorder="1" applyAlignment="1" applyProtection="1">
      <alignment horizontal="right" vertical="center"/>
      <protection locked="0"/>
    </xf>
    <xf numFmtId="176" fontId="19" fillId="0" borderId="5" xfId="0" applyNumberFormat="1" applyFont="1" applyBorder="1" applyAlignment="1">
      <alignment horizontal="center" vertical="center" shrinkToFit="1"/>
    </xf>
    <xf numFmtId="0" fontId="19" fillId="0" borderId="0" xfId="0" applyFont="1" applyFill="1" applyAlignment="1">
      <alignment vertical="center" shrinkToFit="1"/>
    </xf>
    <xf numFmtId="0" fontId="19" fillId="0" borderId="6" xfId="0" applyFont="1" applyBorder="1" applyAlignment="1">
      <alignment horizontal="left" vertical="center" shrinkToFit="1"/>
    </xf>
    <xf numFmtId="3" fontId="19" fillId="0" borderId="5" xfId="0" applyNumberFormat="1" applyFont="1" applyBorder="1" applyAlignment="1">
      <alignment vertical="center" shrinkToFit="1"/>
    </xf>
    <xf numFmtId="176" fontId="19" fillId="2" borderId="5" xfId="0" applyNumberFormat="1" applyFont="1" applyFill="1" applyBorder="1" applyAlignment="1">
      <alignment horizontal="right" vertical="center" shrinkToFit="1"/>
    </xf>
    <xf numFmtId="0" fontId="24" fillId="0" borderId="5" xfId="0" applyFont="1" applyBorder="1" applyAlignment="1">
      <alignment horizontal="center" vertical="center" shrinkToFit="1"/>
    </xf>
    <xf numFmtId="176" fontId="24" fillId="0" borderId="5" xfId="0" applyNumberFormat="1" applyFont="1" applyBorder="1" applyAlignment="1">
      <alignment horizontal="right" vertical="center" wrapText="1"/>
    </xf>
    <xf numFmtId="176" fontId="24" fillId="0" borderId="5" xfId="1" applyNumberFormat="1" applyFont="1" applyBorder="1" applyAlignment="1">
      <alignment vertical="center"/>
    </xf>
    <xf numFmtId="41" fontId="24" fillId="0" borderId="5" xfId="1" applyFont="1" applyBorder="1" applyAlignment="1">
      <alignment horizontal="center" vertical="center"/>
    </xf>
    <xf numFmtId="3" fontId="19" fillId="0" borderId="5" xfId="0" applyNumberFormat="1" applyFont="1" applyFill="1" applyBorder="1" applyAlignment="1">
      <alignment vertical="center" wrapText="1" shrinkToFit="1"/>
    </xf>
    <xf numFmtId="49" fontId="19" fillId="0" borderId="5" xfId="0" applyNumberFormat="1" applyFont="1" applyBorder="1" applyAlignment="1">
      <alignment horizontal="center" vertical="center" shrinkToFit="1"/>
    </xf>
    <xf numFmtId="41" fontId="19" fillId="0" borderId="5" xfId="1" applyFont="1" applyBorder="1" applyAlignment="1">
      <alignment horizontal="center" vertical="center" shrinkToFit="1"/>
    </xf>
    <xf numFmtId="176" fontId="24" fillId="0" borderId="5" xfId="1" applyNumberFormat="1" applyFont="1" applyBorder="1" applyAlignment="1">
      <alignment horizontal="right" vertical="center"/>
    </xf>
    <xf numFmtId="176" fontId="24" fillId="0" borderId="5" xfId="1" applyNumberFormat="1" applyFont="1" applyBorder="1" applyAlignment="1">
      <alignment horizontal="right" vertical="center" wrapText="1"/>
    </xf>
    <xf numFmtId="41" fontId="24" fillId="0" borderId="6" xfId="1" applyFont="1" applyBorder="1" applyAlignment="1">
      <alignment horizontal="center" vertical="center" wrapText="1"/>
    </xf>
    <xf numFmtId="176" fontId="24" fillId="0" borderId="5" xfId="0" applyNumberFormat="1" applyFont="1" applyBorder="1" applyAlignment="1">
      <alignment horizontal="right" vertical="center"/>
    </xf>
    <xf numFmtId="0" fontId="19" fillId="0" borderId="5" xfId="0" applyFont="1" applyFill="1" applyBorder="1" applyAlignment="1">
      <alignment horizontal="left" vertical="center" wrapText="1"/>
    </xf>
    <xf numFmtId="0" fontId="19" fillId="0" borderId="5" xfId="0" quotePrefix="1" applyFont="1" applyFill="1" applyBorder="1" applyAlignment="1">
      <alignment vertical="center" wrapText="1"/>
    </xf>
    <xf numFmtId="176" fontId="19" fillId="0" borderId="5" xfId="1" applyNumberFormat="1" applyFont="1" applyFill="1" applyBorder="1" applyAlignment="1">
      <alignment horizontal="right" vertical="center"/>
    </xf>
    <xf numFmtId="41" fontId="19" fillId="0" borderId="5" xfId="1" applyFont="1" applyFill="1" applyBorder="1" applyAlignment="1">
      <alignment horizontal="center" vertical="center"/>
    </xf>
    <xf numFmtId="0" fontId="19" fillId="0" borderId="6" xfId="0" applyFont="1" applyBorder="1" applyAlignment="1">
      <alignment horizontal="left" vertical="center"/>
    </xf>
    <xf numFmtId="0" fontId="24" fillId="0" borderId="5" xfId="0" applyFont="1" applyBorder="1" applyAlignment="1">
      <alignment horizontal="left" vertical="center" shrinkToFit="1"/>
    </xf>
    <xf numFmtId="176" fontId="24" fillId="0" borderId="5" xfId="1" applyNumberFormat="1" applyFont="1" applyBorder="1" applyAlignment="1">
      <alignment horizontal="right" vertical="center" shrinkToFit="1"/>
    </xf>
    <xf numFmtId="41" fontId="24" fillId="0" borderId="5" xfId="1" applyFont="1" applyBorder="1" applyAlignment="1">
      <alignment vertical="center" shrinkToFit="1"/>
    </xf>
    <xf numFmtId="0" fontId="24" fillId="0" borderId="6" xfId="0" applyFont="1" applyBorder="1" applyAlignment="1">
      <alignment vertical="center" shrinkToFit="1"/>
    </xf>
    <xf numFmtId="0" fontId="19" fillId="0" borderId="5" xfId="0" applyFont="1" applyBorder="1" applyAlignment="1">
      <alignment horizontal="left" vertical="center" wrapText="1" shrinkToFit="1"/>
    </xf>
    <xf numFmtId="176" fontId="19" fillId="0" borderId="5" xfId="4" applyNumberFormat="1" applyFont="1" applyBorder="1" applyAlignment="1">
      <alignment horizontal="right" vertical="center" shrinkToFit="1"/>
    </xf>
    <xf numFmtId="41" fontId="19" fillId="0" borderId="5" xfId="0" applyNumberFormat="1" applyFont="1" applyBorder="1" applyAlignment="1">
      <alignment horizontal="center" vertical="center" shrinkToFit="1"/>
    </xf>
    <xf numFmtId="41" fontId="19" fillId="0" borderId="5" xfId="0" applyNumberFormat="1" applyFont="1" applyBorder="1" applyAlignment="1">
      <alignment vertical="center" shrinkToFit="1"/>
    </xf>
    <xf numFmtId="0" fontId="19" fillId="0" borderId="7" xfId="0" applyFont="1" applyBorder="1" applyAlignment="1">
      <alignment horizontal="center" vertical="center" shrinkToFit="1"/>
    </xf>
    <xf numFmtId="0" fontId="19" fillId="2" borderId="8" xfId="0" applyFont="1" applyFill="1" applyBorder="1" applyAlignment="1" applyProtection="1">
      <alignment horizontal="center" vertical="center"/>
      <protection hidden="1"/>
    </xf>
    <xf numFmtId="0" fontId="19" fillId="2" borderId="8" xfId="0" applyFont="1" applyFill="1" applyBorder="1" applyAlignment="1" applyProtection="1">
      <alignment horizontal="left" vertical="center" wrapText="1"/>
      <protection locked="0"/>
    </xf>
    <xf numFmtId="0" fontId="19" fillId="2" borderId="8" xfId="0" applyFont="1" applyFill="1" applyBorder="1" applyAlignment="1">
      <alignment horizontal="center" vertical="center" shrinkToFit="1"/>
    </xf>
    <xf numFmtId="0" fontId="19" fillId="2" borderId="8" xfId="0" applyFont="1" applyFill="1" applyBorder="1" applyAlignment="1">
      <alignment horizontal="left" vertical="center" shrinkToFit="1"/>
    </xf>
    <xf numFmtId="0" fontId="19" fillId="2" borderId="8" xfId="0" applyFont="1" applyFill="1" applyBorder="1" applyAlignment="1">
      <alignment vertical="center" wrapText="1" shrinkToFit="1"/>
    </xf>
    <xf numFmtId="176" fontId="19" fillId="2" borderId="8" xfId="4" applyNumberFormat="1" applyFont="1" applyFill="1" applyBorder="1" applyAlignment="1" applyProtection="1">
      <alignment horizontal="right" vertical="center"/>
      <protection locked="0"/>
    </xf>
    <xf numFmtId="176" fontId="19" fillId="2" borderId="8" xfId="1" applyNumberFormat="1" applyFont="1" applyFill="1" applyBorder="1" applyAlignment="1">
      <alignment horizontal="right" vertical="center" shrinkToFit="1"/>
    </xf>
    <xf numFmtId="0" fontId="19" fillId="0" borderId="9" xfId="0" applyFont="1" applyBorder="1" applyAlignment="1">
      <alignment vertical="center" shrinkToFit="1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0" fillId="0" borderId="0" xfId="0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 shrinkToFit="1"/>
    </xf>
    <xf numFmtId="3" fontId="3" fillId="0" borderId="2" xfId="0" applyNumberFormat="1" applyFont="1" applyBorder="1" applyAlignment="1">
      <alignment horizontal="center" vertical="center" shrinkToFit="1"/>
    </xf>
    <xf numFmtId="0" fontId="19" fillId="4" borderId="50" xfId="0" applyFont="1" applyFill="1" applyBorder="1" applyAlignment="1">
      <alignment horizontal="center" vertical="center" shrinkToFit="1"/>
    </xf>
    <xf numFmtId="0" fontId="19" fillId="4" borderId="48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19" fillId="4" borderId="46" xfId="0" applyFont="1" applyFill="1" applyBorder="1" applyAlignment="1">
      <alignment horizontal="center" vertical="center"/>
    </xf>
    <xf numFmtId="0" fontId="19" fillId="4" borderId="47" xfId="0" applyFont="1" applyFill="1" applyBorder="1" applyAlignment="1">
      <alignment horizontal="center" vertical="center"/>
    </xf>
    <xf numFmtId="0" fontId="19" fillId="3" borderId="44" xfId="0" applyFont="1" applyFill="1" applyBorder="1" applyAlignment="1">
      <alignment horizontal="center" vertical="center" shrinkToFit="1"/>
    </xf>
    <xf numFmtId="0" fontId="19" fillId="3" borderId="45" xfId="0" applyFont="1" applyFill="1" applyBorder="1" applyAlignment="1">
      <alignment horizontal="center" vertical="center" shrinkToFit="1"/>
    </xf>
    <xf numFmtId="0" fontId="0" fillId="0" borderId="18" xfId="0" applyBorder="1" applyAlignment="1">
      <alignment horizontal="right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shrinkToFit="1"/>
    </xf>
    <xf numFmtId="3" fontId="2" fillId="0" borderId="2" xfId="0" applyNumberFormat="1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</cellXfs>
  <cellStyles count="5">
    <cellStyle name="쉼표 [0]" xfId="1" builtinId="6"/>
    <cellStyle name="쉼표 [0] 2" xfId="4"/>
    <cellStyle name="쉼표 [0] 8" xfId="3"/>
    <cellStyle name="표준" xfId="0" builtinId="0"/>
    <cellStyle name="표준 8" xfId="2"/>
  </cellStyles>
  <dxfs count="0"/>
  <tableStyles count="0" defaultTableStyle="TableStyleMedium2" defaultPivotStyle="PivotStyleLight16"/>
  <colors>
    <mruColors>
      <color rgb="FF0099CC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09"/>
  <sheetViews>
    <sheetView tabSelected="1" zoomScale="70" zoomScaleNormal="70" workbookViewId="0">
      <selection activeCell="B5" sqref="B5:K6"/>
    </sheetView>
  </sheetViews>
  <sheetFormatPr defaultColWidth="9" defaultRowHeight="16.5"/>
  <cols>
    <col min="1" max="1" width="4.875" style="4" customWidth="1"/>
    <col min="2" max="2" width="5.25" style="4" customWidth="1"/>
    <col min="3" max="3" width="14.875" style="1" customWidth="1"/>
    <col min="4" max="4" width="8.375" style="4" customWidth="1"/>
    <col min="5" max="5" width="57.125" style="1" customWidth="1"/>
    <col min="6" max="6" width="33.125" style="2" customWidth="1"/>
    <col min="7" max="7" width="21.375" style="7" customWidth="1"/>
    <col min="8" max="8" width="22" style="3" customWidth="1"/>
    <col min="9" max="9" width="15.625" style="3" customWidth="1"/>
    <col min="10" max="10" width="14.25" style="4" customWidth="1"/>
    <col min="11" max="11" width="20" style="2" customWidth="1"/>
    <col min="12" max="16384" width="9" style="2"/>
  </cols>
  <sheetData>
    <row r="1" spans="1:11" customFormat="1" ht="39" customHeight="1">
      <c r="A1" s="536"/>
      <c r="B1" s="536"/>
      <c r="C1" s="536"/>
      <c r="D1" s="537"/>
      <c r="G1" s="538"/>
      <c r="H1" s="539"/>
      <c r="I1" s="539"/>
      <c r="J1" s="540"/>
      <c r="K1" s="536"/>
    </row>
    <row r="2" spans="1:11" customFormat="1">
      <c r="A2" s="536"/>
      <c r="B2" s="536"/>
      <c r="C2" s="536"/>
      <c r="D2" s="537"/>
      <c r="G2" s="538"/>
      <c r="H2" s="539"/>
      <c r="I2" s="539"/>
      <c r="J2" s="540"/>
      <c r="K2" s="536"/>
    </row>
    <row r="3" spans="1:11" customFormat="1" ht="31.5">
      <c r="A3" s="536"/>
      <c r="B3" s="536"/>
      <c r="C3" s="763" t="s">
        <v>1567</v>
      </c>
      <c r="D3" s="763"/>
      <c r="E3" s="763"/>
      <c r="F3" s="763"/>
      <c r="G3" s="538"/>
      <c r="H3" s="539"/>
      <c r="I3" s="539"/>
      <c r="J3" s="540"/>
      <c r="K3" s="536"/>
    </row>
    <row r="4" spans="1:11" customFormat="1" ht="113.25" customHeight="1">
      <c r="A4" s="536"/>
      <c r="B4" s="536"/>
      <c r="C4" s="536"/>
      <c r="D4" s="537"/>
      <c r="G4" s="538"/>
      <c r="H4" s="539"/>
      <c r="I4" s="539"/>
      <c r="J4" s="540"/>
      <c r="K4" s="536"/>
    </row>
    <row r="5" spans="1:11" customFormat="1">
      <c r="A5" s="536"/>
      <c r="B5" s="764" t="s">
        <v>1569</v>
      </c>
      <c r="C5" s="765"/>
      <c r="D5" s="765"/>
      <c r="E5" s="765"/>
      <c r="F5" s="765"/>
      <c r="G5" s="765"/>
      <c r="H5" s="765"/>
      <c r="I5" s="765"/>
      <c r="J5" s="765"/>
      <c r="K5" s="765"/>
    </row>
    <row r="6" spans="1:11" customFormat="1" ht="33.75" customHeight="1">
      <c r="A6" s="536"/>
      <c r="B6" s="765"/>
      <c r="C6" s="765"/>
      <c r="D6" s="765"/>
      <c r="E6" s="765"/>
      <c r="F6" s="765"/>
      <c r="G6" s="765"/>
      <c r="H6" s="765"/>
      <c r="I6" s="765"/>
      <c r="J6" s="765"/>
      <c r="K6" s="765"/>
    </row>
    <row r="7" spans="1:11" customFormat="1">
      <c r="A7" s="536"/>
      <c r="B7" s="536"/>
      <c r="C7" s="536"/>
      <c r="D7" s="537"/>
      <c r="G7" s="538"/>
      <c r="H7" s="539"/>
      <c r="I7" s="539"/>
      <c r="J7" s="540"/>
      <c r="K7" s="536"/>
    </row>
    <row r="8" spans="1:11" customFormat="1">
      <c r="A8" s="536"/>
      <c r="B8" s="536"/>
      <c r="C8" s="536"/>
      <c r="D8" s="537"/>
      <c r="G8" s="538"/>
      <c r="H8" s="539"/>
      <c r="I8" s="539"/>
      <c r="J8" s="540"/>
      <c r="K8" s="536"/>
    </row>
    <row r="9" spans="1:11" customFormat="1">
      <c r="A9" s="536"/>
      <c r="B9" s="536"/>
      <c r="C9" s="536"/>
      <c r="D9" s="537"/>
      <c r="G9" s="538"/>
      <c r="H9" s="539"/>
      <c r="I9" s="539"/>
      <c r="J9" s="540"/>
      <c r="K9" s="536"/>
    </row>
    <row r="10" spans="1:11" customFormat="1">
      <c r="A10" s="536"/>
      <c r="B10" s="536"/>
      <c r="C10" s="536"/>
      <c r="D10" s="537"/>
      <c r="G10" s="538"/>
      <c r="H10" s="539"/>
      <c r="I10" s="539"/>
      <c r="J10" s="540"/>
      <c r="K10" s="536"/>
    </row>
    <row r="11" spans="1:11" customFormat="1">
      <c r="A11" s="536"/>
      <c r="B11" s="536"/>
      <c r="C11" s="536"/>
      <c r="D11" s="537"/>
      <c r="G11" s="538"/>
      <c r="H11" s="539"/>
      <c r="I11" s="539"/>
      <c r="J11" s="540"/>
      <c r="K11" s="536"/>
    </row>
    <row r="12" spans="1:11" customFormat="1">
      <c r="A12" s="536"/>
      <c r="B12" s="536"/>
      <c r="C12" s="536"/>
      <c r="D12" s="537"/>
      <c r="G12" s="538"/>
      <c r="H12" s="539"/>
      <c r="I12" s="539"/>
      <c r="J12" s="540"/>
      <c r="K12" s="536"/>
    </row>
    <row r="13" spans="1:11" customFormat="1">
      <c r="A13" s="536"/>
      <c r="B13" s="536"/>
      <c r="C13" s="536"/>
      <c r="D13" s="537"/>
      <c r="G13" s="538"/>
      <c r="H13" s="539"/>
      <c r="I13" s="539"/>
      <c r="J13" s="540"/>
      <c r="K13" s="536"/>
    </row>
    <row r="14" spans="1:11" customFormat="1">
      <c r="A14" s="536"/>
      <c r="B14" s="536"/>
      <c r="C14" s="536"/>
      <c r="D14" s="537"/>
      <c r="G14" s="538"/>
      <c r="H14" s="539"/>
      <c r="I14" s="539"/>
      <c r="J14" s="540"/>
      <c r="K14" s="536"/>
    </row>
    <row r="15" spans="1:11" customFormat="1">
      <c r="A15" s="536"/>
      <c r="B15" s="536"/>
      <c r="C15" s="536"/>
      <c r="D15" s="537"/>
      <c r="G15" s="538"/>
      <c r="H15" s="539"/>
      <c r="I15" s="539"/>
      <c r="J15" s="540"/>
      <c r="K15" s="536"/>
    </row>
    <row r="16" spans="1:11" customFormat="1">
      <c r="A16" s="536"/>
      <c r="B16" s="536"/>
      <c r="C16" s="536"/>
      <c r="D16" s="537"/>
      <c r="G16" s="538"/>
      <c r="H16" s="539"/>
      <c r="I16" s="539"/>
      <c r="J16" s="540"/>
      <c r="K16" s="536"/>
    </row>
    <row r="17" spans="1:11" customFormat="1">
      <c r="A17" s="536"/>
      <c r="B17" s="536"/>
      <c r="C17" s="536"/>
      <c r="D17" s="537"/>
      <c r="G17" s="538"/>
      <c r="H17" s="539"/>
      <c r="I17" s="539"/>
      <c r="J17" s="540"/>
      <c r="K17" s="536"/>
    </row>
    <row r="18" spans="1:11" customFormat="1">
      <c r="A18" s="536"/>
      <c r="B18" s="536"/>
      <c r="C18" s="536"/>
      <c r="D18" s="537"/>
      <c r="G18" s="538"/>
      <c r="H18" s="539"/>
      <c r="I18" s="539"/>
      <c r="J18" s="540"/>
      <c r="K18" s="536"/>
    </row>
    <row r="19" spans="1:11" customFormat="1">
      <c r="A19" s="536"/>
      <c r="B19" s="536"/>
      <c r="C19" s="536"/>
      <c r="D19" s="537"/>
      <c r="G19" s="538"/>
      <c r="H19" s="539"/>
      <c r="I19" s="539"/>
      <c r="J19" s="540"/>
      <c r="K19" s="536"/>
    </row>
    <row r="20" spans="1:11" customFormat="1">
      <c r="A20" s="536"/>
      <c r="B20" s="536"/>
      <c r="C20" s="536"/>
      <c r="D20" s="537"/>
      <c r="G20" s="538"/>
      <c r="H20" s="539"/>
      <c r="I20" s="539"/>
      <c r="J20" s="540"/>
      <c r="K20" s="536"/>
    </row>
    <row r="21" spans="1:11" customFormat="1">
      <c r="A21" s="536"/>
      <c r="B21" s="536"/>
      <c r="C21" s="536"/>
      <c r="D21" s="537"/>
      <c r="G21" s="538"/>
      <c r="H21" s="539"/>
      <c r="I21" s="539"/>
      <c r="J21" s="540"/>
      <c r="K21" s="536"/>
    </row>
    <row r="22" spans="1:11" customFormat="1">
      <c r="A22" s="536"/>
      <c r="B22" s="536"/>
      <c r="C22" s="536"/>
      <c r="D22" s="537"/>
      <c r="G22" s="538"/>
      <c r="H22" s="539"/>
      <c r="I22" s="539"/>
      <c r="J22" s="540"/>
      <c r="K22" s="536"/>
    </row>
    <row r="23" spans="1:11" customFormat="1">
      <c r="A23" s="536"/>
      <c r="B23" s="536"/>
      <c r="C23" s="536"/>
      <c r="D23" s="537"/>
      <c r="G23" s="538"/>
      <c r="H23" s="539"/>
      <c r="I23" s="539"/>
      <c r="J23" s="540"/>
      <c r="K23" s="536"/>
    </row>
    <row r="24" spans="1:11" customFormat="1">
      <c r="A24" s="536"/>
      <c r="B24" s="536"/>
      <c r="C24" s="536"/>
      <c r="D24" s="537"/>
      <c r="G24" s="538"/>
      <c r="H24" s="539"/>
      <c r="I24" s="539"/>
      <c r="J24" s="540"/>
      <c r="K24" s="536"/>
    </row>
    <row r="25" spans="1:11" customFormat="1" ht="17.25" customHeight="1">
      <c r="A25" s="536"/>
      <c r="B25" s="536"/>
      <c r="C25" s="536"/>
      <c r="D25" s="537"/>
      <c r="G25" s="538"/>
      <c r="H25" s="539"/>
      <c r="I25" s="539"/>
      <c r="J25" s="540"/>
      <c r="K25" s="536"/>
    </row>
    <row r="26" spans="1:11" customFormat="1">
      <c r="A26" s="536"/>
      <c r="B26" s="536"/>
      <c r="C26" s="536"/>
      <c r="D26" s="537"/>
      <c r="G26" s="538"/>
      <c r="H26" s="539"/>
      <c r="I26" s="539"/>
      <c r="J26" s="540"/>
      <c r="K26" s="536"/>
    </row>
    <row r="27" spans="1:11" customFormat="1">
      <c r="A27" s="536"/>
      <c r="B27" s="536"/>
      <c r="C27" s="536"/>
      <c r="D27" s="537"/>
      <c r="G27" s="538"/>
      <c r="H27" s="539"/>
      <c r="I27" s="539"/>
      <c r="J27" s="540"/>
      <c r="K27" s="536"/>
    </row>
    <row r="28" spans="1:11" customFormat="1">
      <c r="A28" s="536"/>
      <c r="B28" s="536"/>
      <c r="C28" s="536"/>
      <c r="D28" s="537"/>
      <c r="G28" s="538"/>
      <c r="H28" s="539"/>
      <c r="I28" s="539"/>
      <c r="J28" s="540"/>
      <c r="K28" s="536"/>
    </row>
    <row r="29" spans="1:11" customFormat="1">
      <c r="A29" s="536"/>
      <c r="B29" s="536"/>
      <c r="C29" s="536"/>
      <c r="D29" s="537"/>
      <c r="G29" s="538"/>
      <c r="H29" s="539"/>
      <c r="I29" s="539"/>
      <c r="J29" s="540"/>
      <c r="K29" s="536"/>
    </row>
    <row r="30" spans="1:11" customFormat="1">
      <c r="A30" s="536"/>
      <c r="B30" s="536"/>
      <c r="C30" s="536"/>
      <c r="D30" s="537"/>
      <c r="G30" s="538"/>
      <c r="H30" s="539"/>
      <c r="I30" s="539"/>
      <c r="J30" s="540"/>
      <c r="K30" s="536"/>
    </row>
    <row r="31" spans="1:11" customFormat="1">
      <c r="A31" s="536"/>
      <c r="B31" s="536"/>
      <c r="C31" s="536"/>
      <c r="D31" s="537"/>
      <c r="G31" s="538"/>
      <c r="H31" s="539"/>
      <c r="I31" s="539"/>
      <c r="J31" s="540"/>
      <c r="K31" s="536"/>
    </row>
    <row r="32" spans="1:11" customFormat="1">
      <c r="A32" s="536"/>
      <c r="B32" s="536"/>
      <c r="C32" s="536"/>
      <c r="D32" s="537"/>
      <c r="G32" s="538"/>
      <c r="H32" s="539"/>
      <c r="I32" s="539"/>
      <c r="J32" s="540"/>
      <c r="K32" s="536"/>
    </row>
    <row r="33" spans="1:11" customFormat="1">
      <c r="A33" s="536"/>
      <c r="B33" s="536"/>
      <c r="C33" s="536"/>
      <c r="D33" s="537"/>
      <c r="G33" s="538"/>
      <c r="H33" s="539"/>
      <c r="I33" s="539"/>
      <c r="J33" s="540"/>
      <c r="K33" s="536"/>
    </row>
    <row r="34" spans="1:11" customFormat="1">
      <c r="A34" s="536"/>
      <c r="B34" s="536"/>
      <c r="C34" s="536"/>
      <c r="D34" s="537"/>
      <c r="G34" s="538"/>
      <c r="H34" s="539"/>
      <c r="I34" s="539"/>
      <c r="J34" s="540"/>
      <c r="K34" s="536"/>
    </row>
    <row r="35" spans="1:11" customFormat="1">
      <c r="A35" s="536"/>
      <c r="B35" s="766" t="s">
        <v>1568</v>
      </c>
      <c r="C35" s="767"/>
      <c r="D35" s="767"/>
      <c r="E35" s="767"/>
      <c r="F35" s="767"/>
      <c r="G35" s="767"/>
      <c r="H35" s="767"/>
      <c r="I35" s="767"/>
      <c r="J35" s="767"/>
      <c r="K35" s="767"/>
    </row>
    <row r="36" spans="1:11" customFormat="1">
      <c r="A36" s="536"/>
      <c r="B36" s="767"/>
      <c r="C36" s="767"/>
      <c r="D36" s="767"/>
      <c r="E36" s="767"/>
      <c r="F36" s="767"/>
      <c r="G36" s="767"/>
      <c r="H36" s="767"/>
      <c r="I36" s="767"/>
      <c r="J36" s="767"/>
      <c r="K36" s="767"/>
    </row>
    <row r="41" spans="1:11" ht="16.5" customHeight="1">
      <c r="A41" s="777" t="s">
        <v>17</v>
      </c>
      <c r="B41" s="777"/>
      <c r="C41" s="777"/>
      <c r="D41" s="777"/>
      <c r="E41" s="777"/>
      <c r="F41" s="777"/>
      <c r="G41" s="777"/>
      <c r="H41" s="777"/>
      <c r="I41" s="777"/>
      <c r="J41" s="777"/>
      <c r="K41" s="777"/>
    </row>
    <row r="42" spans="1:11" ht="16.5" customHeight="1">
      <c r="A42" s="777"/>
      <c r="B42" s="777"/>
      <c r="C42" s="777"/>
      <c r="D42" s="777"/>
      <c r="E42" s="777"/>
      <c r="F42" s="777"/>
      <c r="G42" s="777"/>
      <c r="H42" s="777"/>
      <c r="I42" s="777"/>
      <c r="J42" s="777"/>
      <c r="K42" s="777"/>
    </row>
    <row r="43" spans="1:11" ht="16.5" customHeight="1">
      <c r="A43" s="777"/>
      <c r="B43" s="777"/>
      <c r="C43" s="777"/>
      <c r="D43" s="777"/>
      <c r="E43" s="777"/>
      <c r="F43" s="777"/>
      <c r="G43" s="777"/>
      <c r="H43" s="777"/>
      <c r="I43" s="777"/>
      <c r="J43" s="777"/>
      <c r="K43" s="777"/>
    </row>
    <row r="44" spans="1:11" ht="17.25" thickBot="1">
      <c r="J44" s="768" t="s">
        <v>9</v>
      </c>
      <c r="K44" s="768"/>
    </row>
    <row r="45" spans="1:11" s="541" customFormat="1" ht="25.5" customHeight="1" thickTop="1">
      <c r="A45" s="778" t="s">
        <v>1562</v>
      </c>
      <c r="B45" s="769" t="s">
        <v>0</v>
      </c>
      <c r="C45" s="769" t="s">
        <v>10</v>
      </c>
      <c r="D45" s="773" t="s">
        <v>4</v>
      </c>
      <c r="E45" s="769" t="s">
        <v>8</v>
      </c>
      <c r="F45" s="769" t="s">
        <v>7</v>
      </c>
      <c r="G45" s="774" t="s">
        <v>5</v>
      </c>
      <c r="H45" s="774"/>
      <c r="I45" s="774"/>
      <c r="J45" s="769" t="s">
        <v>3</v>
      </c>
      <c r="K45" s="771" t="s">
        <v>6</v>
      </c>
    </row>
    <row r="46" spans="1:11" s="541" customFormat="1" ht="25.5" customHeight="1">
      <c r="A46" s="779"/>
      <c r="B46" s="770"/>
      <c r="C46" s="770"/>
      <c r="D46" s="770"/>
      <c r="E46" s="770"/>
      <c r="F46" s="770"/>
      <c r="G46" s="261" t="s">
        <v>1</v>
      </c>
      <c r="H46" s="91" t="s">
        <v>2</v>
      </c>
      <c r="I46" s="542" t="s">
        <v>16</v>
      </c>
      <c r="J46" s="770"/>
      <c r="K46" s="772"/>
    </row>
    <row r="47" spans="1:11" s="252" customFormat="1" ht="25.5" customHeight="1" thickBot="1">
      <c r="A47" s="782" t="s">
        <v>13</v>
      </c>
      <c r="B47" s="783"/>
      <c r="C47" s="543"/>
      <c r="D47" s="544"/>
      <c r="E47" s="544" t="s">
        <v>1566</v>
      </c>
      <c r="F47" s="545"/>
      <c r="G47" s="546">
        <f>G48+G279+G502</f>
        <v>527208943.19999999</v>
      </c>
      <c r="H47" s="547">
        <f>H48+H279+H502</f>
        <v>508710920.19999999</v>
      </c>
      <c r="I47" s="547">
        <f>I48+I279+I502</f>
        <v>16498023</v>
      </c>
      <c r="J47" s="544"/>
      <c r="K47" s="548"/>
    </row>
    <row r="48" spans="1:11" s="252" customFormat="1" ht="25.5" customHeight="1" thickTop="1" thickBot="1">
      <c r="A48" s="780" t="s">
        <v>14</v>
      </c>
      <c r="B48" s="781"/>
      <c r="C48" s="549"/>
      <c r="D48" s="550" t="s">
        <v>18</v>
      </c>
      <c r="E48" s="551" t="s">
        <v>1563</v>
      </c>
      <c r="F48" s="552"/>
      <c r="G48" s="553">
        <f>SUM(G49:G278)</f>
        <v>155411066</v>
      </c>
      <c r="H48" s="553">
        <f>SUM(H49:H278)</f>
        <v>138913043</v>
      </c>
      <c r="I48" s="553">
        <f>SUM(I49:I278)</f>
        <v>16498023</v>
      </c>
      <c r="J48" s="554"/>
      <c r="K48" s="555"/>
    </row>
    <row r="49" spans="1:16" s="252" customFormat="1" ht="25.5" customHeight="1" thickTop="1">
      <c r="A49" s="556">
        <v>1</v>
      </c>
      <c r="B49" s="557" t="s">
        <v>11</v>
      </c>
      <c r="C49" s="558" t="s">
        <v>74</v>
      </c>
      <c r="D49" s="557" t="s">
        <v>75</v>
      </c>
      <c r="E49" s="559" t="s">
        <v>76</v>
      </c>
      <c r="F49" s="560" t="s">
        <v>1560</v>
      </c>
      <c r="G49" s="561">
        <f>H49+I49</f>
        <v>165000</v>
      </c>
      <c r="H49" s="561">
        <v>165000</v>
      </c>
      <c r="I49" s="561"/>
      <c r="J49" s="562" t="s">
        <v>77</v>
      </c>
      <c r="K49" s="563"/>
    </row>
    <row r="50" spans="1:16" s="252" customFormat="1" ht="25.5" customHeight="1">
      <c r="A50" s="564">
        <v>2</v>
      </c>
      <c r="B50" s="565" t="s">
        <v>11</v>
      </c>
      <c r="C50" s="566" t="s">
        <v>127</v>
      </c>
      <c r="D50" s="565" t="s">
        <v>75</v>
      </c>
      <c r="E50" s="567" t="s">
        <v>128</v>
      </c>
      <c r="F50" s="568" t="s">
        <v>129</v>
      </c>
      <c r="G50" s="569">
        <f t="shared" ref="G50:G113" si="0">H50+I50</f>
        <v>1724773</v>
      </c>
      <c r="H50" s="570">
        <v>1463431</v>
      </c>
      <c r="I50" s="570">
        <v>261342</v>
      </c>
      <c r="J50" s="571" t="s">
        <v>130</v>
      </c>
      <c r="K50" s="572"/>
    </row>
    <row r="51" spans="1:16" s="252" customFormat="1" ht="25.5" customHeight="1">
      <c r="A51" s="564">
        <v>3</v>
      </c>
      <c r="B51" s="565" t="s">
        <v>11</v>
      </c>
      <c r="C51" s="567" t="s">
        <v>194</v>
      </c>
      <c r="D51" s="565" t="s">
        <v>198</v>
      </c>
      <c r="E51" s="567" t="s">
        <v>199</v>
      </c>
      <c r="F51" s="568" t="s">
        <v>200</v>
      </c>
      <c r="G51" s="569">
        <f t="shared" si="0"/>
        <v>20000</v>
      </c>
      <c r="H51" s="573">
        <v>20000</v>
      </c>
      <c r="I51" s="573"/>
      <c r="J51" s="571" t="s">
        <v>201</v>
      </c>
      <c r="K51" s="572"/>
    </row>
    <row r="52" spans="1:16" s="252" customFormat="1" ht="25.5" customHeight="1">
      <c r="A52" s="564">
        <v>4</v>
      </c>
      <c r="B52" s="565" t="s">
        <v>11</v>
      </c>
      <c r="C52" s="567" t="s">
        <v>211</v>
      </c>
      <c r="D52" s="565" t="s">
        <v>75</v>
      </c>
      <c r="E52" s="574" t="s">
        <v>212</v>
      </c>
      <c r="F52" s="575" t="s">
        <v>213</v>
      </c>
      <c r="G52" s="569">
        <f t="shared" si="0"/>
        <v>155000</v>
      </c>
      <c r="H52" s="576">
        <v>155000</v>
      </c>
      <c r="I52" s="577"/>
      <c r="J52" s="578" t="s">
        <v>214</v>
      </c>
      <c r="K52" s="572"/>
    </row>
    <row r="53" spans="1:16" s="252" customFormat="1" ht="25.5" customHeight="1">
      <c r="A53" s="564">
        <v>5</v>
      </c>
      <c r="B53" s="565" t="s">
        <v>11</v>
      </c>
      <c r="C53" s="567" t="s">
        <v>211</v>
      </c>
      <c r="D53" s="565" t="s">
        <v>75</v>
      </c>
      <c r="E53" s="574" t="s">
        <v>215</v>
      </c>
      <c r="F53" s="575" t="s">
        <v>216</v>
      </c>
      <c r="G53" s="569">
        <f t="shared" si="0"/>
        <v>83926</v>
      </c>
      <c r="H53" s="579">
        <v>83926</v>
      </c>
      <c r="I53" s="577"/>
      <c r="J53" s="578" t="s">
        <v>214</v>
      </c>
      <c r="K53" s="572"/>
    </row>
    <row r="54" spans="1:16" s="252" customFormat="1" ht="25.5" customHeight="1">
      <c r="A54" s="564">
        <v>6</v>
      </c>
      <c r="B54" s="565" t="s">
        <v>11</v>
      </c>
      <c r="C54" s="567" t="s">
        <v>211</v>
      </c>
      <c r="D54" s="565" t="s">
        <v>75</v>
      </c>
      <c r="E54" s="574" t="s">
        <v>217</v>
      </c>
      <c r="F54" s="575" t="s">
        <v>218</v>
      </c>
      <c r="G54" s="569">
        <f t="shared" si="0"/>
        <v>100000</v>
      </c>
      <c r="H54" s="579">
        <v>100000</v>
      </c>
      <c r="I54" s="577"/>
      <c r="J54" s="578" t="s">
        <v>219</v>
      </c>
      <c r="K54" s="572"/>
    </row>
    <row r="55" spans="1:16" s="252" customFormat="1" ht="25.5" customHeight="1">
      <c r="A55" s="564">
        <v>7</v>
      </c>
      <c r="B55" s="565" t="s">
        <v>11</v>
      </c>
      <c r="C55" s="567" t="s">
        <v>227</v>
      </c>
      <c r="D55" s="565" t="s">
        <v>75</v>
      </c>
      <c r="E55" s="567" t="s">
        <v>228</v>
      </c>
      <c r="F55" s="568" t="s">
        <v>25</v>
      </c>
      <c r="G55" s="569">
        <f t="shared" si="0"/>
        <v>55000</v>
      </c>
      <c r="H55" s="573">
        <v>55000</v>
      </c>
      <c r="I55" s="573"/>
      <c r="J55" s="571" t="s">
        <v>229</v>
      </c>
      <c r="K55" s="572"/>
      <c r="L55" s="580"/>
      <c r="M55" s="580"/>
      <c r="N55" s="580"/>
      <c r="O55" s="580"/>
      <c r="P55" s="580"/>
    </row>
    <row r="56" spans="1:16" s="252" customFormat="1" ht="25.5" customHeight="1">
      <c r="A56" s="564">
        <v>8</v>
      </c>
      <c r="B56" s="565" t="s">
        <v>11</v>
      </c>
      <c r="C56" s="567" t="s">
        <v>227</v>
      </c>
      <c r="D56" s="565" t="s">
        <v>75</v>
      </c>
      <c r="E56" s="567" t="s">
        <v>230</v>
      </c>
      <c r="F56" s="568" t="s">
        <v>25</v>
      </c>
      <c r="G56" s="569">
        <f t="shared" si="0"/>
        <v>540000</v>
      </c>
      <c r="H56" s="573">
        <v>330000</v>
      </c>
      <c r="I56" s="573">
        <v>210000</v>
      </c>
      <c r="J56" s="571" t="s">
        <v>229</v>
      </c>
      <c r="K56" s="572"/>
    </row>
    <row r="57" spans="1:16" s="252" customFormat="1" ht="25.5" customHeight="1">
      <c r="A57" s="564">
        <v>9</v>
      </c>
      <c r="B57" s="565" t="s">
        <v>11</v>
      </c>
      <c r="C57" s="567" t="s">
        <v>227</v>
      </c>
      <c r="D57" s="565" t="s">
        <v>75</v>
      </c>
      <c r="E57" s="567" t="s">
        <v>231</v>
      </c>
      <c r="F57" s="568" t="s">
        <v>25</v>
      </c>
      <c r="G57" s="569">
        <f t="shared" si="0"/>
        <v>380000</v>
      </c>
      <c r="H57" s="573">
        <v>380000</v>
      </c>
      <c r="I57" s="573"/>
      <c r="J57" s="571" t="s">
        <v>229</v>
      </c>
      <c r="K57" s="572"/>
    </row>
    <row r="58" spans="1:16" s="252" customFormat="1" ht="25.5" customHeight="1">
      <c r="A58" s="564">
        <v>10</v>
      </c>
      <c r="B58" s="565" t="s">
        <v>11</v>
      </c>
      <c r="C58" s="567" t="s">
        <v>227</v>
      </c>
      <c r="D58" s="565" t="s">
        <v>75</v>
      </c>
      <c r="E58" s="581" t="s">
        <v>232</v>
      </c>
      <c r="F58" s="568" t="s">
        <v>25</v>
      </c>
      <c r="G58" s="569">
        <f t="shared" si="0"/>
        <v>50000</v>
      </c>
      <c r="H58" s="582">
        <v>50000</v>
      </c>
      <c r="I58" s="583"/>
      <c r="J58" s="571" t="s">
        <v>229</v>
      </c>
      <c r="K58" s="572"/>
    </row>
    <row r="59" spans="1:16" s="252" customFormat="1" ht="25.5" customHeight="1">
      <c r="A59" s="564">
        <v>11</v>
      </c>
      <c r="B59" s="565" t="s">
        <v>107</v>
      </c>
      <c r="C59" s="584" t="s">
        <v>245</v>
      </c>
      <c r="D59" s="565" t="s">
        <v>198</v>
      </c>
      <c r="E59" s="567" t="s">
        <v>246</v>
      </c>
      <c r="F59" s="568" t="s">
        <v>247</v>
      </c>
      <c r="G59" s="569">
        <f t="shared" si="0"/>
        <v>600000</v>
      </c>
      <c r="H59" s="585">
        <v>400000</v>
      </c>
      <c r="I59" s="585">
        <v>200000</v>
      </c>
      <c r="J59" s="571" t="s">
        <v>248</v>
      </c>
      <c r="K59" s="572"/>
    </row>
    <row r="60" spans="1:16" s="252" customFormat="1" ht="25.5" customHeight="1">
      <c r="A60" s="564">
        <v>12</v>
      </c>
      <c r="B60" s="565" t="s">
        <v>11</v>
      </c>
      <c r="C60" s="567" t="s">
        <v>429</v>
      </c>
      <c r="D60" s="565" t="s">
        <v>75</v>
      </c>
      <c r="E60" s="566" t="s">
        <v>434</v>
      </c>
      <c r="F60" s="586" t="s">
        <v>435</v>
      </c>
      <c r="G60" s="569">
        <f t="shared" si="0"/>
        <v>71000</v>
      </c>
      <c r="H60" s="570">
        <v>71000</v>
      </c>
      <c r="I60" s="570"/>
      <c r="J60" s="571" t="s">
        <v>436</v>
      </c>
      <c r="K60" s="572"/>
    </row>
    <row r="61" spans="1:16" s="252" customFormat="1" ht="25.5" customHeight="1">
      <c r="A61" s="564">
        <v>13</v>
      </c>
      <c r="B61" s="565" t="s">
        <v>11</v>
      </c>
      <c r="C61" s="567" t="s">
        <v>429</v>
      </c>
      <c r="D61" s="565" t="s">
        <v>75</v>
      </c>
      <c r="E61" s="566" t="s">
        <v>437</v>
      </c>
      <c r="F61" s="586" t="s">
        <v>435</v>
      </c>
      <c r="G61" s="569">
        <f t="shared" si="0"/>
        <v>50000</v>
      </c>
      <c r="H61" s="570">
        <v>50000</v>
      </c>
      <c r="I61" s="570"/>
      <c r="J61" s="571" t="s">
        <v>436</v>
      </c>
      <c r="K61" s="572"/>
    </row>
    <row r="62" spans="1:16" s="252" customFormat="1" ht="25.5" customHeight="1">
      <c r="A62" s="564">
        <v>14</v>
      </c>
      <c r="B62" s="565" t="s">
        <v>11</v>
      </c>
      <c r="C62" s="567" t="s">
        <v>460</v>
      </c>
      <c r="D62" s="565" t="s">
        <v>75</v>
      </c>
      <c r="E62" s="567" t="s">
        <v>461</v>
      </c>
      <c r="F62" s="568" t="s">
        <v>462</v>
      </c>
      <c r="G62" s="569">
        <f t="shared" si="0"/>
        <v>500000</v>
      </c>
      <c r="H62" s="569">
        <v>500000</v>
      </c>
      <c r="I62" s="569"/>
      <c r="J62" s="571" t="s">
        <v>463</v>
      </c>
      <c r="K62" s="572"/>
    </row>
    <row r="63" spans="1:16" s="252" customFormat="1" ht="25.5" customHeight="1">
      <c r="A63" s="564">
        <v>15</v>
      </c>
      <c r="B63" s="565" t="s">
        <v>11</v>
      </c>
      <c r="C63" s="567" t="s">
        <v>471</v>
      </c>
      <c r="D63" s="565" t="s">
        <v>1099</v>
      </c>
      <c r="E63" s="567" t="s">
        <v>472</v>
      </c>
      <c r="F63" s="568" t="s">
        <v>473</v>
      </c>
      <c r="G63" s="569">
        <f t="shared" si="0"/>
        <v>877085</v>
      </c>
      <c r="H63" s="569">
        <v>877085</v>
      </c>
      <c r="I63" s="569"/>
      <c r="J63" s="571" t="s">
        <v>474</v>
      </c>
      <c r="K63" s="572"/>
    </row>
    <row r="64" spans="1:16" s="252" customFormat="1" ht="25.5" customHeight="1">
      <c r="A64" s="564">
        <v>16</v>
      </c>
      <c r="B64" s="565" t="s">
        <v>11</v>
      </c>
      <c r="C64" s="567" t="s">
        <v>74</v>
      </c>
      <c r="D64" s="565" t="s">
        <v>42</v>
      </c>
      <c r="E64" s="567" t="s">
        <v>78</v>
      </c>
      <c r="F64" s="568" t="s">
        <v>1559</v>
      </c>
      <c r="G64" s="569">
        <f t="shared" si="0"/>
        <v>48892270</v>
      </c>
      <c r="H64" s="569">
        <v>40446700</v>
      </c>
      <c r="I64" s="569">
        <v>8445570</v>
      </c>
      <c r="J64" s="571" t="s">
        <v>80</v>
      </c>
      <c r="K64" s="572"/>
    </row>
    <row r="65" spans="1:11" s="252" customFormat="1" ht="25.5" customHeight="1">
      <c r="A65" s="564">
        <v>17</v>
      </c>
      <c r="B65" s="565" t="s">
        <v>11</v>
      </c>
      <c r="C65" s="567" t="s">
        <v>106</v>
      </c>
      <c r="D65" s="565" t="s">
        <v>42</v>
      </c>
      <c r="E65" s="567" t="s">
        <v>97</v>
      </c>
      <c r="F65" s="575" t="s">
        <v>98</v>
      </c>
      <c r="G65" s="569">
        <f t="shared" si="0"/>
        <v>15320</v>
      </c>
      <c r="H65" s="569">
        <v>15320</v>
      </c>
      <c r="I65" s="569"/>
      <c r="J65" s="571" t="s">
        <v>99</v>
      </c>
      <c r="K65" s="572"/>
    </row>
    <row r="66" spans="1:11" s="252" customFormat="1" ht="25.5" customHeight="1">
      <c r="A66" s="564">
        <v>18</v>
      </c>
      <c r="B66" s="565" t="s">
        <v>11</v>
      </c>
      <c r="C66" s="567" t="s">
        <v>106</v>
      </c>
      <c r="D66" s="565" t="s">
        <v>42</v>
      </c>
      <c r="E66" s="567" t="s">
        <v>100</v>
      </c>
      <c r="F66" s="575" t="s">
        <v>101</v>
      </c>
      <c r="G66" s="569">
        <f t="shared" si="0"/>
        <v>17722</v>
      </c>
      <c r="H66" s="569">
        <v>17722</v>
      </c>
      <c r="I66" s="569"/>
      <c r="J66" s="571" t="s">
        <v>99</v>
      </c>
      <c r="K66" s="572"/>
    </row>
    <row r="67" spans="1:11" s="252" customFormat="1" ht="25.5" customHeight="1">
      <c r="A67" s="564">
        <v>19</v>
      </c>
      <c r="B67" s="565" t="s">
        <v>107</v>
      </c>
      <c r="C67" s="566" t="s">
        <v>133</v>
      </c>
      <c r="D67" s="565" t="s">
        <v>134</v>
      </c>
      <c r="E67" s="567" t="s">
        <v>135</v>
      </c>
      <c r="F67" s="568" t="s">
        <v>136</v>
      </c>
      <c r="G67" s="569">
        <f t="shared" si="0"/>
        <v>150000</v>
      </c>
      <c r="H67" s="570"/>
      <c r="I67" s="570">
        <v>150000</v>
      </c>
      <c r="J67" s="571" t="s">
        <v>137</v>
      </c>
      <c r="K67" s="572"/>
    </row>
    <row r="68" spans="1:11" s="252" customFormat="1" ht="25.5" customHeight="1">
      <c r="A68" s="564">
        <v>20</v>
      </c>
      <c r="B68" s="565" t="s">
        <v>11</v>
      </c>
      <c r="C68" s="587" t="s">
        <v>155</v>
      </c>
      <c r="D68" s="565" t="s">
        <v>42</v>
      </c>
      <c r="E68" s="567" t="s">
        <v>156</v>
      </c>
      <c r="F68" s="568" t="s">
        <v>25</v>
      </c>
      <c r="G68" s="569">
        <f t="shared" si="0"/>
        <v>160000</v>
      </c>
      <c r="H68" s="569">
        <v>160000</v>
      </c>
      <c r="I68" s="569"/>
      <c r="J68" s="571" t="s">
        <v>157</v>
      </c>
      <c r="K68" s="572"/>
    </row>
    <row r="69" spans="1:11" s="252" customFormat="1" ht="25.5" customHeight="1">
      <c r="A69" s="564">
        <v>21</v>
      </c>
      <c r="B69" s="565" t="s">
        <v>11</v>
      </c>
      <c r="C69" s="587" t="s">
        <v>155</v>
      </c>
      <c r="D69" s="565" t="s">
        <v>42</v>
      </c>
      <c r="E69" s="567" t="s">
        <v>159</v>
      </c>
      <c r="F69" s="568" t="s">
        <v>25</v>
      </c>
      <c r="G69" s="569">
        <f t="shared" si="0"/>
        <v>150000</v>
      </c>
      <c r="H69" s="569">
        <v>150000</v>
      </c>
      <c r="I69" s="569"/>
      <c r="J69" s="571" t="s">
        <v>160</v>
      </c>
      <c r="K69" s="572"/>
    </row>
    <row r="70" spans="1:11" s="252" customFormat="1" ht="25.5" customHeight="1">
      <c r="A70" s="564">
        <v>22</v>
      </c>
      <c r="B70" s="565" t="s">
        <v>11</v>
      </c>
      <c r="C70" s="567" t="s">
        <v>187</v>
      </c>
      <c r="D70" s="565" t="s">
        <v>42</v>
      </c>
      <c r="E70" s="567" t="s">
        <v>188</v>
      </c>
      <c r="F70" s="588" t="s">
        <v>189</v>
      </c>
      <c r="G70" s="569">
        <f t="shared" si="0"/>
        <v>481000</v>
      </c>
      <c r="H70" s="573">
        <v>281000</v>
      </c>
      <c r="I70" s="573">
        <v>200000</v>
      </c>
      <c r="J70" s="571" t="s">
        <v>190</v>
      </c>
      <c r="K70" s="572"/>
    </row>
    <row r="71" spans="1:11" s="252" customFormat="1" ht="25.5" customHeight="1">
      <c r="A71" s="564">
        <v>23</v>
      </c>
      <c r="B71" s="565" t="s">
        <v>11</v>
      </c>
      <c r="C71" s="567" t="s">
        <v>194</v>
      </c>
      <c r="D71" s="565" t="s">
        <v>42</v>
      </c>
      <c r="E71" s="567" t="s">
        <v>195</v>
      </c>
      <c r="F71" s="568" t="s">
        <v>196</v>
      </c>
      <c r="G71" s="569">
        <f t="shared" si="0"/>
        <v>30000</v>
      </c>
      <c r="H71" s="573">
        <v>30000</v>
      </c>
      <c r="I71" s="573"/>
      <c r="J71" s="571" t="s">
        <v>197</v>
      </c>
      <c r="K71" s="572"/>
    </row>
    <row r="72" spans="1:11" s="252" customFormat="1" ht="25.5" customHeight="1">
      <c r="A72" s="564">
        <v>24</v>
      </c>
      <c r="B72" s="565" t="s">
        <v>11</v>
      </c>
      <c r="C72" s="567" t="s">
        <v>404</v>
      </c>
      <c r="D72" s="565" t="s">
        <v>42</v>
      </c>
      <c r="E72" s="567" t="s">
        <v>405</v>
      </c>
      <c r="F72" s="568" t="s">
        <v>406</v>
      </c>
      <c r="G72" s="569">
        <f t="shared" si="0"/>
        <v>240270</v>
      </c>
      <c r="H72" s="569">
        <v>228270</v>
      </c>
      <c r="I72" s="569">
        <v>12000</v>
      </c>
      <c r="J72" s="571" t="s">
        <v>407</v>
      </c>
      <c r="K72" s="572"/>
    </row>
    <row r="73" spans="1:11" s="252" customFormat="1" ht="25.5" customHeight="1">
      <c r="A73" s="564">
        <v>25</v>
      </c>
      <c r="B73" s="565" t="s">
        <v>11</v>
      </c>
      <c r="C73" s="567" t="s">
        <v>419</v>
      </c>
      <c r="D73" s="565" t="s">
        <v>42</v>
      </c>
      <c r="E73" s="567" t="s">
        <v>420</v>
      </c>
      <c r="F73" s="588" t="s">
        <v>593</v>
      </c>
      <c r="G73" s="569">
        <f t="shared" si="0"/>
        <v>96000</v>
      </c>
      <c r="H73" s="570">
        <v>96000</v>
      </c>
      <c r="I73" s="570"/>
      <c r="J73" s="571" t="s">
        <v>421</v>
      </c>
      <c r="K73" s="572"/>
    </row>
    <row r="74" spans="1:11" s="252" customFormat="1" ht="25.5" customHeight="1">
      <c r="A74" s="564">
        <v>26</v>
      </c>
      <c r="B74" s="565" t="s">
        <v>11</v>
      </c>
      <c r="C74" s="567" t="s">
        <v>440</v>
      </c>
      <c r="D74" s="565" t="s">
        <v>42</v>
      </c>
      <c r="E74" s="567" t="s">
        <v>441</v>
      </c>
      <c r="F74" s="568" t="s">
        <v>442</v>
      </c>
      <c r="G74" s="569">
        <f t="shared" si="0"/>
        <v>350000</v>
      </c>
      <c r="H74" s="569">
        <v>350000</v>
      </c>
      <c r="I74" s="569"/>
      <c r="J74" s="571" t="s">
        <v>443</v>
      </c>
      <c r="K74" s="572"/>
    </row>
    <row r="75" spans="1:11" s="252" customFormat="1" ht="25.5" customHeight="1">
      <c r="A75" s="564">
        <v>27</v>
      </c>
      <c r="B75" s="565" t="s">
        <v>11</v>
      </c>
      <c r="C75" s="567" t="s">
        <v>440</v>
      </c>
      <c r="D75" s="565" t="s">
        <v>42</v>
      </c>
      <c r="E75" s="567" t="s">
        <v>444</v>
      </c>
      <c r="F75" s="568" t="s">
        <v>445</v>
      </c>
      <c r="G75" s="569">
        <f t="shared" si="0"/>
        <v>27100</v>
      </c>
      <c r="H75" s="569">
        <v>27100</v>
      </c>
      <c r="I75" s="569"/>
      <c r="J75" s="571" t="s">
        <v>446</v>
      </c>
      <c r="K75" s="572"/>
    </row>
    <row r="76" spans="1:11" s="252" customFormat="1" ht="25.5" customHeight="1">
      <c r="A76" s="564">
        <v>28</v>
      </c>
      <c r="B76" s="565" t="s">
        <v>11</v>
      </c>
      <c r="C76" s="567" t="s">
        <v>440</v>
      </c>
      <c r="D76" s="565" t="s">
        <v>42</v>
      </c>
      <c r="E76" s="567" t="s">
        <v>447</v>
      </c>
      <c r="F76" s="568" t="s">
        <v>448</v>
      </c>
      <c r="G76" s="569">
        <f t="shared" si="0"/>
        <v>23500</v>
      </c>
      <c r="H76" s="569">
        <v>23500</v>
      </c>
      <c r="I76" s="569"/>
      <c r="J76" s="571" t="s">
        <v>446</v>
      </c>
      <c r="K76" s="572"/>
    </row>
    <row r="77" spans="1:11" s="252" customFormat="1" ht="25.5" customHeight="1">
      <c r="A77" s="564">
        <v>29</v>
      </c>
      <c r="B77" s="565" t="s">
        <v>11</v>
      </c>
      <c r="C77" s="589" t="s">
        <v>440</v>
      </c>
      <c r="D77" s="565" t="s">
        <v>42</v>
      </c>
      <c r="E77" s="581" t="s">
        <v>449</v>
      </c>
      <c r="F77" s="568" t="s">
        <v>450</v>
      </c>
      <c r="G77" s="569">
        <f t="shared" si="0"/>
        <v>30000</v>
      </c>
      <c r="H77" s="590">
        <v>30000</v>
      </c>
      <c r="I77" s="591"/>
      <c r="J77" s="592" t="s">
        <v>446</v>
      </c>
      <c r="K77" s="572"/>
    </row>
    <row r="78" spans="1:11" s="252" customFormat="1" ht="25.5" customHeight="1">
      <c r="A78" s="564">
        <v>30</v>
      </c>
      <c r="B78" s="565" t="s">
        <v>11</v>
      </c>
      <c r="C78" s="593" t="s">
        <v>460</v>
      </c>
      <c r="D78" s="594" t="s">
        <v>42</v>
      </c>
      <c r="E78" s="593" t="s">
        <v>464</v>
      </c>
      <c r="F78" s="595" t="s">
        <v>465</v>
      </c>
      <c r="G78" s="569">
        <f t="shared" si="0"/>
        <v>30000</v>
      </c>
      <c r="H78" s="596">
        <v>30000</v>
      </c>
      <c r="I78" s="597"/>
      <c r="J78" s="598" t="s">
        <v>466</v>
      </c>
      <c r="K78" s="572"/>
    </row>
    <row r="79" spans="1:11" s="252" customFormat="1" ht="25.5" customHeight="1">
      <c r="A79" s="564">
        <v>31</v>
      </c>
      <c r="B79" s="565" t="s">
        <v>11</v>
      </c>
      <c r="C79" s="567" t="s">
        <v>467</v>
      </c>
      <c r="D79" s="565" t="s">
        <v>42</v>
      </c>
      <c r="E79" s="567" t="s">
        <v>468</v>
      </c>
      <c r="F79" s="568" t="s">
        <v>469</v>
      </c>
      <c r="G79" s="569">
        <f t="shared" si="0"/>
        <v>15000</v>
      </c>
      <c r="H79" s="569">
        <v>15000</v>
      </c>
      <c r="I79" s="569"/>
      <c r="J79" s="571" t="s">
        <v>470</v>
      </c>
      <c r="K79" s="572"/>
    </row>
    <row r="80" spans="1:11" s="252" customFormat="1" ht="25.5" customHeight="1">
      <c r="A80" s="564">
        <v>32</v>
      </c>
      <c r="B80" s="565" t="s">
        <v>11</v>
      </c>
      <c r="C80" s="567" t="s">
        <v>487</v>
      </c>
      <c r="D80" s="565" t="s">
        <v>42</v>
      </c>
      <c r="E80" s="567" t="s">
        <v>521</v>
      </c>
      <c r="F80" s="568" t="s">
        <v>522</v>
      </c>
      <c r="G80" s="569">
        <f t="shared" si="0"/>
        <v>100000</v>
      </c>
      <c r="H80" s="569">
        <v>100000</v>
      </c>
      <c r="I80" s="569"/>
      <c r="J80" s="571" t="s">
        <v>518</v>
      </c>
      <c r="K80" s="572"/>
    </row>
    <row r="81" spans="1:11" s="252" customFormat="1" ht="25.5" customHeight="1">
      <c r="A81" s="564">
        <v>33</v>
      </c>
      <c r="B81" s="565" t="s">
        <v>11</v>
      </c>
      <c r="C81" s="567" t="s">
        <v>487</v>
      </c>
      <c r="D81" s="565" t="s">
        <v>42</v>
      </c>
      <c r="E81" s="581" t="s">
        <v>523</v>
      </c>
      <c r="F81" s="568" t="s">
        <v>524</v>
      </c>
      <c r="G81" s="569">
        <f t="shared" si="0"/>
        <v>50000</v>
      </c>
      <c r="H81" s="590">
        <v>50000</v>
      </c>
      <c r="I81" s="591"/>
      <c r="J81" s="571" t="s">
        <v>518</v>
      </c>
      <c r="K81" s="572"/>
    </row>
    <row r="82" spans="1:11" s="252" customFormat="1" ht="25.5" customHeight="1">
      <c r="A82" s="564">
        <v>34</v>
      </c>
      <c r="B82" s="565" t="s">
        <v>11</v>
      </c>
      <c r="C82" s="587" t="s">
        <v>155</v>
      </c>
      <c r="D82" s="565" t="s">
        <v>42</v>
      </c>
      <c r="E82" s="567" t="s">
        <v>156</v>
      </c>
      <c r="F82" s="568" t="s">
        <v>25</v>
      </c>
      <c r="G82" s="569">
        <f t="shared" si="0"/>
        <v>160000</v>
      </c>
      <c r="H82" s="569">
        <v>160000</v>
      </c>
      <c r="I82" s="569"/>
      <c r="J82" s="571" t="s">
        <v>157</v>
      </c>
      <c r="K82" s="572"/>
    </row>
    <row r="83" spans="1:11" s="252" customFormat="1" ht="25.5" customHeight="1">
      <c r="A83" s="564">
        <v>35</v>
      </c>
      <c r="B83" s="565" t="s">
        <v>11</v>
      </c>
      <c r="C83" s="587" t="s">
        <v>155</v>
      </c>
      <c r="D83" s="565" t="s">
        <v>42</v>
      </c>
      <c r="E83" s="567" t="s">
        <v>159</v>
      </c>
      <c r="F83" s="568" t="s">
        <v>25</v>
      </c>
      <c r="G83" s="569">
        <f t="shared" si="0"/>
        <v>150000</v>
      </c>
      <c r="H83" s="569">
        <v>150000</v>
      </c>
      <c r="I83" s="569"/>
      <c r="J83" s="571" t="s">
        <v>160</v>
      </c>
      <c r="K83" s="572"/>
    </row>
    <row r="84" spans="1:11" s="252" customFormat="1" ht="25.5" customHeight="1">
      <c r="A84" s="564">
        <v>36</v>
      </c>
      <c r="B84" s="565" t="s">
        <v>11</v>
      </c>
      <c r="C84" s="567" t="s">
        <v>559</v>
      </c>
      <c r="D84" s="565" t="s">
        <v>42</v>
      </c>
      <c r="E84" s="587" t="s">
        <v>1549</v>
      </c>
      <c r="F84" s="588" t="s">
        <v>595</v>
      </c>
      <c r="G84" s="569">
        <f t="shared" si="0"/>
        <v>126000</v>
      </c>
      <c r="H84" s="599">
        <v>126000</v>
      </c>
      <c r="I84" s="600"/>
      <c r="J84" s="571" t="s">
        <v>533</v>
      </c>
      <c r="K84" s="572"/>
    </row>
    <row r="85" spans="1:11" s="252" customFormat="1" ht="25.5" customHeight="1">
      <c r="A85" s="564">
        <v>37</v>
      </c>
      <c r="B85" s="565" t="s">
        <v>11</v>
      </c>
      <c r="C85" s="567" t="s">
        <v>548</v>
      </c>
      <c r="D85" s="565" t="s">
        <v>1104</v>
      </c>
      <c r="E85" s="567" t="s">
        <v>556</v>
      </c>
      <c r="F85" s="568" t="s">
        <v>1551</v>
      </c>
      <c r="G85" s="569">
        <f t="shared" si="0"/>
        <v>20000</v>
      </c>
      <c r="H85" s="569">
        <v>20000</v>
      </c>
      <c r="I85" s="569"/>
      <c r="J85" s="571" t="s">
        <v>551</v>
      </c>
      <c r="K85" s="572"/>
    </row>
    <row r="86" spans="1:11" s="252" customFormat="1" ht="25.5" customHeight="1">
      <c r="A86" s="564">
        <v>38</v>
      </c>
      <c r="B86" s="565" t="s">
        <v>11</v>
      </c>
      <c r="C86" s="567" t="s">
        <v>560</v>
      </c>
      <c r="D86" s="565" t="s">
        <v>42</v>
      </c>
      <c r="E86" s="567" t="s">
        <v>561</v>
      </c>
      <c r="F86" s="568" t="s">
        <v>562</v>
      </c>
      <c r="G86" s="569">
        <f t="shared" si="0"/>
        <v>19420</v>
      </c>
      <c r="H86" s="569">
        <v>19420</v>
      </c>
      <c r="I86" s="569"/>
      <c r="J86" s="578" t="s">
        <v>563</v>
      </c>
      <c r="K86" s="572"/>
    </row>
    <row r="87" spans="1:11" s="252" customFormat="1" ht="25.5" customHeight="1">
      <c r="A87" s="564">
        <v>39</v>
      </c>
      <c r="B87" s="565" t="s">
        <v>11</v>
      </c>
      <c r="C87" s="567" t="s">
        <v>560</v>
      </c>
      <c r="D87" s="565" t="s">
        <v>42</v>
      </c>
      <c r="E87" s="567" t="s">
        <v>564</v>
      </c>
      <c r="F87" s="568" t="s">
        <v>565</v>
      </c>
      <c r="G87" s="569">
        <f t="shared" si="0"/>
        <v>5900</v>
      </c>
      <c r="H87" s="569">
        <v>5900</v>
      </c>
      <c r="I87" s="569"/>
      <c r="J87" s="578" t="s">
        <v>568</v>
      </c>
      <c r="K87" s="572"/>
    </row>
    <row r="88" spans="1:11" s="252" customFormat="1" ht="25.5" customHeight="1">
      <c r="A88" s="564">
        <v>40</v>
      </c>
      <c r="B88" s="565" t="s">
        <v>11</v>
      </c>
      <c r="C88" s="567" t="s">
        <v>569</v>
      </c>
      <c r="D88" s="565" t="s">
        <v>570</v>
      </c>
      <c r="E88" s="567" t="s">
        <v>571</v>
      </c>
      <c r="F88" s="568" t="s">
        <v>572</v>
      </c>
      <c r="G88" s="569">
        <f t="shared" si="0"/>
        <v>7260</v>
      </c>
      <c r="H88" s="569">
        <v>7260</v>
      </c>
      <c r="I88" s="569"/>
      <c r="J88" s="578" t="s">
        <v>568</v>
      </c>
      <c r="K88" s="572"/>
    </row>
    <row r="89" spans="1:11" s="252" customFormat="1" ht="25.5" customHeight="1">
      <c r="A89" s="564">
        <v>41</v>
      </c>
      <c r="B89" s="565" t="s">
        <v>11</v>
      </c>
      <c r="C89" s="567" t="s">
        <v>569</v>
      </c>
      <c r="D89" s="565" t="s">
        <v>570</v>
      </c>
      <c r="E89" s="581" t="s">
        <v>573</v>
      </c>
      <c r="F89" s="568" t="s">
        <v>574</v>
      </c>
      <c r="G89" s="569">
        <f t="shared" si="0"/>
        <v>12430</v>
      </c>
      <c r="H89" s="569">
        <v>12430</v>
      </c>
      <c r="I89" s="569"/>
      <c r="J89" s="578" t="s">
        <v>563</v>
      </c>
      <c r="K89" s="572"/>
    </row>
    <row r="90" spans="1:11" s="252" customFormat="1" ht="25.5" customHeight="1">
      <c r="A90" s="564">
        <v>42</v>
      </c>
      <c r="B90" s="565" t="s">
        <v>11</v>
      </c>
      <c r="C90" s="567" t="s">
        <v>560</v>
      </c>
      <c r="D90" s="592" t="s">
        <v>42</v>
      </c>
      <c r="E90" s="589" t="s">
        <v>566</v>
      </c>
      <c r="F90" s="568" t="s">
        <v>567</v>
      </c>
      <c r="G90" s="569">
        <f t="shared" si="0"/>
        <v>826894</v>
      </c>
      <c r="H90" s="590">
        <v>826894</v>
      </c>
      <c r="I90" s="591"/>
      <c r="J90" s="578" t="s">
        <v>563</v>
      </c>
      <c r="K90" s="572"/>
    </row>
    <row r="91" spans="1:11" s="252" customFormat="1" ht="25.5" customHeight="1">
      <c r="A91" s="564">
        <v>43</v>
      </c>
      <c r="B91" s="565" t="s">
        <v>11</v>
      </c>
      <c r="C91" s="567" t="s">
        <v>419</v>
      </c>
      <c r="D91" s="565" t="s">
        <v>42</v>
      </c>
      <c r="E91" s="567" t="s">
        <v>420</v>
      </c>
      <c r="F91" s="588" t="s">
        <v>599</v>
      </c>
      <c r="G91" s="569">
        <f t="shared" si="0"/>
        <v>96000</v>
      </c>
      <c r="H91" s="569">
        <v>96000</v>
      </c>
      <c r="I91" s="569"/>
      <c r="J91" s="571" t="s">
        <v>421</v>
      </c>
      <c r="K91" s="572"/>
    </row>
    <row r="92" spans="1:11" s="252" customFormat="1" ht="25.5" customHeight="1">
      <c r="A92" s="564">
        <v>44</v>
      </c>
      <c r="B92" s="565" t="s">
        <v>11</v>
      </c>
      <c r="C92" s="567" t="s">
        <v>27</v>
      </c>
      <c r="D92" s="565" t="s">
        <v>28</v>
      </c>
      <c r="E92" s="567" t="s">
        <v>29</v>
      </c>
      <c r="F92" s="568" t="s">
        <v>30</v>
      </c>
      <c r="G92" s="569">
        <f t="shared" si="0"/>
        <v>70000</v>
      </c>
      <c r="H92" s="569">
        <v>70000</v>
      </c>
      <c r="I92" s="569"/>
      <c r="J92" s="571" t="s">
        <v>31</v>
      </c>
      <c r="K92" s="572"/>
    </row>
    <row r="93" spans="1:11" s="252" customFormat="1" ht="25.5" customHeight="1">
      <c r="A93" s="564">
        <v>45</v>
      </c>
      <c r="B93" s="565" t="s">
        <v>11</v>
      </c>
      <c r="C93" s="567" t="s">
        <v>64</v>
      </c>
      <c r="D93" s="565" t="s">
        <v>28</v>
      </c>
      <c r="E93" s="567" t="s">
        <v>70</v>
      </c>
      <c r="F93" s="568" t="s">
        <v>71</v>
      </c>
      <c r="G93" s="569">
        <f t="shared" si="0"/>
        <v>9900</v>
      </c>
      <c r="H93" s="569">
        <v>9900</v>
      </c>
      <c r="I93" s="569"/>
      <c r="J93" s="571" t="s">
        <v>67</v>
      </c>
      <c r="K93" s="572"/>
    </row>
    <row r="94" spans="1:11" s="252" customFormat="1" ht="25.5" customHeight="1">
      <c r="A94" s="564">
        <v>46</v>
      </c>
      <c r="B94" s="565" t="s">
        <v>11</v>
      </c>
      <c r="C94" s="567" t="s">
        <v>64</v>
      </c>
      <c r="D94" s="565" t="s">
        <v>28</v>
      </c>
      <c r="E94" s="567" t="s">
        <v>72</v>
      </c>
      <c r="F94" s="568" t="s">
        <v>73</v>
      </c>
      <c r="G94" s="569">
        <f t="shared" si="0"/>
        <v>10000</v>
      </c>
      <c r="H94" s="569">
        <v>10000</v>
      </c>
      <c r="I94" s="569"/>
      <c r="J94" s="571" t="s">
        <v>67</v>
      </c>
      <c r="K94" s="572"/>
    </row>
    <row r="95" spans="1:11" s="252" customFormat="1" ht="25.5" customHeight="1">
      <c r="A95" s="564">
        <v>47</v>
      </c>
      <c r="B95" s="565" t="s">
        <v>11</v>
      </c>
      <c r="C95" s="567" t="s">
        <v>81</v>
      </c>
      <c r="D95" s="565" t="s">
        <v>28</v>
      </c>
      <c r="E95" s="567" t="s">
        <v>82</v>
      </c>
      <c r="F95" s="568" t="s">
        <v>83</v>
      </c>
      <c r="G95" s="569">
        <f t="shared" si="0"/>
        <v>126000</v>
      </c>
      <c r="H95" s="569">
        <v>126000</v>
      </c>
      <c r="I95" s="569"/>
      <c r="J95" s="571" t="s">
        <v>84</v>
      </c>
      <c r="K95" s="572"/>
    </row>
    <row r="96" spans="1:11" s="252" customFormat="1" ht="25.5" customHeight="1">
      <c r="A96" s="564">
        <v>48</v>
      </c>
      <c r="B96" s="565" t="s">
        <v>11</v>
      </c>
      <c r="C96" s="567" t="s">
        <v>81</v>
      </c>
      <c r="D96" s="565" t="s">
        <v>28</v>
      </c>
      <c r="E96" s="567" t="s">
        <v>87</v>
      </c>
      <c r="F96" s="568" t="s">
        <v>88</v>
      </c>
      <c r="G96" s="569">
        <f t="shared" si="0"/>
        <v>14920</v>
      </c>
      <c r="H96" s="569">
        <v>14920</v>
      </c>
      <c r="I96" s="569"/>
      <c r="J96" s="571" t="s">
        <v>84</v>
      </c>
      <c r="K96" s="572"/>
    </row>
    <row r="97" spans="1:16" s="252" customFormat="1" ht="25.5" customHeight="1">
      <c r="A97" s="564">
        <v>49</v>
      </c>
      <c r="B97" s="565" t="s">
        <v>11</v>
      </c>
      <c r="C97" s="567" t="s">
        <v>106</v>
      </c>
      <c r="D97" s="565" t="s">
        <v>28</v>
      </c>
      <c r="E97" s="567" t="s">
        <v>102</v>
      </c>
      <c r="F97" s="575" t="s">
        <v>103</v>
      </c>
      <c r="G97" s="569">
        <f t="shared" si="0"/>
        <v>18225</v>
      </c>
      <c r="H97" s="569">
        <v>18225</v>
      </c>
      <c r="I97" s="569"/>
      <c r="J97" s="571" t="s">
        <v>99</v>
      </c>
      <c r="K97" s="572"/>
    </row>
    <row r="98" spans="1:16" s="252" customFormat="1" ht="25.5" customHeight="1">
      <c r="A98" s="564">
        <v>50</v>
      </c>
      <c r="B98" s="565" t="s">
        <v>11</v>
      </c>
      <c r="C98" s="567" t="s">
        <v>106</v>
      </c>
      <c r="D98" s="565" t="s">
        <v>28</v>
      </c>
      <c r="E98" s="581" t="s">
        <v>104</v>
      </c>
      <c r="F98" s="575" t="s">
        <v>105</v>
      </c>
      <c r="G98" s="569">
        <f t="shared" si="0"/>
        <v>19698</v>
      </c>
      <c r="H98" s="590">
        <v>19698</v>
      </c>
      <c r="I98" s="591"/>
      <c r="J98" s="592" t="s">
        <v>99</v>
      </c>
      <c r="K98" s="572"/>
    </row>
    <row r="99" spans="1:16" s="252" customFormat="1" ht="25.5" customHeight="1">
      <c r="A99" s="564">
        <v>51</v>
      </c>
      <c r="B99" s="565" t="s">
        <v>107</v>
      </c>
      <c r="C99" s="566" t="s">
        <v>113</v>
      </c>
      <c r="D99" s="578" t="s">
        <v>114</v>
      </c>
      <c r="E99" s="566" t="s">
        <v>115</v>
      </c>
      <c r="F99" s="575" t="s">
        <v>116</v>
      </c>
      <c r="G99" s="569">
        <f t="shared" si="0"/>
        <v>25520</v>
      </c>
      <c r="H99" s="601">
        <v>25520</v>
      </c>
      <c r="I99" s="601"/>
      <c r="J99" s="578" t="s">
        <v>111</v>
      </c>
      <c r="K99" s="602"/>
    </row>
    <row r="100" spans="1:16" s="252" customFormat="1" ht="25.5" customHeight="1">
      <c r="A100" s="564">
        <v>52</v>
      </c>
      <c r="B100" s="603" t="s">
        <v>12</v>
      </c>
      <c r="C100" s="589" t="s">
        <v>122</v>
      </c>
      <c r="D100" s="565" t="s">
        <v>28</v>
      </c>
      <c r="E100" s="604" t="s">
        <v>123</v>
      </c>
      <c r="F100" s="568" t="s">
        <v>124</v>
      </c>
      <c r="G100" s="569">
        <f t="shared" si="0"/>
        <v>30000</v>
      </c>
      <c r="H100" s="590">
        <v>30000</v>
      </c>
      <c r="I100" s="591"/>
      <c r="J100" s="592" t="s">
        <v>125</v>
      </c>
      <c r="K100" s="602"/>
    </row>
    <row r="101" spans="1:16" s="252" customFormat="1" ht="25.5" customHeight="1">
      <c r="A101" s="564">
        <v>53</v>
      </c>
      <c r="B101" s="565" t="s">
        <v>107</v>
      </c>
      <c r="C101" s="566" t="s">
        <v>142</v>
      </c>
      <c r="D101" s="565" t="s">
        <v>114</v>
      </c>
      <c r="E101" s="567" t="s">
        <v>143</v>
      </c>
      <c r="F101" s="568" t="s">
        <v>144</v>
      </c>
      <c r="G101" s="569">
        <f t="shared" si="0"/>
        <v>66420</v>
      </c>
      <c r="H101" s="570">
        <v>66420</v>
      </c>
      <c r="I101" s="570"/>
      <c r="J101" s="571" t="s">
        <v>145</v>
      </c>
      <c r="K101" s="572"/>
    </row>
    <row r="102" spans="1:16" s="252" customFormat="1" ht="25.5" customHeight="1">
      <c r="A102" s="564">
        <v>54</v>
      </c>
      <c r="B102" s="565" t="s">
        <v>107</v>
      </c>
      <c r="C102" s="566" t="s">
        <v>147</v>
      </c>
      <c r="D102" s="565" t="s">
        <v>114</v>
      </c>
      <c r="E102" s="567" t="s">
        <v>148</v>
      </c>
      <c r="F102" s="568" t="s">
        <v>149</v>
      </c>
      <c r="G102" s="569">
        <f t="shared" si="0"/>
        <v>40000</v>
      </c>
      <c r="H102" s="570">
        <v>7500</v>
      </c>
      <c r="I102" s="570">
        <v>32500</v>
      </c>
      <c r="J102" s="571" t="s">
        <v>150</v>
      </c>
      <c r="K102" s="572"/>
    </row>
    <row r="103" spans="1:16" s="252" customFormat="1" ht="25.5" customHeight="1">
      <c r="A103" s="564">
        <v>55</v>
      </c>
      <c r="B103" s="565" t="s">
        <v>11</v>
      </c>
      <c r="C103" s="567" t="s">
        <v>155</v>
      </c>
      <c r="D103" s="565" t="s">
        <v>28</v>
      </c>
      <c r="E103" s="567" t="s">
        <v>162</v>
      </c>
      <c r="F103" s="568" t="s">
        <v>25</v>
      </c>
      <c r="G103" s="569">
        <f t="shared" si="0"/>
        <v>50000</v>
      </c>
      <c r="H103" s="569">
        <v>50000</v>
      </c>
      <c r="I103" s="569"/>
      <c r="J103" s="571" t="s">
        <v>163</v>
      </c>
      <c r="K103" s="572"/>
    </row>
    <row r="104" spans="1:16" s="252" customFormat="1" ht="25.5" customHeight="1">
      <c r="A104" s="564">
        <v>56</v>
      </c>
      <c r="B104" s="565" t="s">
        <v>11</v>
      </c>
      <c r="C104" s="567" t="s">
        <v>173</v>
      </c>
      <c r="D104" s="565" t="s">
        <v>28</v>
      </c>
      <c r="E104" s="567" t="s">
        <v>174</v>
      </c>
      <c r="F104" s="568" t="s">
        <v>175</v>
      </c>
      <c r="G104" s="569">
        <f t="shared" si="0"/>
        <v>250000</v>
      </c>
      <c r="H104" s="569">
        <v>250000</v>
      </c>
      <c r="I104" s="569"/>
      <c r="J104" s="571" t="s">
        <v>176</v>
      </c>
      <c r="K104" s="572"/>
    </row>
    <row r="105" spans="1:16" s="252" customFormat="1" ht="25.5" customHeight="1">
      <c r="A105" s="564">
        <v>57</v>
      </c>
      <c r="B105" s="565" t="s">
        <v>11</v>
      </c>
      <c r="C105" s="567" t="s">
        <v>177</v>
      </c>
      <c r="D105" s="565" t="s">
        <v>28</v>
      </c>
      <c r="E105" s="567" t="s">
        <v>178</v>
      </c>
      <c r="F105" s="568" t="s">
        <v>25</v>
      </c>
      <c r="G105" s="569">
        <f t="shared" si="0"/>
        <v>150000</v>
      </c>
      <c r="H105" s="569">
        <v>150000</v>
      </c>
      <c r="I105" s="569"/>
      <c r="J105" s="571" t="s">
        <v>179</v>
      </c>
      <c r="K105" s="572"/>
    </row>
    <row r="106" spans="1:16" s="252" customFormat="1" ht="25.5" customHeight="1">
      <c r="A106" s="564">
        <v>58</v>
      </c>
      <c r="B106" s="565" t="s">
        <v>11</v>
      </c>
      <c r="C106" s="567" t="s">
        <v>173</v>
      </c>
      <c r="D106" s="565" t="s">
        <v>28</v>
      </c>
      <c r="E106" s="567" t="s">
        <v>180</v>
      </c>
      <c r="F106" s="568" t="s">
        <v>181</v>
      </c>
      <c r="G106" s="569">
        <f t="shared" si="0"/>
        <v>500000</v>
      </c>
      <c r="H106" s="569">
        <v>500000</v>
      </c>
      <c r="I106" s="569"/>
      <c r="J106" s="571" t="s">
        <v>176</v>
      </c>
      <c r="K106" s="572"/>
    </row>
    <row r="107" spans="1:16" s="252" customFormat="1" ht="25.5" customHeight="1">
      <c r="A107" s="564">
        <v>59</v>
      </c>
      <c r="B107" s="565" t="s">
        <v>11</v>
      </c>
      <c r="C107" s="567" t="s">
        <v>173</v>
      </c>
      <c r="D107" s="565" t="s">
        <v>28</v>
      </c>
      <c r="E107" s="567" t="s">
        <v>182</v>
      </c>
      <c r="F107" s="568" t="s">
        <v>183</v>
      </c>
      <c r="G107" s="569">
        <f t="shared" si="0"/>
        <v>70000</v>
      </c>
      <c r="H107" s="569">
        <v>70000</v>
      </c>
      <c r="I107" s="569"/>
      <c r="J107" s="571" t="s">
        <v>176</v>
      </c>
      <c r="K107" s="572"/>
    </row>
    <row r="108" spans="1:16" s="252" customFormat="1" ht="25.5" customHeight="1">
      <c r="A108" s="564">
        <v>60</v>
      </c>
      <c r="B108" s="565" t="s">
        <v>11</v>
      </c>
      <c r="C108" s="567" t="s">
        <v>173</v>
      </c>
      <c r="D108" s="565" t="s">
        <v>28</v>
      </c>
      <c r="E108" s="567" t="s">
        <v>184</v>
      </c>
      <c r="F108" s="568" t="s">
        <v>25</v>
      </c>
      <c r="G108" s="569">
        <f t="shared" si="0"/>
        <v>150000</v>
      </c>
      <c r="H108" s="569">
        <v>150000</v>
      </c>
      <c r="I108" s="569"/>
      <c r="J108" s="571" t="s">
        <v>176</v>
      </c>
      <c r="K108" s="572"/>
      <c r="L108" s="605"/>
      <c r="M108" s="605"/>
      <c r="N108" s="605"/>
      <c r="O108" s="605"/>
      <c r="P108" s="605"/>
    </row>
    <row r="109" spans="1:16" s="252" customFormat="1" ht="25.5" customHeight="1">
      <c r="A109" s="564">
        <v>61</v>
      </c>
      <c r="B109" s="565" t="s">
        <v>11</v>
      </c>
      <c r="C109" s="567" t="s">
        <v>173</v>
      </c>
      <c r="D109" s="565" t="s">
        <v>28</v>
      </c>
      <c r="E109" s="567" t="s">
        <v>185</v>
      </c>
      <c r="F109" s="568" t="s">
        <v>186</v>
      </c>
      <c r="G109" s="569">
        <f t="shared" si="0"/>
        <v>185000</v>
      </c>
      <c r="H109" s="569">
        <v>185000</v>
      </c>
      <c r="I109" s="569"/>
      <c r="J109" s="571" t="s">
        <v>176</v>
      </c>
      <c r="K109" s="572"/>
      <c r="L109" s="605"/>
      <c r="M109" s="605"/>
      <c r="N109" s="605"/>
      <c r="O109" s="605"/>
      <c r="P109" s="605"/>
    </row>
    <row r="110" spans="1:16" s="252" customFormat="1" ht="25.5" customHeight="1">
      <c r="A110" s="564">
        <v>62</v>
      </c>
      <c r="B110" s="565" t="s">
        <v>11</v>
      </c>
      <c r="C110" s="567" t="s">
        <v>187</v>
      </c>
      <c r="D110" s="578" t="s">
        <v>28</v>
      </c>
      <c r="E110" s="567" t="s">
        <v>191</v>
      </c>
      <c r="F110" s="588" t="s">
        <v>192</v>
      </c>
      <c r="G110" s="569">
        <f t="shared" si="0"/>
        <v>190300</v>
      </c>
      <c r="H110" s="606">
        <v>190300</v>
      </c>
      <c r="I110" s="606"/>
      <c r="J110" s="578" t="s">
        <v>193</v>
      </c>
      <c r="K110" s="572"/>
      <c r="L110" s="605"/>
      <c r="M110" s="605"/>
      <c r="N110" s="605"/>
      <c r="O110" s="605"/>
      <c r="P110" s="605"/>
    </row>
    <row r="111" spans="1:16" s="252" customFormat="1" ht="25.5" customHeight="1">
      <c r="A111" s="564">
        <v>63</v>
      </c>
      <c r="B111" s="565" t="s">
        <v>11</v>
      </c>
      <c r="C111" s="567" t="s">
        <v>202</v>
      </c>
      <c r="D111" s="565" t="s">
        <v>28</v>
      </c>
      <c r="E111" s="567" t="s">
        <v>203</v>
      </c>
      <c r="F111" s="568" t="s">
        <v>204</v>
      </c>
      <c r="G111" s="569">
        <f t="shared" si="0"/>
        <v>123696</v>
      </c>
      <c r="H111" s="573">
        <v>123696</v>
      </c>
      <c r="I111" s="573"/>
      <c r="J111" s="571" t="s">
        <v>205</v>
      </c>
      <c r="K111" s="572"/>
      <c r="L111" s="605"/>
      <c r="M111" s="605"/>
      <c r="N111" s="605"/>
      <c r="O111" s="605"/>
      <c r="P111" s="605"/>
    </row>
    <row r="112" spans="1:16" s="605" customFormat="1" ht="25.5" customHeight="1">
      <c r="A112" s="564">
        <v>64</v>
      </c>
      <c r="B112" s="565" t="s">
        <v>11</v>
      </c>
      <c r="C112" s="567" t="s">
        <v>202</v>
      </c>
      <c r="D112" s="565" t="s">
        <v>28</v>
      </c>
      <c r="E112" s="567" t="s">
        <v>206</v>
      </c>
      <c r="F112" s="568" t="s">
        <v>207</v>
      </c>
      <c r="G112" s="569">
        <f t="shared" si="0"/>
        <v>286710</v>
      </c>
      <c r="H112" s="573">
        <v>283710</v>
      </c>
      <c r="I112" s="573">
        <v>3000</v>
      </c>
      <c r="J112" s="571" t="s">
        <v>208</v>
      </c>
      <c r="K112" s="572"/>
    </row>
    <row r="113" spans="1:11" s="605" customFormat="1" ht="25.5" customHeight="1">
      <c r="A113" s="564">
        <v>65</v>
      </c>
      <c r="B113" s="565" t="s">
        <v>11</v>
      </c>
      <c r="C113" s="567" t="s">
        <v>202</v>
      </c>
      <c r="D113" s="565" t="s">
        <v>28</v>
      </c>
      <c r="E113" s="581" t="s">
        <v>209</v>
      </c>
      <c r="F113" s="607" t="s">
        <v>209</v>
      </c>
      <c r="G113" s="569">
        <f t="shared" si="0"/>
        <v>30000</v>
      </c>
      <c r="H113" s="582">
        <v>30000</v>
      </c>
      <c r="I113" s="583"/>
      <c r="J113" s="592" t="s">
        <v>210</v>
      </c>
      <c r="K113" s="572"/>
    </row>
    <row r="114" spans="1:11" s="605" customFormat="1" ht="25.5" customHeight="1">
      <c r="A114" s="564">
        <v>66</v>
      </c>
      <c r="B114" s="565" t="s">
        <v>11</v>
      </c>
      <c r="C114" s="567" t="s">
        <v>220</v>
      </c>
      <c r="D114" s="565" t="s">
        <v>28</v>
      </c>
      <c r="E114" s="567" t="s">
        <v>221</v>
      </c>
      <c r="F114" s="568" t="s">
        <v>222</v>
      </c>
      <c r="G114" s="569">
        <f t="shared" ref="G114:G177" si="1">H114+I114</f>
        <v>73500</v>
      </c>
      <c r="H114" s="573">
        <v>73500</v>
      </c>
      <c r="I114" s="573"/>
      <c r="J114" s="571" t="s">
        <v>223</v>
      </c>
      <c r="K114" s="572"/>
    </row>
    <row r="115" spans="1:11" s="605" customFormat="1" ht="25.5" customHeight="1">
      <c r="A115" s="564">
        <v>67</v>
      </c>
      <c r="B115" s="565" t="s">
        <v>11</v>
      </c>
      <c r="C115" s="567" t="s">
        <v>220</v>
      </c>
      <c r="D115" s="565" t="s">
        <v>28</v>
      </c>
      <c r="E115" s="567" t="s">
        <v>224</v>
      </c>
      <c r="F115" s="568" t="s">
        <v>225</v>
      </c>
      <c r="G115" s="569">
        <f t="shared" si="1"/>
        <v>89500</v>
      </c>
      <c r="H115" s="573">
        <v>89500</v>
      </c>
      <c r="I115" s="573"/>
      <c r="J115" s="571" t="s">
        <v>226</v>
      </c>
      <c r="K115" s="572"/>
    </row>
    <row r="116" spans="1:11" s="605" customFormat="1" ht="25.5" customHeight="1">
      <c r="A116" s="564">
        <v>68</v>
      </c>
      <c r="B116" s="565" t="s">
        <v>11</v>
      </c>
      <c r="C116" s="567" t="s">
        <v>233</v>
      </c>
      <c r="D116" s="565" t="s">
        <v>28</v>
      </c>
      <c r="E116" s="567" t="s">
        <v>234</v>
      </c>
      <c r="F116" s="568" t="s">
        <v>235</v>
      </c>
      <c r="G116" s="569">
        <f t="shared" si="1"/>
        <v>288950</v>
      </c>
      <c r="H116" s="569">
        <v>288950</v>
      </c>
      <c r="I116" s="569"/>
      <c r="J116" s="571"/>
      <c r="K116" s="572"/>
    </row>
    <row r="117" spans="1:11" s="605" customFormat="1" ht="25.5" customHeight="1">
      <c r="A117" s="564">
        <v>69</v>
      </c>
      <c r="B117" s="565" t="s">
        <v>11</v>
      </c>
      <c r="C117" s="567" t="s">
        <v>233</v>
      </c>
      <c r="D117" s="565" t="s">
        <v>28</v>
      </c>
      <c r="E117" s="567" t="s">
        <v>236</v>
      </c>
      <c r="F117" s="568" t="s">
        <v>237</v>
      </c>
      <c r="G117" s="569">
        <f t="shared" si="1"/>
        <v>10000</v>
      </c>
      <c r="H117" s="569">
        <v>10000</v>
      </c>
      <c r="I117" s="569"/>
      <c r="J117" s="571"/>
      <c r="K117" s="572"/>
    </row>
    <row r="118" spans="1:11" s="605" customFormat="1" ht="25.5" customHeight="1">
      <c r="A118" s="564">
        <v>70</v>
      </c>
      <c r="B118" s="565" t="s">
        <v>107</v>
      </c>
      <c r="C118" s="584" t="s">
        <v>245</v>
      </c>
      <c r="D118" s="565" t="s">
        <v>114</v>
      </c>
      <c r="E118" s="567" t="s">
        <v>249</v>
      </c>
      <c r="F118" s="568" t="s">
        <v>250</v>
      </c>
      <c r="G118" s="569">
        <f t="shared" si="1"/>
        <v>160000</v>
      </c>
      <c r="H118" s="585">
        <v>100000</v>
      </c>
      <c r="I118" s="585">
        <v>60000</v>
      </c>
      <c r="J118" s="571" t="s">
        <v>251</v>
      </c>
      <c r="K118" s="572"/>
    </row>
    <row r="119" spans="1:11" s="605" customFormat="1" ht="25.5" customHeight="1">
      <c r="A119" s="564">
        <v>71</v>
      </c>
      <c r="B119" s="608" t="s">
        <v>107</v>
      </c>
      <c r="C119" s="584" t="s">
        <v>245</v>
      </c>
      <c r="D119" s="608" t="s">
        <v>114</v>
      </c>
      <c r="E119" s="584" t="s">
        <v>252</v>
      </c>
      <c r="F119" s="609" t="s">
        <v>253</v>
      </c>
      <c r="G119" s="569">
        <f t="shared" si="1"/>
        <v>236000</v>
      </c>
      <c r="H119" s="610">
        <v>175000</v>
      </c>
      <c r="I119" s="610">
        <v>61000</v>
      </c>
      <c r="J119" s="611" t="s">
        <v>248</v>
      </c>
      <c r="K119" s="612"/>
    </row>
    <row r="120" spans="1:11" s="605" customFormat="1" ht="25.5" customHeight="1">
      <c r="A120" s="564">
        <v>72</v>
      </c>
      <c r="B120" s="608" t="s">
        <v>107</v>
      </c>
      <c r="C120" s="584" t="s">
        <v>245</v>
      </c>
      <c r="D120" s="608" t="s">
        <v>114</v>
      </c>
      <c r="E120" s="584" t="s">
        <v>254</v>
      </c>
      <c r="F120" s="609" t="s">
        <v>255</v>
      </c>
      <c r="G120" s="569">
        <f t="shared" si="1"/>
        <v>100000</v>
      </c>
      <c r="H120" s="610">
        <v>100000</v>
      </c>
      <c r="I120" s="610"/>
      <c r="J120" s="611" t="s">
        <v>256</v>
      </c>
      <c r="K120" s="612"/>
    </row>
    <row r="121" spans="1:11" s="605" customFormat="1" ht="25.5" customHeight="1">
      <c r="A121" s="564">
        <v>73</v>
      </c>
      <c r="B121" s="608" t="s">
        <v>107</v>
      </c>
      <c r="C121" s="584" t="s">
        <v>245</v>
      </c>
      <c r="D121" s="608" t="s">
        <v>114</v>
      </c>
      <c r="E121" s="584" t="s">
        <v>257</v>
      </c>
      <c r="F121" s="609" t="s">
        <v>258</v>
      </c>
      <c r="G121" s="569">
        <f t="shared" si="1"/>
        <v>70000</v>
      </c>
      <c r="H121" s="610">
        <v>70000</v>
      </c>
      <c r="I121" s="610"/>
      <c r="J121" s="611" t="s">
        <v>259</v>
      </c>
      <c r="K121" s="612"/>
    </row>
    <row r="122" spans="1:11" s="605" customFormat="1" ht="25.5" customHeight="1">
      <c r="A122" s="564">
        <v>74</v>
      </c>
      <c r="B122" s="608" t="s">
        <v>107</v>
      </c>
      <c r="C122" s="584" t="s">
        <v>245</v>
      </c>
      <c r="D122" s="608" t="s">
        <v>114</v>
      </c>
      <c r="E122" s="584" t="s">
        <v>260</v>
      </c>
      <c r="F122" s="609" t="s">
        <v>258</v>
      </c>
      <c r="G122" s="569">
        <f t="shared" si="1"/>
        <v>80000</v>
      </c>
      <c r="H122" s="610">
        <v>80000</v>
      </c>
      <c r="I122" s="610"/>
      <c r="J122" s="611" t="s">
        <v>259</v>
      </c>
      <c r="K122" s="612"/>
    </row>
    <row r="123" spans="1:11" s="605" customFormat="1" ht="25.5" customHeight="1">
      <c r="A123" s="564">
        <v>75</v>
      </c>
      <c r="B123" s="608" t="s">
        <v>107</v>
      </c>
      <c r="C123" s="584" t="s">
        <v>245</v>
      </c>
      <c r="D123" s="608" t="s">
        <v>114</v>
      </c>
      <c r="E123" s="584" t="s">
        <v>261</v>
      </c>
      <c r="F123" s="609" t="s">
        <v>258</v>
      </c>
      <c r="G123" s="569">
        <f t="shared" si="1"/>
        <v>63000</v>
      </c>
      <c r="H123" s="610">
        <v>63000</v>
      </c>
      <c r="I123" s="610"/>
      <c r="J123" s="611" t="s">
        <v>259</v>
      </c>
      <c r="K123" s="612"/>
    </row>
    <row r="124" spans="1:11" s="605" customFormat="1" ht="25.5" customHeight="1">
      <c r="A124" s="564">
        <v>76</v>
      </c>
      <c r="B124" s="608" t="s">
        <v>107</v>
      </c>
      <c r="C124" s="584" t="s">
        <v>245</v>
      </c>
      <c r="D124" s="608" t="s">
        <v>114</v>
      </c>
      <c r="E124" s="584" t="s">
        <v>262</v>
      </c>
      <c r="F124" s="609" t="s">
        <v>258</v>
      </c>
      <c r="G124" s="569">
        <f t="shared" si="1"/>
        <v>95000</v>
      </c>
      <c r="H124" s="610">
        <v>95000</v>
      </c>
      <c r="I124" s="610"/>
      <c r="J124" s="611" t="s">
        <v>259</v>
      </c>
      <c r="K124" s="612"/>
    </row>
    <row r="125" spans="1:11" s="605" customFormat="1" ht="25.5" customHeight="1">
      <c r="A125" s="564">
        <v>77</v>
      </c>
      <c r="B125" s="608" t="s">
        <v>107</v>
      </c>
      <c r="C125" s="584" t="s">
        <v>245</v>
      </c>
      <c r="D125" s="608" t="s">
        <v>114</v>
      </c>
      <c r="E125" s="584" t="s">
        <v>263</v>
      </c>
      <c r="F125" s="609" t="s">
        <v>258</v>
      </c>
      <c r="G125" s="569">
        <f t="shared" si="1"/>
        <v>92000</v>
      </c>
      <c r="H125" s="610">
        <v>92000</v>
      </c>
      <c r="I125" s="610"/>
      <c r="J125" s="611" t="s">
        <v>259</v>
      </c>
      <c r="K125" s="612"/>
    </row>
    <row r="126" spans="1:11" s="605" customFormat="1" ht="25.5" customHeight="1">
      <c r="A126" s="564">
        <v>78</v>
      </c>
      <c r="B126" s="608" t="s">
        <v>107</v>
      </c>
      <c r="C126" s="584" t="s">
        <v>245</v>
      </c>
      <c r="D126" s="608" t="s">
        <v>114</v>
      </c>
      <c r="E126" s="584" t="s">
        <v>264</v>
      </c>
      <c r="F126" s="609" t="s">
        <v>265</v>
      </c>
      <c r="G126" s="569">
        <f t="shared" si="1"/>
        <v>5000000</v>
      </c>
      <c r="H126" s="610">
        <v>2500000</v>
      </c>
      <c r="I126" s="610">
        <v>2500000</v>
      </c>
      <c r="J126" s="611" t="s">
        <v>266</v>
      </c>
      <c r="K126" s="612"/>
    </row>
    <row r="127" spans="1:11" s="605" customFormat="1" ht="25.5" customHeight="1">
      <c r="A127" s="564">
        <v>79</v>
      </c>
      <c r="B127" s="608" t="s">
        <v>107</v>
      </c>
      <c r="C127" s="584" t="s">
        <v>245</v>
      </c>
      <c r="D127" s="608" t="s">
        <v>114</v>
      </c>
      <c r="E127" s="584" t="s">
        <v>267</v>
      </c>
      <c r="F127" s="609" t="s">
        <v>268</v>
      </c>
      <c r="G127" s="569">
        <f t="shared" si="1"/>
        <v>180000</v>
      </c>
      <c r="H127" s="610">
        <v>100000</v>
      </c>
      <c r="I127" s="610">
        <v>80000</v>
      </c>
      <c r="J127" s="611" t="s">
        <v>269</v>
      </c>
      <c r="K127" s="612"/>
    </row>
    <row r="128" spans="1:11" s="605" customFormat="1" ht="25.5" customHeight="1">
      <c r="A128" s="564">
        <v>80</v>
      </c>
      <c r="B128" s="608" t="s">
        <v>107</v>
      </c>
      <c r="C128" s="584" t="s">
        <v>245</v>
      </c>
      <c r="D128" s="608" t="s">
        <v>114</v>
      </c>
      <c r="E128" s="584" t="s">
        <v>270</v>
      </c>
      <c r="F128" s="609" t="s">
        <v>271</v>
      </c>
      <c r="G128" s="569">
        <f t="shared" si="1"/>
        <v>200000</v>
      </c>
      <c r="H128" s="610">
        <v>100000</v>
      </c>
      <c r="I128" s="610">
        <v>100000</v>
      </c>
      <c r="J128" s="611" t="s">
        <v>269</v>
      </c>
      <c r="K128" s="612"/>
    </row>
    <row r="129" spans="1:16" s="605" customFormat="1" ht="25.5" customHeight="1">
      <c r="A129" s="564">
        <v>81</v>
      </c>
      <c r="B129" s="608" t="s">
        <v>107</v>
      </c>
      <c r="C129" s="584" t="s">
        <v>245</v>
      </c>
      <c r="D129" s="608" t="s">
        <v>114</v>
      </c>
      <c r="E129" s="584" t="s">
        <v>272</v>
      </c>
      <c r="F129" s="609" t="s">
        <v>273</v>
      </c>
      <c r="G129" s="569">
        <f t="shared" si="1"/>
        <v>1400000</v>
      </c>
      <c r="H129" s="610">
        <v>1000000</v>
      </c>
      <c r="I129" s="610">
        <v>400000</v>
      </c>
      <c r="J129" s="611" t="s">
        <v>274</v>
      </c>
      <c r="K129" s="612"/>
    </row>
    <row r="130" spans="1:16" s="605" customFormat="1" ht="25.5" customHeight="1">
      <c r="A130" s="564">
        <v>82</v>
      </c>
      <c r="B130" s="565" t="s">
        <v>11</v>
      </c>
      <c r="C130" s="567" t="s">
        <v>404</v>
      </c>
      <c r="D130" s="565" t="s">
        <v>28</v>
      </c>
      <c r="E130" s="567" t="s">
        <v>408</v>
      </c>
      <c r="F130" s="588" t="s">
        <v>587</v>
      </c>
      <c r="G130" s="569">
        <f t="shared" si="1"/>
        <v>17262</v>
      </c>
      <c r="H130" s="569">
        <v>17262</v>
      </c>
      <c r="I130" s="569"/>
      <c r="J130" s="571" t="s">
        <v>407</v>
      </c>
      <c r="K130" s="572"/>
    </row>
    <row r="131" spans="1:16" s="605" customFormat="1" ht="25.5" customHeight="1">
      <c r="A131" s="564">
        <v>83</v>
      </c>
      <c r="B131" s="565" t="s">
        <v>11</v>
      </c>
      <c r="C131" s="567" t="s">
        <v>404</v>
      </c>
      <c r="D131" s="565" t="s">
        <v>28</v>
      </c>
      <c r="E131" s="567" t="s">
        <v>409</v>
      </c>
      <c r="F131" s="568" t="s">
        <v>588</v>
      </c>
      <c r="G131" s="569">
        <f t="shared" si="1"/>
        <v>14920</v>
      </c>
      <c r="H131" s="569">
        <v>14920</v>
      </c>
      <c r="I131" s="569"/>
      <c r="J131" s="571" t="s">
        <v>407</v>
      </c>
      <c r="K131" s="572"/>
    </row>
    <row r="132" spans="1:16" s="605" customFormat="1" ht="25.5" customHeight="1">
      <c r="A132" s="564">
        <v>84</v>
      </c>
      <c r="B132" s="565" t="s">
        <v>11</v>
      </c>
      <c r="C132" s="567" t="s">
        <v>404</v>
      </c>
      <c r="D132" s="565" t="s">
        <v>28</v>
      </c>
      <c r="E132" s="567" t="s">
        <v>410</v>
      </c>
      <c r="F132" s="588" t="s">
        <v>586</v>
      </c>
      <c r="G132" s="569">
        <f t="shared" si="1"/>
        <v>12430</v>
      </c>
      <c r="H132" s="569">
        <v>12430</v>
      </c>
      <c r="I132" s="569"/>
      <c r="J132" s="571" t="s">
        <v>407</v>
      </c>
      <c r="K132" s="572"/>
    </row>
    <row r="133" spans="1:16" s="605" customFormat="1" ht="25.5" customHeight="1">
      <c r="A133" s="564">
        <v>85</v>
      </c>
      <c r="B133" s="565" t="s">
        <v>11</v>
      </c>
      <c r="C133" s="567" t="s">
        <v>416</v>
      </c>
      <c r="D133" s="565" t="s">
        <v>28</v>
      </c>
      <c r="E133" s="567" t="s">
        <v>417</v>
      </c>
      <c r="F133" s="568" t="s">
        <v>592</v>
      </c>
      <c r="G133" s="569">
        <f t="shared" si="1"/>
        <v>1090000</v>
      </c>
      <c r="H133" s="570">
        <v>1090000</v>
      </c>
      <c r="I133" s="570"/>
      <c r="J133" s="571" t="s">
        <v>418</v>
      </c>
      <c r="K133" s="572"/>
    </row>
    <row r="134" spans="1:16" s="605" customFormat="1" ht="25.5" customHeight="1">
      <c r="A134" s="564">
        <v>86</v>
      </c>
      <c r="B134" s="565" t="s">
        <v>11</v>
      </c>
      <c r="C134" s="589" t="s">
        <v>429</v>
      </c>
      <c r="D134" s="565" t="s">
        <v>28</v>
      </c>
      <c r="E134" s="604" t="s">
        <v>438</v>
      </c>
      <c r="F134" s="586" t="s">
        <v>439</v>
      </c>
      <c r="G134" s="569">
        <f t="shared" si="1"/>
        <v>30000</v>
      </c>
      <c r="H134" s="613">
        <v>30000</v>
      </c>
      <c r="I134" s="570"/>
      <c r="J134" s="592" t="s">
        <v>436</v>
      </c>
      <c r="K134" s="572"/>
    </row>
    <row r="135" spans="1:16" s="605" customFormat="1" ht="25.5" customHeight="1">
      <c r="A135" s="564">
        <v>87</v>
      </c>
      <c r="B135" s="565" t="s">
        <v>11</v>
      </c>
      <c r="C135" s="567" t="s">
        <v>455</v>
      </c>
      <c r="D135" s="565" t="s">
        <v>28</v>
      </c>
      <c r="E135" s="566" t="s">
        <v>456</v>
      </c>
      <c r="F135" s="568" t="s">
        <v>457</v>
      </c>
      <c r="G135" s="569">
        <f t="shared" si="1"/>
        <v>916000</v>
      </c>
      <c r="H135" s="569">
        <v>916000</v>
      </c>
      <c r="I135" s="569"/>
      <c r="J135" s="571" t="s">
        <v>458</v>
      </c>
      <c r="K135" s="572"/>
    </row>
    <row r="136" spans="1:16" s="605" customFormat="1" ht="25.5" customHeight="1">
      <c r="A136" s="564">
        <v>88</v>
      </c>
      <c r="B136" s="565" t="s">
        <v>11</v>
      </c>
      <c r="C136" s="567" t="s">
        <v>479</v>
      </c>
      <c r="D136" s="565" t="s">
        <v>28</v>
      </c>
      <c r="E136" s="567" t="s">
        <v>480</v>
      </c>
      <c r="F136" s="568" t="s">
        <v>25</v>
      </c>
      <c r="G136" s="569">
        <f t="shared" si="1"/>
        <v>574534</v>
      </c>
      <c r="H136" s="569">
        <v>574534</v>
      </c>
      <c r="I136" s="569"/>
      <c r="J136" s="571" t="s">
        <v>481</v>
      </c>
      <c r="K136" s="572"/>
    </row>
    <row r="137" spans="1:16" s="605" customFormat="1" ht="25.5" customHeight="1">
      <c r="A137" s="564">
        <v>89</v>
      </c>
      <c r="B137" s="565" t="s">
        <v>11</v>
      </c>
      <c r="C137" s="567" t="s">
        <v>479</v>
      </c>
      <c r="D137" s="565" t="s">
        <v>28</v>
      </c>
      <c r="E137" s="567" t="s">
        <v>482</v>
      </c>
      <c r="F137" s="568" t="s">
        <v>25</v>
      </c>
      <c r="G137" s="569">
        <f t="shared" si="1"/>
        <v>30000</v>
      </c>
      <c r="H137" s="569">
        <v>30000</v>
      </c>
      <c r="I137" s="569"/>
      <c r="J137" s="571" t="s">
        <v>483</v>
      </c>
      <c r="K137" s="572"/>
    </row>
    <row r="138" spans="1:16" s="605" customFormat="1" ht="25.5" customHeight="1">
      <c r="A138" s="564">
        <v>90</v>
      </c>
      <c r="B138" s="565" t="s">
        <v>11</v>
      </c>
      <c r="C138" s="567" t="s">
        <v>479</v>
      </c>
      <c r="D138" s="565" t="s">
        <v>28</v>
      </c>
      <c r="E138" s="567" t="s">
        <v>484</v>
      </c>
      <c r="F138" s="568" t="s">
        <v>485</v>
      </c>
      <c r="G138" s="569">
        <f t="shared" si="1"/>
        <v>9965050</v>
      </c>
      <c r="H138" s="569">
        <v>9965050</v>
      </c>
      <c r="I138" s="569"/>
      <c r="J138" s="571" t="s">
        <v>486</v>
      </c>
      <c r="K138" s="572"/>
    </row>
    <row r="139" spans="1:16" s="605" customFormat="1" ht="25.5" customHeight="1">
      <c r="A139" s="564">
        <v>91</v>
      </c>
      <c r="B139" s="565" t="s">
        <v>11</v>
      </c>
      <c r="C139" s="567" t="s">
        <v>487</v>
      </c>
      <c r="D139" s="565" t="s">
        <v>28</v>
      </c>
      <c r="E139" s="567" t="s">
        <v>488</v>
      </c>
      <c r="F139" s="568" t="s">
        <v>489</v>
      </c>
      <c r="G139" s="569">
        <f t="shared" si="1"/>
        <v>3759652</v>
      </c>
      <c r="H139" s="569">
        <v>3759652</v>
      </c>
      <c r="I139" s="569"/>
      <c r="J139" s="571" t="s">
        <v>490</v>
      </c>
      <c r="K139" s="572"/>
    </row>
    <row r="140" spans="1:16" s="605" customFormat="1" ht="25.5" customHeight="1">
      <c r="A140" s="564">
        <v>92</v>
      </c>
      <c r="B140" s="565" t="s">
        <v>11</v>
      </c>
      <c r="C140" s="567" t="s">
        <v>487</v>
      </c>
      <c r="D140" s="565" t="s">
        <v>28</v>
      </c>
      <c r="E140" s="581" t="s">
        <v>491</v>
      </c>
      <c r="F140" s="568" t="s">
        <v>492</v>
      </c>
      <c r="G140" s="569">
        <f t="shared" si="1"/>
        <v>963252</v>
      </c>
      <c r="H140" s="590">
        <v>963252</v>
      </c>
      <c r="I140" s="591"/>
      <c r="J140" s="592" t="s">
        <v>493</v>
      </c>
      <c r="K140" s="572"/>
    </row>
    <row r="141" spans="1:16" s="605" customFormat="1" ht="25.5" customHeight="1">
      <c r="A141" s="564">
        <v>93</v>
      </c>
      <c r="B141" s="565" t="s">
        <v>11</v>
      </c>
      <c r="C141" s="567" t="s">
        <v>487</v>
      </c>
      <c r="D141" s="565" t="s">
        <v>28</v>
      </c>
      <c r="E141" s="567" t="s">
        <v>494</v>
      </c>
      <c r="F141" s="568" t="s">
        <v>25</v>
      </c>
      <c r="G141" s="569">
        <f t="shared" si="1"/>
        <v>600000</v>
      </c>
      <c r="H141" s="569">
        <v>600000</v>
      </c>
      <c r="I141" s="569"/>
      <c r="J141" s="571" t="s">
        <v>495</v>
      </c>
      <c r="K141" s="572"/>
    </row>
    <row r="142" spans="1:16" s="605" customFormat="1" ht="25.5" customHeight="1">
      <c r="A142" s="564">
        <v>94</v>
      </c>
      <c r="B142" s="565" t="s">
        <v>11</v>
      </c>
      <c r="C142" s="567" t="s">
        <v>487</v>
      </c>
      <c r="D142" s="565" t="s">
        <v>114</v>
      </c>
      <c r="E142" s="567" t="s">
        <v>496</v>
      </c>
      <c r="F142" s="568" t="s">
        <v>497</v>
      </c>
      <c r="G142" s="569">
        <f t="shared" si="1"/>
        <v>409444</v>
      </c>
      <c r="H142" s="569">
        <v>409444</v>
      </c>
      <c r="I142" s="569"/>
      <c r="J142" s="571" t="s">
        <v>498</v>
      </c>
      <c r="K142" s="572"/>
    </row>
    <row r="143" spans="1:16" s="605" customFormat="1" ht="25.5" customHeight="1">
      <c r="A143" s="564">
        <v>95</v>
      </c>
      <c r="B143" s="565" t="s">
        <v>11</v>
      </c>
      <c r="C143" s="567" t="s">
        <v>487</v>
      </c>
      <c r="D143" s="565" t="s">
        <v>114</v>
      </c>
      <c r="E143" s="567" t="s">
        <v>499</v>
      </c>
      <c r="F143" s="568" t="s">
        <v>500</v>
      </c>
      <c r="G143" s="569">
        <f t="shared" si="1"/>
        <v>129900</v>
      </c>
      <c r="H143" s="569">
        <v>129900</v>
      </c>
      <c r="I143" s="569"/>
      <c r="J143" s="571" t="s">
        <v>498</v>
      </c>
      <c r="K143" s="572"/>
      <c r="L143" s="252"/>
      <c r="M143" s="252"/>
      <c r="N143" s="252"/>
      <c r="O143" s="252"/>
      <c r="P143" s="252"/>
    </row>
    <row r="144" spans="1:16" s="605" customFormat="1" ht="25.5" customHeight="1">
      <c r="A144" s="564">
        <v>96</v>
      </c>
      <c r="B144" s="565" t="s">
        <v>11</v>
      </c>
      <c r="C144" s="567" t="s">
        <v>487</v>
      </c>
      <c r="D144" s="565" t="s">
        <v>114</v>
      </c>
      <c r="E144" s="567" t="s">
        <v>501</v>
      </c>
      <c r="F144" s="568" t="s">
        <v>502</v>
      </c>
      <c r="G144" s="569">
        <f t="shared" si="1"/>
        <v>785834</v>
      </c>
      <c r="H144" s="569">
        <v>785834</v>
      </c>
      <c r="I144" s="569"/>
      <c r="J144" s="571" t="s">
        <v>498</v>
      </c>
      <c r="K144" s="572"/>
      <c r="L144" s="252"/>
      <c r="M144" s="252"/>
      <c r="N144" s="252"/>
      <c r="O144" s="252"/>
      <c r="P144" s="252"/>
    </row>
    <row r="145" spans="1:16" s="605" customFormat="1" ht="25.5" customHeight="1">
      <c r="A145" s="564">
        <v>97</v>
      </c>
      <c r="B145" s="565" t="s">
        <v>11</v>
      </c>
      <c r="C145" s="567" t="s">
        <v>487</v>
      </c>
      <c r="D145" s="565" t="s">
        <v>114</v>
      </c>
      <c r="E145" s="567" t="s">
        <v>503</v>
      </c>
      <c r="F145" s="568" t="s">
        <v>504</v>
      </c>
      <c r="G145" s="569">
        <f t="shared" si="1"/>
        <v>313840</v>
      </c>
      <c r="H145" s="569">
        <v>313840</v>
      </c>
      <c r="I145" s="569"/>
      <c r="J145" s="571" t="s">
        <v>505</v>
      </c>
      <c r="K145" s="572"/>
      <c r="L145" s="252"/>
      <c r="M145" s="252"/>
      <c r="N145" s="252"/>
      <c r="O145" s="252"/>
      <c r="P145" s="252"/>
    </row>
    <row r="146" spans="1:16" s="605" customFormat="1" ht="25.5" customHeight="1">
      <c r="A146" s="564">
        <v>98</v>
      </c>
      <c r="B146" s="565" t="s">
        <v>11</v>
      </c>
      <c r="C146" s="567" t="s">
        <v>487</v>
      </c>
      <c r="D146" s="565" t="s">
        <v>114</v>
      </c>
      <c r="E146" s="567" t="s">
        <v>506</v>
      </c>
      <c r="F146" s="568" t="s">
        <v>507</v>
      </c>
      <c r="G146" s="569">
        <f t="shared" si="1"/>
        <v>277322</v>
      </c>
      <c r="H146" s="569">
        <v>277322</v>
      </c>
      <c r="I146" s="569"/>
      <c r="J146" s="571" t="s">
        <v>505</v>
      </c>
      <c r="K146" s="572"/>
      <c r="L146" s="252"/>
      <c r="M146" s="252"/>
      <c r="N146" s="252"/>
      <c r="O146" s="252"/>
      <c r="P146" s="252"/>
    </row>
    <row r="147" spans="1:16" s="605" customFormat="1" ht="25.5" customHeight="1">
      <c r="A147" s="564">
        <v>99</v>
      </c>
      <c r="B147" s="565" t="s">
        <v>11</v>
      </c>
      <c r="C147" s="567" t="s">
        <v>487</v>
      </c>
      <c r="D147" s="565" t="s">
        <v>114</v>
      </c>
      <c r="E147" s="567" t="s">
        <v>508</v>
      </c>
      <c r="F147" s="568" t="s">
        <v>509</v>
      </c>
      <c r="G147" s="569">
        <f t="shared" si="1"/>
        <v>358815</v>
      </c>
      <c r="H147" s="569">
        <v>358815</v>
      </c>
      <c r="I147" s="569"/>
      <c r="J147" s="571" t="s">
        <v>505</v>
      </c>
      <c r="K147" s="572"/>
      <c r="L147" s="252"/>
      <c r="M147" s="252"/>
      <c r="N147" s="252"/>
      <c r="O147" s="252"/>
      <c r="P147" s="252"/>
    </row>
    <row r="148" spans="1:16" s="605" customFormat="1" ht="25.5" customHeight="1">
      <c r="A148" s="564">
        <v>100</v>
      </c>
      <c r="B148" s="565" t="s">
        <v>11</v>
      </c>
      <c r="C148" s="567" t="s">
        <v>487</v>
      </c>
      <c r="D148" s="565" t="s">
        <v>114</v>
      </c>
      <c r="E148" s="567" t="s">
        <v>510</v>
      </c>
      <c r="F148" s="568" t="s">
        <v>511</v>
      </c>
      <c r="G148" s="569">
        <f t="shared" si="1"/>
        <v>64250</v>
      </c>
      <c r="H148" s="569">
        <v>64250</v>
      </c>
      <c r="I148" s="569"/>
      <c r="J148" s="571" t="s">
        <v>505</v>
      </c>
      <c r="K148" s="572"/>
      <c r="L148" s="252"/>
      <c r="M148" s="252"/>
      <c r="N148" s="252"/>
      <c r="O148" s="252"/>
      <c r="P148" s="252"/>
    </row>
    <row r="149" spans="1:16" s="605" customFormat="1" ht="25.5" customHeight="1">
      <c r="A149" s="564">
        <v>101</v>
      </c>
      <c r="B149" s="565" t="s">
        <v>11</v>
      </c>
      <c r="C149" s="567" t="s">
        <v>487</v>
      </c>
      <c r="D149" s="565" t="s">
        <v>114</v>
      </c>
      <c r="E149" s="567" t="s">
        <v>512</v>
      </c>
      <c r="F149" s="568" t="s">
        <v>513</v>
      </c>
      <c r="G149" s="569">
        <f t="shared" si="1"/>
        <v>103200</v>
      </c>
      <c r="H149" s="569">
        <v>103200</v>
      </c>
      <c r="I149" s="569"/>
      <c r="J149" s="571" t="s">
        <v>514</v>
      </c>
      <c r="K149" s="572"/>
      <c r="L149" s="252"/>
      <c r="M149" s="252"/>
      <c r="N149" s="252"/>
      <c r="O149" s="252"/>
      <c r="P149" s="252"/>
    </row>
    <row r="150" spans="1:16" s="605" customFormat="1" ht="25.5" customHeight="1">
      <c r="A150" s="564">
        <v>102</v>
      </c>
      <c r="B150" s="565" t="s">
        <v>11</v>
      </c>
      <c r="C150" s="567" t="s">
        <v>487</v>
      </c>
      <c r="D150" s="565" t="s">
        <v>114</v>
      </c>
      <c r="E150" s="567" t="s">
        <v>515</v>
      </c>
      <c r="F150" s="568" t="s">
        <v>511</v>
      </c>
      <c r="G150" s="569">
        <f t="shared" si="1"/>
        <v>291660</v>
      </c>
      <c r="H150" s="569">
        <v>291660</v>
      </c>
      <c r="I150" s="569"/>
      <c r="J150" s="571" t="s">
        <v>514</v>
      </c>
      <c r="K150" s="572"/>
      <c r="L150" s="252"/>
      <c r="M150" s="252"/>
      <c r="N150" s="252"/>
      <c r="O150" s="252"/>
      <c r="P150" s="252"/>
    </row>
    <row r="151" spans="1:16" s="605" customFormat="1" ht="25.5" customHeight="1">
      <c r="A151" s="564">
        <v>103</v>
      </c>
      <c r="B151" s="565" t="s">
        <v>11</v>
      </c>
      <c r="C151" s="567" t="s">
        <v>487</v>
      </c>
      <c r="D151" s="565" t="s">
        <v>28</v>
      </c>
      <c r="E151" s="567" t="s">
        <v>516</v>
      </c>
      <c r="F151" s="568" t="s">
        <v>517</v>
      </c>
      <c r="G151" s="569">
        <f t="shared" si="1"/>
        <v>270000</v>
      </c>
      <c r="H151" s="569">
        <v>270000</v>
      </c>
      <c r="I151" s="569"/>
      <c r="J151" s="571" t="s">
        <v>518</v>
      </c>
      <c r="K151" s="572"/>
      <c r="L151" s="252"/>
      <c r="M151" s="252"/>
      <c r="N151" s="252"/>
      <c r="O151" s="252"/>
      <c r="P151" s="252"/>
    </row>
    <row r="152" spans="1:16" s="605" customFormat="1" ht="25.5" customHeight="1">
      <c r="A152" s="564">
        <v>104</v>
      </c>
      <c r="B152" s="565" t="s">
        <v>11</v>
      </c>
      <c r="C152" s="567" t="s">
        <v>487</v>
      </c>
      <c r="D152" s="565" t="s">
        <v>28</v>
      </c>
      <c r="E152" s="567" t="s">
        <v>519</v>
      </c>
      <c r="F152" s="568" t="s">
        <v>520</v>
      </c>
      <c r="G152" s="569">
        <f t="shared" si="1"/>
        <v>100000</v>
      </c>
      <c r="H152" s="569">
        <v>100000</v>
      </c>
      <c r="I152" s="569"/>
      <c r="J152" s="571" t="s">
        <v>518</v>
      </c>
      <c r="K152" s="572"/>
      <c r="L152" s="252"/>
      <c r="M152" s="252"/>
      <c r="N152" s="252"/>
      <c r="O152" s="252"/>
      <c r="P152" s="252"/>
    </row>
    <row r="153" spans="1:16" s="605" customFormat="1" ht="25.5" customHeight="1">
      <c r="A153" s="564">
        <v>105</v>
      </c>
      <c r="B153" s="565" t="s">
        <v>11</v>
      </c>
      <c r="C153" s="567" t="s">
        <v>479</v>
      </c>
      <c r="D153" s="565" t="s">
        <v>28</v>
      </c>
      <c r="E153" s="567" t="s">
        <v>525</v>
      </c>
      <c r="F153" s="568" t="s">
        <v>526</v>
      </c>
      <c r="G153" s="569">
        <f t="shared" si="1"/>
        <v>215500</v>
      </c>
      <c r="H153" s="569">
        <v>215500</v>
      </c>
      <c r="I153" s="569"/>
      <c r="J153" s="571" t="s">
        <v>527</v>
      </c>
      <c r="K153" s="572"/>
      <c r="L153" s="252"/>
      <c r="M153" s="252"/>
      <c r="N153" s="252"/>
      <c r="O153" s="252"/>
      <c r="P153" s="252"/>
    </row>
    <row r="154" spans="1:16" s="605" customFormat="1" ht="25.5" customHeight="1">
      <c r="A154" s="564">
        <v>106</v>
      </c>
      <c r="B154" s="565" t="s">
        <v>11</v>
      </c>
      <c r="C154" s="589" t="s">
        <v>479</v>
      </c>
      <c r="D154" s="565" t="s">
        <v>28</v>
      </c>
      <c r="E154" s="581" t="s">
        <v>528</v>
      </c>
      <c r="F154" s="568"/>
      <c r="G154" s="569">
        <f t="shared" si="1"/>
        <v>200000</v>
      </c>
      <c r="H154" s="590">
        <v>200000</v>
      </c>
      <c r="I154" s="591"/>
      <c r="J154" s="592" t="s">
        <v>498</v>
      </c>
      <c r="K154" s="572"/>
      <c r="L154" s="252"/>
      <c r="M154" s="252"/>
      <c r="N154" s="252"/>
      <c r="O154" s="252"/>
      <c r="P154" s="252"/>
    </row>
    <row r="155" spans="1:16" s="605" customFormat="1" ht="25.5" customHeight="1">
      <c r="A155" s="564">
        <v>107</v>
      </c>
      <c r="B155" s="565" t="s">
        <v>11</v>
      </c>
      <c r="C155" s="567" t="s">
        <v>529</v>
      </c>
      <c r="D155" s="565" t="s">
        <v>28</v>
      </c>
      <c r="E155" s="567" t="s">
        <v>530</v>
      </c>
      <c r="F155" s="568" t="s">
        <v>531</v>
      </c>
      <c r="G155" s="569">
        <f t="shared" si="1"/>
        <v>320800</v>
      </c>
      <c r="H155" s="570">
        <v>320800</v>
      </c>
      <c r="I155" s="570"/>
      <c r="J155" s="571" t="s">
        <v>532</v>
      </c>
      <c r="K155" s="572"/>
      <c r="L155" s="252"/>
      <c r="M155" s="252"/>
      <c r="N155" s="252"/>
      <c r="O155" s="252"/>
      <c r="P155" s="252"/>
    </row>
    <row r="156" spans="1:16" s="605" customFormat="1" ht="25.5" customHeight="1">
      <c r="A156" s="564">
        <v>108</v>
      </c>
      <c r="B156" s="565" t="s">
        <v>11</v>
      </c>
      <c r="C156" s="567" t="s">
        <v>155</v>
      </c>
      <c r="D156" s="565" t="s">
        <v>28</v>
      </c>
      <c r="E156" s="567" t="s">
        <v>162</v>
      </c>
      <c r="F156" s="568" t="s">
        <v>25</v>
      </c>
      <c r="G156" s="569">
        <f t="shared" si="1"/>
        <v>50000</v>
      </c>
      <c r="H156" s="569">
        <v>50000</v>
      </c>
      <c r="I156" s="569">
        <v>0</v>
      </c>
      <c r="J156" s="571" t="s">
        <v>163</v>
      </c>
      <c r="K156" s="572"/>
      <c r="L156" s="252"/>
      <c r="M156" s="252"/>
      <c r="N156" s="252"/>
      <c r="O156" s="252"/>
      <c r="P156" s="252"/>
    </row>
    <row r="157" spans="1:16" s="605" customFormat="1" ht="25.5" customHeight="1">
      <c r="A157" s="564">
        <v>109</v>
      </c>
      <c r="B157" s="565" t="s">
        <v>11</v>
      </c>
      <c r="C157" s="567" t="s">
        <v>559</v>
      </c>
      <c r="D157" s="565" t="s">
        <v>534</v>
      </c>
      <c r="E157" s="567" t="s">
        <v>535</v>
      </c>
      <c r="F157" s="568" t="s">
        <v>596</v>
      </c>
      <c r="G157" s="569">
        <f t="shared" si="1"/>
        <v>20000</v>
      </c>
      <c r="H157" s="599">
        <v>20000</v>
      </c>
      <c r="I157" s="600"/>
      <c r="J157" s="571" t="s">
        <v>536</v>
      </c>
      <c r="K157" s="572"/>
      <c r="L157" s="252"/>
      <c r="M157" s="252"/>
      <c r="N157" s="252"/>
      <c r="O157" s="252"/>
      <c r="P157" s="252"/>
    </row>
    <row r="158" spans="1:16" s="252" customFormat="1" ht="25.5" customHeight="1">
      <c r="A158" s="564">
        <v>110</v>
      </c>
      <c r="B158" s="565" t="s">
        <v>11</v>
      </c>
      <c r="C158" s="567" t="s">
        <v>27</v>
      </c>
      <c r="D158" s="565" t="s">
        <v>32</v>
      </c>
      <c r="E158" s="567" t="s">
        <v>33</v>
      </c>
      <c r="F158" s="568" t="s">
        <v>34</v>
      </c>
      <c r="G158" s="569">
        <f t="shared" si="1"/>
        <v>33600</v>
      </c>
      <c r="H158" s="569">
        <v>33600</v>
      </c>
      <c r="I158" s="569"/>
      <c r="J158" s="571" t="s">
        <v>31</v>
      </c>
      <c r="K158" s="572"/>
    </row>
    <row r="159" spans="1:16" s="252" customFormat="1" ht="25.5" customHeight="1">
      <c r="A159" s="564">
        <v>111</v>
      </c>
      <c r="B159" s="565" t="s">
        <v>11</v>
      </c>
      <c r="C159" s="567" t="s">
        <v>27</v>
      </c>
      <c r="D159" s="565" t="s">
        <v>32</v>
      </c>
      <c r="E159" s="567" t="s">
        <v>35</v>
      </c>
      <c r="F159" s="568" t="s">
        <v>36</v>
      </c>
      <c r="G159" s="569">
        <f t="shared" si="1"/>
        <v>90000</v>
      </c>
      <c r="H159" s="569">
        <v>90000</v>
      </c>
      <c r="I159" s="569"/>
      <c r="J159" s="571" t="s">
        <v>31</v>
      </c>
      <c r="K159" s="572"/>
    </row>
    <row r="160" spans="1:16" s="252" customFormat="1" ht="25.5" customHeight="1">
      <c r="A160" s="564">
        <v>112</v>
      </c>
      <c r="B160" s="565" t="s">
        <v>11</v>
      </c>
      <c r="C160" s="567" t="s">
        <v>64</v>
      </c>
      <c r="D160" s="565" t="s">
        <v>32</v>
      </c>
      <c r="E160" s="567" t="s">
        <v>65</v>
      </c>
      <c r="F160" s="568" t="s">
        <v>66</v>
      </c>
      <c r="G160" s="569">
        <f t="shared" si="1"/>
        <v>50000</v>
      </c>
      <c r="H160" s="569">
        <v>50000</v>
      </c>
      <c r="I160" s="569"/>
      <c r="J160" s="571" t="s">
        <v>67</v>
      </c>
      <c r="K160" s="572"/>
    </row>
    <row r="161" spans="1:11" s="252" customFormat="1" ht="25.5" customHeight="1">
      <c r="A161" s="564">
        <v>113</v>
      </c>
      <c r="B161" s="565" t="s">
        <v>11</v>
      </c>
      <c r="C161" s="567" t="s">
        <v>64</v>
      </c>
      <c r="D161" s="565" t="s">
        <v>32</v>
      </c>
      <c r="E161" s="567" t="s">
        <v>68</v>
      </c>
      <c r="F161" s="568" t="s">
        <v>69</v>
      </c>
      <c r="G161" s="569">
        <f t="shared" si="1"/>
        <v>28000</v>
      </c>
      <c r="H161" s="569">
        <v>28000</v>
      </c>
      <c r="I161" s="569"/>
      <c r="J161" s="571" t="s">
        <v>67</v>
      </c>
      <c r="K161" s="572"/>
    </row>
    <row r="162" spans="1:11" s="252" customFormat="1" ht="25.5" customHeight="1">
      <c r="A162" s="564">
        <v>114</v>
      </c>
      <c r="B162" s="565" t="s">
        <v>11</v>
      </c>
      <c r="C162" s="567" t="s">
        <v>81</v>
      </c>
      <c r="D162" s="565" t="s">
        <v>32</v>
      </c>
      <c r="E162" s="567" t="s">
        <v>85</v>
      </c>
      <c r="F162" s="568" t="s">
        <v>86</v>
      </c>
      <c r="G162" s="569">
        <f t="shared" si="1"/>
        <v>15510</v>
      </c>
      <c r="H162" s="569">
        <v>15510</v>
      </c>
      <c r="I162" s="569"/>
      <c r="J162" s="571" t="s">
        <v>84</v>
      </c>
      <c r="K162" s="572"/>
    </row>
    <row r="163" spans="1:11" s="252" customFormat="1" ht="25.5" customHeight="1">
      <c r="A163" s="564">
        <v>115</v>
      </c>
      <c r="B163" s="565" t="s">
        <v>11</v>
      </c>
      <c r="C163" s="589" t="s">
        <v>81</v>
      </c>
      <c r="D163" s="565" t="s">
        <v>32</v>
      </c>
      <c r="E163" s="581" t="s">
        <v>89</v>
      </c>
      <c r="F163" s="568" t="s">
        <v>89</v>
      </c>
      <c r="G163" s="569">
        <f t="shared" si="1"/>
        <v>30000</v>
      </c>
      <c r="H163" s="590">
        <v>30000</v>
      </c>
      <c r="I163" s="591"/>
      <c r="J163" s="592" t="s">
        <v>84</v>
      </c>
      <c r="K163" s="572"/>
    </row>
    <row r="164" spans="1:11" s="252" customFormat="1" ht="25.5" customHeight="1">
      <c r="A164" s="564">
        <v>116</v>
      </c>
      <c r="B164" s="565" t="s">
        <v>11</v>
      </c>
      <c r="C164" s="567" t="s">
        <v>90</v>
      </c>
      <c r="D164" s="565" t="s">
        <v>32</v>
      </c>
      <c r="E164" s="567" t="s">
        <v>91</v>
      </c>
      <c r="F164" s="568" t="s">
        <v>92</v>
      </c>
      <c r="G164" s="569">
        <f t="shared" si="1"/>
        <v>26000</v>
      </c>
      <c r="H164" s="573">
        <v>26000</v>
      </c>
      <c r="I164" s="614"/>
      <c r="J164" s="571" t="s">
        <v>93</v>
      </c>
      <c r="K164" s="572"/>
    </row>
    <row r="165" spans="1:11" s="252" customFormat="1" ht="25.5" customHeight="1">
      <c r="A165" s="564">
        <v>117</v>
      </c>
      <c r="B165" s="603" t="s">
        <v>107</v>
      </c>
      <c r="C165" s="604" t="s">
        <v>147</v>
      </c>
      <c r="D165" s="565" t="s">
        <v>152</v>
      </c>
      <c r="E165" s="581" t="s">
        <v>153</v>
      </c>
      <c r="F165" s="568" t="s">
        <v>154</v>
      </c>
      <c r="G165" s="569">
        <f t="shared" si="1"/>
        <v>28000</v>
      </c>
      <c r="H165" s="613">
        <v>28000</v>
      </c>
      <c r="I165" s="570"/>
      <c r="J165" s="592" t="s">
        <v>150</v>
      </c>
      <c r="K165" s="572"/>
    </row>
    <row r="166" spans="1:11" s="252" customFormat="1" ht="25.5" customHeight="1">
      <c r="A166" s="564">
        <v>118</v>
      </c>
      <c r="B166" s="565" t="s">
        <v>11</v>
      </c>
      <c r="C166" s="567" t="s">
        <v>155</v>
      </c>
      <c r="D166" s="565" t="s">
        <v>32</v>
      </c>
      <c r="E166" s="567" t="s">
        <v>165</v>
      </c>
      <c r="F166" s="568" t="s">
        <v>166</v>
      </c>
      <c r="G166" s="569">
        <f t="shared" si="1"/>
        <v>40200</v>
      </c>
      <c r="H166" s="569">
        <v>40200</v>
      </c>
      <c r="I166" s="569"/>
      <c r="J166" s="571" t="s">
        <v>167</v>
      </c>
      <c r="K166" s="572"/>
    </row>
    <row r="167" spans="1:11" s="252" customFormat="1" ht="25.5" customHeight="1">
      <c r="A167" s="564">
        <v>119</v>
      </c>
      <c r="B167" s="565" t="s">
        <v>11</v>
      </c>
      <c r="C167" s="567" t="s">
        <v>233</v>
      </c>
      <c r="D167" s="565" t="s">
        <v>152</v>
      </c>
      <c r="E167" s="567" t="s">
        <v>238</v>
      </c>
      <c r="F167" s="568" t="s">
        <v>239</v>
      </c>
      <c r="G167" s="569">
        <f t="shared" si="1"/>
        <v>543600</v>
      </c>
      <c r="H167" s="569">
        <v>543600</v>
      </c>
      <c r="I167" s="569"/>
      <c r="J167" s="571"/>
      <c r="K167" s="572"/>
    </row>
    <row r="168" spans="1:11" s="252" customFormat="1" ht="25.5" customHeight="1">
      <c r="A168" s="564">
        <v>120</v>
      </c>
      <c r="B168" s="565" t="s">
        <v>11</v>
      </c>
      <c r="C168" s="567" t="s">
        <v>233</v>
      </c>
      <c r="D168" s="565" t="s">
        <v>152</v>
      </c>
      <c r="E168" s="567" t="s">
        <v>240</v>
      </c>
      <c r="F168" s="568" t="s">
        <v>241</v>
      </c>
      <c r="G168" s="569">
        <f t="shared" si="1"/>
        <v>21916</v>
      </c>
      <c r="H168" s="569">
        <v>21916</v>
      </c>
      <c r="I168" s="569"/>
      <c r="J168" s="571"/>
      <c r="K168" s="572"/>
    </row>
    <row r="169" spans="1:11" s="252" customFormat="1" ht="25.5" customHeight="1">
      <c r="A169" s="564">
        <v>121</v>
      </c>
      <c r="B169" s="608" t="s">
        <v>107</v>
      </c>
      <c r="C169" s="584" t="s">
        <v>245</v>
      </c>
      <c r="D169" s="608" t="s">
        <v>152</v>
      </c>
      <c r="E169" s="584" t="s">
        <v>275</v>
      </c>
      <c r="F169" s="609" t="s">
        <v>276</v>
      </c>
      <c r="G169" s="569">
        <f t="shared" si="1"/>
        <v>250000</v>
      </c>
      <c r="H169" s="610">
        <v>130000</v>
      </c>
      <c r="I169" s="610">
        <v>120000</v>
      </c>
      <c r="J169" s="611" t="s">
        <v>277</v>
      </c>
      <c r="K169" s="612"/>
    </row>
    <row r="170" spans="1:11" s="252" customFormat="1" ht="25.5" customHeight="1">
      <c r="A170" s="564">
        <v>122</v>
      </c>
      <c r="B170" s="608" t="s">
        <v>107</v>
      </c>
      <c r="C170" s="584" t="s">
        <v>245</v>
      </c>
      <c r="D170" s="608" t="s">
        <v>152</v>
      </c>
      <c r="E170" s="584" t="s">
        <v>278</v>
      </c>
      <c r="F170" s="609" t="s">
        <v>279</v>
      </c>
      <c r="G170" s="569">
        <f t="shared" si="1"/>
        <v>80000</v>
      </c>
      <c r="H170" s="610">
        <v>48000</v>
      </c>
      <c r="I170" s="610">
        <v>32000</v>
      </c>
      <c r="J170" s="611" t="s">
        <v>280</v>
      </c>
      <c r="K170" s="612"/>
    </row>
    <row r="171" spans="1:11" s="252" customFormat="1" ht="25.5" customHeight="1">
      <c r="A171" s="564">
        <v>123</v>
      </c>
      <c r="B171" s="608" t="s">
        <v>107</v>
      </c>
      <c r="C171" s="584" t="s">
        <v>245</v>
      </c>
      <c r="D171" s="608" t="s">
        <v>152</v>
      </c>
      <c r="E171" s="584" t="s">
        <v>281</v>
      </c>
      <c r="F171" s="609" t="s">
        <v>282</v>
      </c>
      <c r="G171" s="569">
        <f t="shared" si="1"/>
        <v>80000</v>
      </c>
      <c r="H171" s="610">
        <v>48000</v>
      </c>
      <c r="I171" s="610">
        <v>32000</v>
      </c>
      <c r="J171" s="611" t="s">
        <v>280</v>
      </c>
      <c r="K171" s="612"/>
    </row>
    <row r="172" spans="1:11" s="252" customFormat="1" ht="25.5" customHeight="1">
      <c r="A172" s="564">
        <v>124</v>
      </c>
      <c r="B172" s="608" t="s">
        <v>107</v>
      </c>
      <c r="C172" s="584" t="s">
        <v>245</v>
      </c>
      <c r="D172" s="608" t="s">
        <v>152</v>
      </c>
      <c r="E172" s="584" t="s">
        <v>283</v>
      </c>
      <c r="F172" s="609" t="s">
        <v>279</v>
      </c>
      <c r="G172" s="569">
        <f t="shared" si="1"/>
        <v>80000</v>
      </c>
      <c r="H172" s="610">
        <v>48000</v>
      </c>
      <c r="I172" s="610">
        <v>32000</v>
      </c>
      <c r="J172" s="611" t="s">
        <v>280</v>
      </c>
      <c r="K172" s="612"/>
    </row>
    <row r="173" spans="1:11" s="252" customFormat="1" ht="25.5" customHeight="1">
      <c r="A173" s="564">
        <v>125</v>
      </c>
      <c r="B173" s="608" t="s">
        <v>107</v>
      </c>
      <c r="C173" s="584" t="s">
        <v>245</v>
      </c>
      <c r="D173" s="608" t="s">
        <v>152</v>
      </c>
      <c r="E173" s="584" t="s">
        <v>284</v>
      </c>
      <c r="F173" s="609" t="s">
        <v>285</v>
      </c>
      <c r="G173" s="569">
        <f t="shared" si="1"/>
        <v>80000</v>
      </c>
      <c r="H173" s="610">
        <v>48000</v>
      </c>
      <c r="I173" s="610">
        <v>32000</v>
      </c>
      <c r="J173" s="611" t="s">
        <v>280</v>
      </c>
      <c r="K173" s="612"/>
    </row>
    <row r="174" spans="1:11" s="252" customFormat="1" ht="25.5" customHeight="1">
      <c r="A174" s="564">
        <v>126</v>
      </c>
      <c r="B174" s="608" t="s">
        <v>107</v>
      </c>
      <c r="C174" s="584" t="s">
        <v>245</v>
      </c>
      <c r="D174" s="608" t="s">
        <v>152</v>
      </c>
      <c r="E174" s="584" t="s">
        <v>286</v>
      </c>
      <c r="F174" s="609" t="s">
        <v>279</v>
      </c>
      <c r="G174" s="569">
        <f t="shared" si="1"/>
        <v>80000</v>
      </c>
      <c r="H174" s="610">
        <v>48000</v>
      </c>
      <c r="I174" s="610">
        <v>32000</v>
      </c>
      <c r="J174" s="611" t="s">
        <v>280</v>
      </c>
      <c r="K174" s="612"/>
    </row>
    <row r="175" spans="1:11" s="252" customFormat="1" ht="25.5" customHeight="1">
      <c r="A175" s="564">
        <v>127</v>
      </c>
      <c r="B175" s="608" t="s">
        <v>107</v>
      </c>
      <c r="C175" s="584" t="s">
        <v>245</v>
      </c>
      <c r="D175" s="608" t="s">
        <v>152</v>
      </c>
      <c r="E175" s="584" t="s">
        <v>287</v>
      </c>
      <c r="F175" s="609" t="s">
        <v>282</v>
      </c>
      <c r="G175" s="569">
        <f t="shared" si="1"/>
        <v>80000</v>
      </c>
      <c r="H175" s="610">
        <v>48000</v>
      </c>
      <c r="I175" s="610">
        <v>32000</v>
      </c>
      <c r="J175" s="611" t="s">
        <v>280</v>
      </c>
      <c r="K175" s="612"/>
    </row>
    <row r="176" spans="1:11" s="252" customFormat="1" ht="25.5" customHeight="1">
      <c r="A176" s="564">
        <v>128</v>
      </c>
      <c r="B176" s="608" t="s">
        <v>107</v>
      </c>
      <c r="C176" s="584" t="s">
        <v>245</v>
      </c>
      <c r="D176" s="608" t="s">
        <v>152</v>
      </c>
      <c r="E176" s="584" t="s">
        <v>288</v>
      </c>
      <c r="F176" s="609" t="s">
        <v>289</v>
      </c>
      <c r="G176" s="569">
        <f t="shared" si="1"/>
        <v>70000</v>
      </c>
      <c r="H176" s="610">
        <v>42000</v>
      </c>
      <c r="I176" s="610">
        <v>28000</v>
      </c>
      <c r="J176" s="611" t="s">
        <v>280</v>
      </c>
      <c r="K176" s="612"/>
    </row>
    <row r="177" spans="1:16" s="252" customFormat="1" ht="25.5" customHeight="1">
      <c r="A177" s="564">
        <v>129</v>
      </c>
      <c r="B177" s="608" t="s">
        <v>107</v>
      </c>
      <c r="C177" s="584" t="s">
        <v>245</v>
      </c>
      <c r="D177" s="608" t="s">
        <v>152</v>
      </c>
      <c r="E177" s="584" t="s">
        <v>290</v>
      </c>
      <c r="F177" s="609" t="s">
        <v>279</v>
      </c>
      <c r="G177" s="569">
        <f t="shared" si="1"/>
        <v>70000</v>
      </c>
      <c r="H177" s="610">
        <v>42000</v>
      </c>
      <c r="I177" s="610">
        <v>28000</v>
      </c>
      <c r="J177" s="611" t="s">
        <v>280</v>
      </c>
      <c r="K177" s="612"/>
    </row>
    <row r="178" spans="1:16" s="252" customFormat="1" ht="25.5" customHeight="1">
      <c r="A178" s="564">
        <v>130</v>
      </c>
      <c r="B178" s="608" t="s">
        <v>107</v>
      </c>
      <c r="C178" s="584" t="s">
        <v>245</v>
      </c>
      <c r="D178" s="608" t="s">
        <v>152</v>
      </c>
      <c r="E178" s="584" t="s">
        <v>291</v>
      </c>
      <c r="F178" s="609" t="s">
        <v>285</v>
      </c>
      <c r="G178" s="569">
        <f t="shared" ref="G178:G241" si="2">H178+I178</f>
        <v>80000</v>
      </c>
      <c r="H178" s="610">
        <v>48000</v>
      </c>
      <c r="I178" s="610">
        <v>32000</v>
      </c>
      <c r="J178" s="611" t="s">
        <v>280</v>
      </c>
      <c r="K178" s="612"/>
    </row>
    <row r="179" spans="1:16" s="252" customFormat="1" ht="25.5" customHeight="1">
      <c r="A179" s="564">
        <v>131</v>
      </c>
      <c r="B179" s="608" t="s">
        <v>107</v>
      </c>
      <c r="C179" s="584" t="s">
        <v>245</v>
      </c>
      <c r="D179" s="608" t="s">
        <v>152</v>
      </c>
      <c r="E179" s="584" t="s">
        <v>292</v>
      </c>
      <c r="F179" s="609" t="s">
        <v>282</v>
      </c>
      <c r="G179" s="569">
        <f t="shared" si="2"/>
        <v>80000</v>
      </c>
      <c r="H179" s="610">
        <v>48000</v>
      </c>
      <c r="I179" s="610">
        <v>32000</v>
      </c>
      <c r="J179" s="611" t="s">
        <v>280</v>
      </c>
      <c r="K179" s="612"/>
    </row>
    <row r="180" spans="1:16" s="252" customFormat="1" ht="25.5" customHeight="1">
      <c r="A180" s="564">
        <v>132</v>
      </c>
      <c r="B180" s="608" t="s">
        <v>107</v>
      </c>
      <c r="C180" s="584" t="s">
        <v>245</v>
      </c>
      <c r="D180" s="608" t="s">
        <v>152</v>
      </c>
      <c r="E180" s="584" t="s">
        <v>293</v>
      </c>
      <c r="F180" s="609" t="s">
        <v>289</v>
      </c>
      <c r="G180" s="569">
        <f t="shared" si="2"/>
        <v>80000</v>
      </c>
      <c r="H180" s="610">
        <v>48000</v>
      </c>
      <c r="I180" s="610">
        <v>32000</v>
      </c>
      <c r="J180" s="611" t="s">
        <v>280</v>
      </c>
      <c r="K180" s="612"/>
    </row>
    <row r="181" spans="1:16" s="252" customFormat="1" ht="25.5" customHeight="1">
      <c r="A181" s="564">
        <v>133</v>
      </c>
      <c r="B181" s="608" t="s">
        <v>107</v>
      </c>
      <c r="C181" s="584" t="s">
        <v>245</v>
      </c>
      <c r="D181" s="608" t="s">
        <v>152</v>
      </c>
      <c r="E181" s="584" t="s">
        <v>294</v>
      </c>
      <c r="F181" s="609" t="s">
        <v>289</v>
      </c>
      <c r="G181" s="569">
        <f t="shared" si="2"/>
        <v>70000</v>
      </c>
      <c r="H181" s="610">
        <v>42000</v>
      </c>
      <c r="I181" s="610">
        <v>28000</v>
      </c>
      <c r="J181" s="611" t="s">
        <v>280</v>
      </c>
      <c r="K181" s="612"/>
    </row>
    <row r="182" spans="1:16" s="252" customFormat="1" ht="25.5" customHeight="1">
      <c r="A182" s="564">
        <v>134</v>
      </c>
      <c r="B182" s="608" t="s">
        <v>107</v>
      </c>
      <c r="C182" s="584" t="s">
        <v>245</v>
      </c>
      <c r="D182" s="608" t="s">
        <v>152</v>
      </c>
      <c r="E182" s="584" t="s">
        <v>295</v>
      </c>
      <c r="F182" s="609" t="s">
        <v>285</v>
      </c>
      <c r="G182" s="569">
        <f t="shared" si="2"/>
        <v>70000</v>
      </c>
      <c r="H182" s="610">
        <v>42000</v>
      </c>
      <c r="I182" s="610">
        <v>28000</v>
      </c>
      <c r="J182" s="611" t="s">
        <v>280</v>
      </c>
      <c r="K182" s="612"/>
    </row>
    <row r="183" spans="1:16" s="252" customFormat="1" ht="25.5" customHeight="1">
      <c r="A183" s="564">
        <v>135</v>
      </c>
      <c r="B183" s="608" t="s">
        <v>107</v>
      </c>
      <c r="C183" s="584" t="s">
        <v>245</v>
      </c>
      <c r="D183" s="608" t="s">
        <v>152</v>
      </c>
      <c r="E183" s="584" t="s">
        <v>296</v>
      </c>
      <c r="F183" s="609" t="s">
        <v>297</v>
      </c>
      <c r="G183" s="569">
        <f t="shared" si="2"/>
        <v>40000</v>
      </c>
      <c r="H183" s="610">
        <v>24000</v>
      </c>
      <c r="I183" s="610">
        <v>16000</v>
      </c>
      <c r="J183" s="611" t="s">
        <v>280</v>
      </c>
      <c r="K183" s="612"/>
    </row>
    <row r="184" spans="1:16" s="252" customFormat="1" ht="25.5" customHeight="1">
      <c r="A184" s="564">
        <v>136</v>
      </c>
      <c r="B184" s="608" t="s">
        <v>107</v>
      </c>
      <c r="C184" s="584" t="s">
        <v>245</v>
      </c>
      <c r="D184" s="615" t="s">
        <v>152</v>
      </c>
      <c r="E184" s="584" t="s">
        <v>298</v>
      </c>
      <c r="F184" s="616" t="s">
        <v>299</v>
      </c>
      <c r="G184" s="569">
        <f t="shared" si="2"/>
        <v>40000</v>
      </c>
      <c r="H184" s="610">
        <v>24000</v>
      </c>
      <c r="I184" s="610">
        <v>16000</v>
      </c>
      <c r="J184" s="611" t="s">
        <v>280</v>
      </c>
      <c r="K184" s="612"/>
    </row>
    <row r="185" spans="1:16" s="252" customFormat="1" ht="25.5" customHeight="1">
      <c r="A185" s="564">
        <v>137</v>
      </c>
      <c r="B185" s="608" t="s">
        <v>107</v>
      </c>
      <c r="C185" s="584" t="s">
        <v>245</v>
      </c>
      <c r="D185" s="615" t="s">
        <v>152</v>
      </c>
      <c r="E185" s="584" t="s">
        <v>300</v>
      </c>
      <c r="F185" s="616" t="s">
        <v>285</v>
      </c>
      <c r="G185" s="569">
        <f t="shared" si="2"/>
        <v>40000</v>
      </c>
      <c r="H185" s="610">
        <v>24000</v>
      </c>
      <c r="I185" s="610">
        <v>16000</v>
      </c>
      <c r="J185" s="611" t="s">
        <v>280</v>
      </c>
      <c r="K185" s="612"/>
    </row>
    <row r="186" spans="1:16" s="252" customFormat="1" ht="25.5" customHeight="1">
      <c r="A186" s="564">
        <v>138</v>
      </c>
      <c r="B186" s="608" t="s">
        <v>107</v>
      </c>
      <c r="C186" s="584" t="s">
        <v>245</v>
      </c>
      <c r="D186" s="615" t="s">
        <v>152</v>
      </c>
      <c r="E186" s="584" t="s">
        <v>301</v>
      </c>
      <c r="F186" s="616" t="s">
        <v>279</v>
      </c>
      <c r="G186" s="569">
        <f t="shared" si="2"/>
        <v>40000</v>
      </c>
      <c r="H186" s="610">
        <v>24000</v>
      </c>
      <c r="I186" s="610">
        <v>16000</v>
      </c>
      <c r="J186" s="611" t="s">
        <v>280</v>
      </c>
      <c r="K186" s="612"/>
    </row>
    <row r="187" spans="1:16" s="252" customFormat="1" ht="25.5" customHeight="1">
      <c r="A187" s="564">
        <v>139</v>
      </c>
      <c r="B187" s="608" t="s">
        <v>107</v>
      </c>
      <c r="C187" s="584" t="s">
        <v>245</v>
      </c>
      <c r="D187" s="615" t="s">
        <v>152</v>
      </c>
      <c r="E187" s="584" t="s">
        <v>302</v>
      </c>
      <c r="F187" s="616" t="s">
        <v>299</v>
      </c>
      <c r="G187" s="569">
        <f t="shared" si="2"/>
        <v>40000</v>
      </c>
      <c r="H187" s="610">
        <v>24000</v>
      </c>
      <c r="I187" s="610">
        <v>16000</v>
      </c>
      <c r="J187" s="611" t="s">
        <v>280</v>
      </c>
      <c r="K187" s="612"/>
    </row>
    <row r="188" spans="1:16" s="252" customFormat="1" ht="25.5" customHeight="1">
      <c r="A188" s="564">
        <v>140</v>
      </c>
      <c r="B188" s="608" t="s">
        <v>107</v>
      </c>
      <c r="C188" s="584" t="s">
        <v>245</v>
      </c>
      <c r="D188" s="615" t="s">
        <v>152</v>
      </c>
      <c r="E188" s="584" t="s">
        <v>303</v>
      </c>
      <c r="F188" s="616" t="s">
        <v>282</v>
      </c>
      <c r="G188" s="569">
        <f t="shared" si="2"/>
        <v>40000</v>
      </c>
      <c r="H188" s="610">
        <v>24000</v>
      </c>
      <c r="I188" s="610">
        <v>16000</v>
      </c>
      <c r="J188" s="611" t="s">
        <v>280</v>
      </c>
      <c r="K188" s="612"/>
    </row>
    <row r="189" spans="1:16" s="252" customFormat="1" ht="25.5" customHeight="1">
      <c r="A189" s="564">
        <v>141</v>
      </c>
      <c r="B189" s="608" t="s">
        <v>107</v>
      </c>
      <c r="C189" s="584" t="s">
        <v>245</v>
      </c>
      <c r="D189" s="615" t="s">
        <v>152</v>
      </c>
      <c r="E189" s="584" t="s">
        <v>304</v>
      </c>
      <c r="F189" s="616" t="s">
        <v>285</v>
      </c>
      <c r="G189" s="569">
        <f t="shared" si="2"/>
        <v>40000</v>
      </c>
      <c r="H189" s="610">
        <v>24000</v>
      </c>
      <c r="I189" s="610">
        <v>16000</v>
      </c>
      <c r="J189" s="611" t="s">
        <v>280</v>
      </c>
      <c r="K189" s="612"/>
      <c r="L189" s="605"/>
      <c r="M189" s="605"/>
      <c r="N189" s="605"/>
      <c r="O189" s="605"/>
      <c r="P189" s="605"/>
    </row>
    <row r="190" spans="1:16" s="252" customFormat="1" ht="25.5" customHeight="1">
      <c r="A190" s="564">
        <v>142</v>
      </c>
      <c r="B190" s="608" t="s">
        <v>107</v>
      </c>
      <c r="C190" s="584" t="s">
        <v>245</v>
      </c>
      <c r="D190" s="615" t="s">
        <v>152</v>
      </c>
      <c r="E190" s="584" t="s">
        <v>305</v>
      </c>
      <c r="F190" s="616" t="s">
        <v>297</v>
      </c>
      <c r="G190" s="569">
        <f t="shared" si="2"/>
        <v>40000</v>
      </c>
      <c r="H190" s="610">
        <v>24000</v>
      </c>
      <c r="I190" s="610">
        <v>16000</v>
      </c>
      <c r="J190" s="611" t="s">
        <v>280</v>
      </c>
      <c r="K190" s="612"/>
      <c r="L190" s="605"/>
      <c r="M190" s="605"/>
      <c r="N190" s="605"/>
      <c r="O190" s="605"/>
      <c r="P190" s="605"/>
    </row>
    <row r="191" spans="1:16" s="252" customFormat="1" ht="25.5" customHeight="1">
      <c r="A191" s="564">
        <v>143</v>
      </c>
      <c r="B191" s="608" t="s">
        <v>107</v>
      </c>
      <c r="C191" s="584" t="s">
        <v>245</v>
      </c>
      <c r="D191" s="615" t="s">
        <v>152</v>
      </c>
      <c r="E191" s="584" t="s">
        <v>306</v>
      </c>
      <c r="F191" s="616" t="s">
        <v>289</v>
      </c>
      <c r="G191" s="569">
        <f t="shared" si="2"/>
        <v>40000</v>
      </c>
      <c r="H191" s="610">
        <v>24000</v>
      </c>
      <c r="I191" s="610">
        <v>16000</v>
      </c>
      <c r="J191" s="611" t="s">
        <v>280</v>
      </c>
      <c r="K191" s="612"/>
      <c r="L191" s="605"/>
      <c r="M191" s="605"/>
      <c r="N191" s="605"/>
      <c r="O191" s="605"/>
      <c r="P191" s="605"/>
    </row>
    <row r="192" spans="1:16" s="252" customFormat="1" ht="25.5" customHeight="1">
      <c r="A192" s="564">
        <v>144</v>
      </c>
      <c r="B192" s="608" t="s">
        <v>107</v>
      </c>
      <c r="C192" s="584" t="s">
        <v>245</v>
      </c>
      <c r="D192" s="615" t="s">
        <v>152</v>
      </c>
      <c r="E192" s="584" t="s">
        <v>307</v>
      </c>
      <c r="F192" s="616" t="s">
        <v>297</v>
      </c>
      <c r="G192" s="569">
        <f t="shared" si="2"/>
        <v>40000</v>
      </c>
      <c r="H192" s="610">
        <v>24000</v>
      </c>
      <c r="I192" s="610">
        <v>16000</v>
      </c>
      <c r="J192" s="611" t="s">
        <v>280</v>
      </c>
      <c r="K192" s="612"/>
      <c r="L192" s="605"/>
      <c r="M192" s="605"/>
      <c r="N192" s="605"/>
      <c r="O192" s="605"/>
      <c r="P192" s="605"/>
    </row>
    <row r="193" spans="1:16" s="252" customFormat="1" ht="25.5" customHeight="1">
      <c r="A193" s="564">
        <v>145</v>
      </c>
      <c r="B193" s="608" t="s">
        <v>107</v>
      </c>
      <c r="C193" s="584" t="s">
        <v>245</v>
      </c>
      <c r="D193" s="615" t="s">
        <v>152</v>
      </c>
      <c r="E193" s="584" t="s">
        <v>308</v>
      </c>
      <c r="F193" s="616" t="s">
        <v>299</v>
      </c>
      <c r="G193" s="569">
        <f t="shared" si="2"/>
        <v>40000</v>
      </c>
      <c r="H193" s="610">
        <v>24000</v>
      </c>
      <c r="I193" s="610">
        <v>16000</v>
      </c>
      <c r="J193" s="611" t="s">
        <v>280</v>
      </c>
      <c r="K193" s="612"/>
      <c r="L193" s="605"/>
      <c r="M193" s="605"/>
      <c r="N193" s="605"/>
      <c r="O193" s="605"/>
      <c r="P193" s="605"/>
    </row>
    <row r="194" spans="1:16" s="252" customFormat="1" ht="25.5" customHeight="1">
      <c r="A194" s="564">
        <v>146</v>
      </c>
      <c r="B194" s="608" t="s">
        <v>107</v>
      </c>
      <c r="C194" s="584" t="s">
        <v>245</v>
      </c>
      <c r="D194" s="615" t="s">
        <v>152</v>
      </c>
      <c r="E194" s="584" t="s">
        <v>309</v>
      </c>
      <c r="F194" s="616" t="s">
        <v>299</v>
      </c>
      <c r="G194" s="569">
        <f t="shared" si="2"/>
        <v>30000</v>
      </c>
      <c r="H194" s="610">
        <v>18000</v>
      </c>
      <c r="I194" s="610">
        <v>12000</v>
      </c>
      <c r="J194" s="611" t="s">
        <v>280</v>
      </c>
      <c r="K194" s="612"/>
      <c r="L194" s="605"/>
      <c r="M194" s="605"/>
      <c r="N194" s="605"/>
      <c r="O194" s="605"/>
      <c r="P194" s="605"/>
    </row>
    <row r="195" spans="1:16" s="252" customFormat="1" ht="25.5" customHeight="1">
      <c r="A195" s="564">
        <v>147</v>
      </c>
      <c r="B195" s="608" t="s">
        <v>107</v>
      </c>
      <c r="C195" s="584" t="s">
        <v>245</v>
      </c>
      <c r="D195" s="615" t="s">
        <v>152</v>
      </c>
      <c r="E195" s="584" t="s">
        <v>310</v>
      </c>
      <c r="F195" s="616" t="s">
        <v>297</v>
      </c>
      <c r="G195" s="569">
        <f t="shared" si="2"/>
        <v>30000</v>
      </c>
      <c r="H195" s="610">
        <v>18000</v>
      </c>
      <c r="I195" s="610">
        <v>12000</v>
      </c>
      <c r="J195" s="611" t="s">
        <v>280</v>
      </c>
      <c r="K195" s="612"/>
      <c r="L195" s="605"/>
      <c r="M195" s="605"/>
      <c r="N195" s="605"/>
      <c r="O195" s="605"/>
      <c r="P195" s="605"/>
    </row>
    <row r="196" spans="1:16" s="252" customFormat="1" ht="25.5" customHeight="1">
      <c r="A196" s="564">
        <v>148</v>
      </c>
      <c r="B196" s="608" t="s">
        <v>107</v>
      </c>
      <c r="C196" s="584" t="s">
        <v>245</v>
      </c>
      <c r="D196" s="615" t="s">
        <v>152</v>
      </c>
      <c r="E196" s="584" t="s">
        <v>311</v>
      </c>
      <c r="F196" s="616" t="s">
        <v>312</v>
      </c>
      <c r="G196" s="569">
        <f t="shared" si="2"/>
        <v>60000</v>
      </c>
      <c r="H196" s="610">
        <v>36000</v>
      </c>
      <c r="I196" s="610">
        <v>24000</v>
      </c>
      <c r="J196" s="611" t="s">
        <v>280</v>
      </c>
      <c r="K196" s="612"/>
      <c r="L196" s="605"/>
      <c r="M196" s="605"/>
      <c r="N196" s="605"/>
      <c r="O196" s="605"/>
      <c r="P196" s="605"/>
    </row>
    <row r="197" spans="1:16" s="252" customFormat="1" ht="25.5" customHeight="1">
      <c r="A197" s="564">
        <v>149</v>
      </c>
      <c r="B197" s="608" t="s">
        <v>107</v>
      </c>
      <c r="C197" s="584" t="s">
        <v>245</v>
      </c>
      <c r="D197" s="615" t="s">
        <v>152</v>
      </c>
      <c r="E197" s="584" t="s">
        <v>313</v>
      </c>
      <c r="F197" s="616" t="s">
        <v>314</v>
      </c>
      <c r="G197" s="569">
        <f t="shared" si="2"/>
        <v>50000</v>
      </c>
      <c r="H197" s="610">
        <v>30000</v>
      </c>
      <c r="I197" s="610">
        <v>20000</v>
      </c>
      <c r="J197" s="611" t="s">
        <v>280</v>
      </c>
      <c r="K197" s="612"/>
      <c r="L197" s="605"/>
      <c r="M197" s="605"/>
      <c r="N197" s="605"/>
      <c r="O197" s="605"/>
      <c r="P197" s="605"/>
    </row>
    <row r="198" spans="1:16" s="252" customFormat="1" ht="25.5" customHeight="1">
      <c r="A198" s="564">
        <v>150</v>
      </c>
      <c r="B198" s="565" t="s">
        <v>107</v>
      </c>
      <c r="C198" s="584" t="s">
        <v>245</v>
      </c>
      <c r="D198" s="565" t="s">
        <v>152</v>
      </c>
      <c r="E198" s="567" t="s">
        <v>315</v>
      </c>
      <c r="F198" s="568" t="s">
        <v>316</v>
      </c>
      <c r="G198" s="569">
        <f t="shared" si="2"/>
        <v>60000</v>
      </c>
      <c r="H198" s="570">
        <v>36000</v>
      </c>
      <c r="I198" s="570">
        <v>24000</v>
      </c>
      <c r="J198" s="571" t="s">
        <v>280</v>
      </c>
      <c r="K198" s="572"/>
      <c r="L198" s="605"/>
      <c r="M198" s="605"/>
      <c r="N198" s="605"/>
      <c r="O198" s="605"/>
      <c r="P198" s="605"/>
    </row>
    <row r="199" spans="1:16" s="252" customFormat="1" ht="25.5" customHeight="1">
      <c r="A199" s="564">
        <v>151</v>
      </c>
      <c r="B199" s="565" t="s">
        <v>107</v>
      </c>
      <c r="C199" s="584" t="s">
        <v>245</v>
      </c>
      <c r="D199" s="565" t="s">
        <v>152</v>
      </c>
      <c r="E199" s="567" t="s">
        <v>317</v>
      </c>
      <c r="F199" s="568" t="s">
        <v>318</v>
      </c>
      <c r="G199" s="569">
        <f t="shared" si="2"/>
        <v>60000</v>
      </c>
      <c r="H199" s="570">
        <v>36000</v>
      </c>
      <c r="I199" s="570">
        <v>24000</v>
      </c>
      <c r="J199" s="571" t="s">
        <v>280</v>
      </c>
      <c r="K199" s="572"/>
      <c r="L199" s="605"/>
      <c r="M199" s="605"/>
      <c r="N199" s="605"/>
      <c r="O199" s="605"/>
      <c r="P199" s="605"/>
    </row>
    <row r="200" spans="1:16" s="252" customFormat="1" ht="25.5" customHeight="1">
      <c r="A200" s="564">
        <v>152</v>
      </c>
      <c r="B200" s="565" t="s">
        <v>107</v>
      </c>
      <c r="C200" s="584" t="s">
        <v>245</v>
      </c>
      <c r="D200" s="565" t="s">
        <v>152</v>
      </c>
      <c r="E200" s="567" t="s">
        <v>319</v>
      </c>
      <c r="F200" s="568" t="s">
        <v>320</v>
      </c>
      <c r="G200" s="569">
        <f t="shared" si="2"/>
        <v>50000</v>
      </c>
      <c r="H200" s="570">
        <v>30000</v>
      </c>
      <c r="I200" s="570">
        <v>20000</v>
      </c>
      <c r="J200" s="571" t="s">
        <v>280</v>
      </c>
      <c r="K200" s="572"/>
    </row>
    <row r="201" spans="1:16" s="252" customFormat="1" ht="25.5" customHeight="1">
      <c r="A201" s="564">
        <v>153</v>
      </c>
      <c r="B201" s="565" t="s">
        <v>107</v>
      </c>
      <c r="C201" s="584" t="s">
        <v>245</v>
      </c>
      <c r="D201" s="565" t="s">
        <v>152</v>
      </c>
      <c r="E201" s="567" t="s">
        <v>321</v>
      </c>
      <c r="F201" s="568" t="s">
        <v>322</v>
      </c>
      <c r="G201" s="569">
        <f t="shared" si="2"/>
        <v>60000</v>
      </c>
      <c r="H201" s="570">
        <v>36000</v>
      </c>
      <c r="I201" s="570">
        <v>24000</v>
      </c>
      <c r="J201" s="571" t="s">
        <v>280</v>
      </c>
      <c r="K201" s="572"/>
    </row>
    <row r="202" spans="1:16" s="252" customFormat="1" ht="25.5" customHeight="1">
      <c r="A202" s="564">
        <v>154</v>
      </c>
      <c r="B202" s="603" t="s">
        <v>107</v>
      </c>
      <c r="C202" s="584" t="s">
        <v>245</v>
      </c>
      <c r="D202" s="565" t="s">
        <v>152</v>
      </c>
      <c r="E202" s="567" t="s">
        <v>323</v>
      </c>
      <c r="F202" s="568" t="s">
        <v>324</v>
      </c>
      <c r="G202" s="569">
        <f t="shared" si="2"/>
        <v>60000</v>
      </c>
      <c r="H202" s="570">
        <v>36000</v>
      </c>
      <c r="I202" s="570">
        <v>24000</v>
      </c>
      <c r="J202" s="592" t="s">
        <v>280</v>
      </c>
      <c r="K202" s="572"/>
    </row>
    <row r="203" spans="1:16" s="252" customFormat="1" ht="25.5" customHeight="1">
      <c r="A203" s="564">
        <v>155</v>
      </c>
      <c r="B203" s="608" t="s">
        <v>107</v>
      </c>
      <c r="C203" s="584" t="s">
        <v>245</v>
      </c>
      <c r="D203" s="615" t="s">
        <v>152</v>
      </c>
      <c r="E203" s="584" t="s">
        <v>325</v>
      </c>
      <c r="F203" s="616" t="s">
        <v>312</v>
      </c>
      <c r="G203" s="569">
        <f t="shared" si="2"/>
        <v>60000</v>
      </c>
      <c r="H203" s="610">
        <v>36000</v>
      </c>
      <c r="I203" s="610">
        <v>24000</v>
      </c>
      <c r="J203" s="611" t="s">
        <v>280</v>
      </c>
      <c r="K203" s="612"/>
    </row>
    <row r="204" spans="1:16" s="252" customFormat="1" ht="25.5" customHeight="1">
      <c r="A204" s="564">
        <v>156</v>
      </c>
      <c r="B204" s="565" t="s">
        <v>107</v>
      </c>
      <c r="C204" s="567" t="s">
        <v>245</v>
      </c>
      <c r="D204" s="565" t="s">
        <v>152</v>
      </c>
      <c r="E204" s="567" t="s">
        <v>326</v>
      </c>
      <c r="F204" s="568" t="s">
        <v>327</v>
      </c>
      <c r="G204" s="569">
        <f t="shared" si="2"/>
        <v>60000</v>
      </c>
      <c r="H204" s="569">
        <v>36000</v>
      </c>
      <c r="I204" s="569">
        <v>24000</v>
      </c>
      <c r="J204" s="592" t="s">
        <v>280</v>
      </c>
      <c r="K204" s="572"/>
    </row>
    <row r="205" spans="1:16" s="252" customFormat="1" ht="25.5" customHeight="1">
      <c r="A205" s="564">
        <v>157</v>
      </c>
      <c r="B205" s="565" t="s">
        <v>107</v>
      </c>
      <c r="C205" s="567" t="s">
        <v>245</v>
      </c>
      <c r="D205" s="565" t="s">
        <v>152</v>
      </c>
      <c r="E205" s="567" t="s">
        <v>328</v>
      </c>
      <c r="F205" s="568" t="s">
        <v>329</v>
      </c>
      <c r="G205" s="569">
        <f t="shared" si="2"/>
        <v>60000</v>
      </c>
      <c r="H205" s="569">
        <v>36000</v>
      </c>
      <c r="I205" s="569">
        <v>24000</v>
      </c>
      <c r="J205" s="578" t="s">
        <v>280</v>
      </c>
      <c r="K205" s="572"/>
    </row>
    <row r="206" spans="1:16" s="252" customFormat="1" ht="25.5" customHeight="1">
      <c r="A206" s="564">
        <v>158</v>
      </c>
      <c r="B206" s="565" t="s">
        <v>107</v>
      </c>
      <c r="C206" s="567" t="s">
        <v>245</v>
      </c>
      <c r="D206" s="565" t="s">
        <v>152</v>
      </c>
      <c r="E206" s="567" t="s">
        <v>330</v>
      </c>
      <c r="F206" s="568" t="s">
        <v>331</v>
      </c>
      <c r="G206" s="569">
        <f t="shared" si="2"/>
        <v>60000</v>
      </c>
      <c r="H206" s="569">
        <v>36000</v>
      </c>
      <c r="I206" s="569">
        <v>24000</v>
      </c>
      <c r="J206" s="578" t="s">
        <v>280</v>
      </c>
      <c r="K206" s="572"/>
    </row>
    <row r="207" spans="1:16" s="252" customFormat="1" ht="25.5" customHeight="1">
      <c r="A207" s="564">
        <v>159</v>
      </c>
      <c r="B207" s="565" t="s">
        <v>107</v>
      </c>
      <c r="C207" s="567" t="s">
        <v>245</v>
      </c>
      <c r="D207" s="565" t="s">
        <v>152</v>
      </c>
      <c r="E207" s="567" t="s">
        <v>332</v>
      </c>
      <c r="F207" s="568" t="s">
        <v>333</v>
      </c>
      <c r="G207" s="569">
        <f t="shared" si="2"/>
        <v>60000</v>
      </c>
      <c r="H207" s="569">
        <v>36000</v>
      </c>
      <c r="I207" s="569">
        <v>24000</v>
      </c>
      <c r="J207" s="592" t="s">
        <v>280</v>
      </c>
      <c r="K207" s="572"/>
    </row>
    <row r="208" spans="1:16" s="252" customFormat="1" ht="25.5" customHeight="1">
      <c r="A208" s="564">
        <v>160</v>
      </c>
      <c r="B208" s="565" t="s">
        <v>107</v>
      </c>
      <c r="C208" s="567" t="s">
        <v>245</v>
      </c>
      <c r="D208" s="565" t="s">
        <v>152</v>
      </c>
      <c r="E208" s="567" t="s">
        <v>334</v>
      </c>
      <c r="F208" s="568" t="s">
        <v>335</v>
      </c>
      <c r="G208" s="569">
        <f t="shared" si="2"/>
        <v>60000</v>
      </c>
      <c r="H208" s="569">
        <v>36000</v>
      </c>
      <c r="I208" s="569">
        <v>24000</v>
      </c>
      <c r="J208" s="578" t="s">
        <v>280</v>
      </c>
      <c r="K208" s="572"/>
    </row>
    <row r="209" spans="1:16" s="580" customFormat="1" ht="25.5" customHeight="1">
      <c r="A209" s="564">
        <v>161</v>
      </c>
      <c r="B209" s="565" t="s">
        <v>107</v>
      </c>
      <c r="C209" s="567" t="s">
        <v>245</v>
      </c>
      <c r="D209" s="565" t="s">
        <v>152</v>
      </c>
      <c r="E209" s="567" t="s">
        <v>336</v>
      </c>
      <c r="F209" s="568" t="s">
        <v>337</v>
      </c>
      <c r="G209" s="569">
        <f t="shared" si="2"/>
        <v>100000</v>
      </c>
      <c r="H209" s="569">
        <v>60000</v>
      </c>
      <c r="I209" s="569">
        <v>40000</v>
      </c>
      <c r="J209" s="578" t="s">
        <v>280</v>
      </c>
      <c r="K209" s="572"/>
      <c r="L209" s="252"/>
      <c r="M209" s="252"/>
      <c r="N209" s="252"/>
      <c r="O209" s="252"/>
      <c r="P209" s="252"/>
    </row>
    <row r="210" spans="1:16" s="252" customFormat="1" ht="25.5" customHeight="1">
      <c r="A210" s="564">
        <v>162</v>
      </c>
      <c r="B210" s="565" t="s">
        <v>107</v>
      </c>
      <c r="C210" s="567" t="s">
        <v>245</v>
      </c>
      <c r="D210" s="565" t="s">
        <v>152</v>
      </c>
      <c r="E210" s="567" t="s">
        <v>338</v>
      </c>
      <c r="F210" s="568" t="s">
        <v>339</v>
      </c>
      <c r="G210" s="569">
        <f t="shared" si="2"/>
        <v>750000</v>
      </c>
      <c r="H210" s="569">
        <v>450000</v>
      </c>
      <c r="I210" s="569">
        <v>300000</v>
      </c>
      <c r="J210" s="578" t="s">
        <v>251</v>
      </c>
      <c r="K210" s="572"/>
    </row>
    <row r="211" spans="1:16" s="252" customFormat="1" ht="25.5" customHeight="1">
      <c r="A211" s="564">
        <v>163</v>
      </c>
      <c r="B211" s="565" t="s">
        <v>107</v>
      </c>
      <c r="C211" s="567" t="s">
        <v>245</v>
      </c>
      <c r="D211" s="565" t="s">
        <v>152</v>
      </c>
      <c r="E211" s="567" t="s">
        <v>340</v>
      </c>
      <c r="F211" s="568" t="s">
        <v>341</v>
      </c>
      <c r="G211" s="569">
        <f t="shared" si="2"/>
        <v>750000</v>
      </c>
      <c r="H211" s="569">
        <v>450000</v>
      </c>
      <c r="I211" s="569">
        <v>300000</v>
      </c>
      <c r="J211" s="592" t="s">
        <v>251</v>
      </c>
      <c r="K211" s="572"/>
    </row>
    <row r="212" spans="1:16" s="252" customFormat="1" ht="25.5" customHeight="1">
      <c r="A212" s="564">
        <v>164</v>
      </c>
      <c r="B212" s="565" t="s">
        <v>11</v>
      </c>
      <c r="C212" s="567" t="s">
        <v>404</v>
      </c>
      <c r="D212" s="565" t="s">
        <v>32</v>
      </c>
      <c r="E212" s="567" t="s">
        <v>411</v>
      </c>
      <c r="F212" s="588" t="s">
        <v>589</v>
      </c>
      <c r="G212" s="569">
        <f t="shared" si="2"/>
        <v>16374</v>
      </c>
      <c r="H212" s="569">
        <v>16374</v>
      </c>
      <c r="I212" s="569"/>
      <c r="J212" s="571" t="s">
        <v>407</v>
      </c>
      <c r="K212" s="572"/>
    </row>
    <row r="213" spans="1:16" s="252" customFormat="1" ht="25.5" customHeight="1">
      <c r="A213" s="564">
        <v>165</v>
      </c>
      <c r="B213" s="565" t="s">
        <v>11</v>
      </c>
      <c r="C213" s="567" t="s">
        <v>404</v>
      </c>
      <c r="D213" s="565" t="s">
        <v>32</v>
      </c>
      <c r="E213" s="567" t="s">
        <v>412</v>
      </c>
      <c r="F213" s="588" t="s">
        <v>590</v>
      </c>
      <c r="G213" s="569">
        <f t="shared" si="2"/>
        <v>37977</v>
      </c>
      <c r="H213" s="569">
        <v>37977</v>
      </c>
      <c r="I213" s="569"/>
      <c r="J213" s="571" t="s">
        <v>407</v>
      </c>
      <c r="K213" s="572"/>
    </row>
    <row r="214" spans="1:16" s="252" customFormat="1" ht="25.5" customHeight="1">
      <c r="A214" s="564">
        <v>166</v>
      </c>
      <c r="B214" s="565" t="s">
        <v>11</v>
      </c>
      <c r="C214" s="567" t="s">
        <v>404</v>
      </c>
      <c r="D214" s="565" t="s">
        <v>32</v>
      </c>
      <c r="E214" s="567" t="s">
        <v>413</v>
      </c>
      <c r="F214" s="568" t="s">
        <v>414</v>
      </c>
      <c r="G214" s="569">
        <f t="shared" si="2"/>
        <v>14000</v>
      </c>
      <c r="H214" s="569">
        <v>14000</v>
      </c>
      <c r="I214" s="569"/>
      <c r="J214" s="571" t="s">
        <v>415</v>
      </c>
      <c r="K214" s="572"/>
    </row>
    <row r="215" spans="1:16" s="252" customFormat="1" ht="25.5" customHeight="1">
      <c r="A215" s="564">
        <v>167</v>
      </c>
      <c r="B215" s="603" t="s">
        <v>11</v>
      </c>
      <c r="C215" s="589" t="s">
        <v>404</v>
      </c>
      <c r="D215" s="565" t="s">
        <v>32</v>
      </c>
      <c r="E215" s="581" t="s">
        <v>72</v>
      </c>
      <c r="F215" s="568" t="s">
        <v>591</v>
      </c>
      <c r="G215" s="569">
        <f t="shared" si="2"/>
        <v>30000</v>
      </c>
      <c r="H215" s="590">
        <v>30000</v>
      </c>
      <c r="I215" s="591"/>
      <c r="J215" s="592" t="s">
        <v>407</v>
      </c>
      <c r="K215" s="572"/>
    </row>
    <row r="216" spans="1:16" s="252" customFormat="1" ht="25.5" customHeight="1">
      <c r="A216" s="564">
        <v>168</v>
      </c>
      <c r="B216" s="565" t="s">
        <v>11</v>
      </c>
      <c r="C216" s="567" t="s">
        <v>155</v>
      </c>
      <c r="D216" s="565" t="s">
        <v>32</v>
      </c>
      <c r="E216" s="567" t="s">
        <v>165</v>
      </c>
      <c r="F216" s="568" t="s">
        <v>166</v>
      </c>
      <c r="G216" s="569">
        <f t="shared" si="2"/>
        <v>40200</v>
      </c>
      <c r="H216" s="569">
        <v>40200</v>
      </c>
      <c r="I216" s="569">
        <v>0</v>
      </c>
      <c r="J216" s="571" t="s">
        <v>167</v>
      </c>
      <c r="K216" s="572"/>
    </row>
    <row r="217" spans="1:16" s="252" customFormat="1" ht="25.5" customHeight="1">
      <c r="A217" s="564">
        <v>169</v>
      </c>
      <c r="B217" s="565" t="s">
        <v>11</v>
      </c>
      <c r="C217" s="567" t="s">
        <v>559</v>
      </c>
      <c r="D217" s="565" t="s">
        <v>32</v>
      </c>
      <c r="E217" s="567" t="s">
        <v>537</v>
      </c>
      <c r="F217" s="568" t="s">
        <v>597</v>
      </c>
      <c r="G217" s="569">
        <f t="shared" si="2"/>
        <v>49000</v>
      </c>
      <c r="H217" s="599">
        <v>49000</v>
      </c>
      <c r="I217" s="600"/>
      <c r="J217" s="571" t="s">
        <v>536</v>
      </c>
      <c r="K217" s="572"/>
    </row>
    <row r="218" spans="1:16" s="252" customFormat="1" ht="25.5" customHeight="1">
      <c r="A218" s="564">
        <v>170</v>
      </c>
      <c r="B218" s="565" t="s">
        <v>11</v>
      </c>
      <c r="C218" s="567" t="s">
        <v>559</v>
      </c>
      <c r="D218" s="565" t="s">
        <v>32</v>
      </c>
      <c r="E218" s="567" t="s">
        <v>538</v>
      </c>
      <c r="F218" s="568" t="s">
        <v>598</v>
      </c>
      <c r="G218" s="569">
        <f t="shared" si="2"/>
        <v>32780</v>
      </c>
      <c r="H218" s="599">
        <v>32780</v>
      </c>
      <c r="I218" s="600"/>
      <c r="J218" s="571" t="s">
        <v>536</v>
      </c>
      <c r="K218" s="572"/>
    </row>
    <row r="219" spans="1:16" s="252" customFormat="1" ht="25.5" customHeight="1">
      <c r="A219" s="564">
        <v>171</v>
      </c>
      <c r="B219" s="565" t="s">
        <v>11</v>
      </c>
      <c r="C219" s="567" t="s">
        <v>559</v>
      </c>
      <c r="D219" s="565" t="s">
        <v>32</v>
      </c>
      <c r="E219" s="567" t="s">
        <v>539</v>
      </c>
      <c r="F219" s="568" t="s">
        <v>540</v>
      </c>
      <c r="G219" s="569">
        <f t="shared" si="2"/>
        <v>15000</v>
      </c>
      <c r="H219" s="599">
        <v>15000</v>
      </c>
      <c r="I219" s="600"/>
      <c r="J219" s="571" t="s">
        <v>541</v>
      </c>
      <c r="K219" s="572"/>
    </row>
    <row r="220" spans="1:16" s="252" customFormat="1" ht="25.5" customHeight="1">
      <c r="A220" s="564">
        <v>172</v>
      </c>
      <c r="B220" s="565" t="s">
        <v>11</v>
      </c>
      <c r="C220" s="567" t="s">
        <v>559</v>
      </c>
      <c r="D220" s="565" t="s">
        <v>32</v>
      </c>
      <c r="E220" s="567" t="s">
        <v>542</v>
      </c>
      <c r="F220" s="568" t="s">
        <v>543</v>
      </c>
      <c r="G220" s="569">
        <f t="shared" si="2"/>
        <v>253680</v>
      </c>
      <c r="H220" s="599">
        <v>253680</v>
      </c>
      <c r="I220" s="600"/>
      <c r="J220" s="571" t="s">
        <v>536</v>
      </c>
      <c r="K220" s="572"/>
    </row>
    <row r="221" spans="1:16" s="252" customFormat="1" ht="25.5" customHeight="1">
      <c r="A221" s="564">
        <v>173</v>
      </c>
      <c r="B221" s="565" t="s">
        <v>11</v>
      </c>
      <c r="C221" s="567" t="s">
        <v>548</v>
      </c>
      <c r="D221" s="565" t="s">
        <v>1101</v>
      </c>
      <c r="E221" s="567" t="s">
        <v>549</v>
      </c>
      <c r="F221" s="568" t="s">
        <v>550</v>
      </c>
      <c r="G221" s="569">
        <f t="shared" si="2"/>
        <v>634200</v>
      </c>
      <c r="H221" s="569">
        <v>634200</v>
      </c>
      <c r="I221" s="569"/>
      <c r="J221" s="571" t="s">
        <v>551</v>
      </c>
      <c r="K221" s="572"/>
    </row>
    <row r="222" spans="1:16" s="252" customFormat="1" ht="25.5" customHeight="1">
      <c r="A222" s="564">
        <v>174</v>
      </c>
      <c r="B222" s="565" t="s">
        <v>11</v>
      </c>
      <c r="C222" s="567" t="s">
        <v>548</v>
      </c>
      <c r="D222" s="565" t="s">
        <v>1101</v>
      </c>
      <c r="E222" s="567" t="s">
        <v>552</v>
      </c>
      <c r="F222" s="568" t="s">
        <v>553</v>
      </c>
      <c r="G222" s="569">
        <f t="shared" si="2"/>
        <v>218738</v>
      </c>
      <c r="H222" s="569">
        <v>218738</v>
      </c>
      <c r="I222" s="569"/>
      <c r="J222" s="571" t="s">
        <v>551</v>
      </c>
      <c r="K222" s="572"/>
    </row>
    <row r="223" spans="1:16" s="252" customFormat="1" ht="25.5" customHeight="1">
      <c r="A223" s="564">
        <v>175</v>
      </c>
      <c r="B223" s="565" t="s">
        <v>11</v>
      </c>
      <c r="C223" s="567" t="s">
        <v>27</v>
      </c>
      <c r="D223" s="565" t="s">
        <v>37</v>
      </c>
      <c r="E223" s="567" t="s">
        <v>38</v>
      </c>
      <c r="F223" s="568" t="s">
        <v>39</v>
      </c>
      <c r="G223" s="569">
        <f t="shared" si="2"/>
        <v>90000</v>
      </c>
      <c r="H223" s="569">
        <v>40000</v>
      </c>
      <c r="I223" s="569">
        <v>50000</v>
      </c>
      <c r="J223" s="571" t="s">
        <v>40</v>
      </c>
      <c r="K223" s="572"/>
    </row>
    <row r="224" spans="1:16" s="252" customFormat="1" ht="25.5" customHeight="1">
      <c r="A224" s="564">
        <v>176</v>
      </c>
      <c r="B224" s="565" t="s">
        <v>11</v>
      </c>
      <c r="C224" s="567" t="s">
        <v>90</v>
      </c>
      <c r="D224" s="565" t="s">
        <v>37</v>
      </c>
      <c r="E224" s="567" t="s">
        <v>94</v>
      </c>
      <c r="F224" s="568" t="s">
        <v>95</v>
      </c>
      <c r="G224" s="569">
        <f t="shared" si="2"/>
        <v>20000</v>
      </c>
      <c r="H224" s="573">
        <v>20000</v>
      </c>
      <c r="I224" s="614"/>
      <c r="J224" s="571" t="s">
        <v>93</v>
      </c>
      <c r="K224" s="572"/>
    </row>
    <row r="225" spans="1:16" s="252" customFormat="1" ht="25.5" customHeight="1">
      <c r="A225" s="564">
        <v>177</v>
      </c>
      <c r="B225" s="565" t="s">
        <v>107</v>
      </c>
      <c r="C225" s="566" t="s">
        <v>139</v>
      </c>
      <c r="D225" s="565" t="s">
        <v>140</v>
      </c>
      <c r="E225" s="567" t="s">
        <v>135</v>
      </c>
      <c r="F225" s="568" t="s">
        <v>141</v>
      </c>
      <c r="G225" s="569">
        <f t="shared" si="2"/>
        <v>110000</v>
      </c>
      <c r="H225" s="570">
        <v>110000</v>
      </c>
      <c r="I225" s="570"/>
      <c r="J225" s="571" t="s">
        <v>137</v>
      </c>
      <c r="K225" s="572"/>
      <c r="P225" s="617"/>
    </row>
    <row r="226" spans="1:16" s="252" customFormat="1" ht="25.5" customHeight="1">
      <c r="A226" s="564">
        <v>178</v>
      </c>
      <c r="B226" s="565" t="s">
        <v>107</v>
      </c>
      <c r="C226" s="567" t="s">
        <v>245</v>
      </c>
      <c r="D226" s="565" t="s">
        <v>140</v>
      </c>
      <c r="E226" s="567" t="s">
        <v>342</v>
      </c>
      <c r="F226" s="568" t="s">
        <v>343</v>
      </c>
      <c r="G226" s="569">
        <f t="shared" si="2"/>
        <v>600000</v>
      </c>
      <c r="H226" s="569">
        <v>557160</v>
      </c>
      <c r="I226" s="569">
        <v>42840</v>
      </c>
      <c r="J226" s="578" t="s">
        <v>344</v>
      </c>
      <c r="K226" s="572"/>
    </row>
    <row r="227" spans="1:16" s="252" customFormat="1" ht="25.5" customHeight="1">
      <c r="A227" s="564">
        <v>179</v>
      </c>
      <c r="B227" s="565" t="s">
        <v>107</v>
      </c>
      <c r="C227" s="567" t="s">
        <v>245</v>
      </c>
      <c r="D227" s="565" t="s">
        <v>140</v>
      </c>
      <c r="E227" s="567" t="s">
        <v>345</v>
      </c>
      <c r="F227" s="568" t="s">
        <v>346</v>
      </c>
      <c r="G227" s="569">
        <f t="shared" si="2"/>
        <v>500000</v>
      </c>
      <c r="H227" s="569">
        <v>461920</v>
      </c>
      <c r="I227" s="569">
        <v>38080</v>
      </c>
      <c r="J227" s="578" t="s">
        <v>344</v>
      </c>
      <c r="K227" s="572"/>
    </row>
    <row r="228" spans="1:16" s="252" customFormat="1" ht="25.5" customHeight="1">
      <c r="A228" s="564">
        <v>180</v>
      </c>
      <c r="B228" s="565" t="s">
        <v>107</v>
      </c>
      <c r="C228" s="567" t="s">
        <v>245</v>
      </c>
      <c r="D228" s="565" t="s">
        <v>140</v>
      </c>
      <c r="E228" s="567" t="s">
        <v>347</v>
      </c>
      <c r="F228" s="568" t="s">
        <v>348</v>
      </c>
      <c r="G228" s="569">
        <f t="shared" si="2"/>
        <v>400000</v>
      </c>
      <c r="H228" s="569">
        <v>367632</v>
      </c>
      <c r="I228" s="569">
        <v>32368</v>
      </c>
      <c r="J228" s="592" t="s">
        <v>344</v>
      </c>
      <c r="K228" s="572"/>
    </row>
    <row r="229" spans="1:16" s="252" customFormat="1" ht="25.5" customHeight="1">
      <c r="A229" s="564">
        <v>181</v>
      </c>
      <c r="B229" s="565" t="s">
        <v>107</v>
      </c>
      <c r="C229" s="567" t="s">
        <v>245</v>
      </c>
      <c r="D229" s="565" t="s">
        <v>140</v>
      </c>
      <c r="E229" s="567" t="s">
        <v>349</v>
      </c>
      <c r="F229" s="568" t="s">
        <v>350</v>
      </c>
      <c r="G229" s="569">
        <f t="shared" si="2"/>
        <v>350000</v>
      </c>
      <c r="H229" s="569">
        <v>330960</v>
      </c>
      <c r="I229" s="569">
        <v>19040</v>
      </c>
      <c r="J229" s="578" t="s">
        <v>344</v>
      </c>
      <c r="K229" s="572"/>
    </row>
    <row r="230" spans="1:16" s="252" customFormat="1" ht="25.5" customHeight="1">
      <c r="A230" s="564">
        <v>182</v>
      </c>
      <c r="B230" s="565" t="s">
        <v>107</v>
      </c>
      <c r="C230" s="567" t="s">
        <v>245</v>
      </c>
      <c r="D230" s="565" t="s">
        <v>140</v>
      </c>
      <c r="E230" s="567" t="s">
        <v>351</v>
      </c>
      <c r="F230" s="568" t="s">
        <v>352</v>
      </c>
      <c r="G230" s="569">
        <f t="shared" si="2"/>
        <v>230000</v>
      </c>
      <c r="H230" s="569">
        <v>220480</v>
      </c>
      <c r="I230" s="569">
        <v>9520</v>
      </c>
      <c r="J230" s="578" t="s">
        <v>344</v>
      </c>
      <c r="K230" s="572"/>
    </row>
    <row r="231" spans="1:16" s="252" customFormat="1" ht="25.5" customHeight="1">
      <c r="A231" s="564">
        <v>183</v>
      </c>
      <c r="B231" s="565" t="s">
        <v>107</v>
      </c>
      <c r="C231" s="567" t="s">
        <v>245</v>
      </c>
      <c r="D231" s="565" t="s">
        <v>140</v>
      </c>
      <c r="E231" s="567" t="s">
        <v>353</v>
      </c>
      <c r="F231" s="568" t="s">
        <v>354</v>
      </c>
      <c r="G231" s="569">
        <f t="shared" si="2"/>
        <v>280000</v>
      </c>
      <c r="H231" s="569">
        <v>264768</v>
      </c>
      <c r="I231" s="569">
        <v>15232</v>
      </c>
      <c r="J231" s="578" t="s">
        <v>344</v>
      </c>
      <c r="K231" s="572"/>
    </row>
    <row r="232" spans="1:16" s="252" customFormat="1" ht="25.5" customHeight="1">
      <c r="A232" s="564">
        <v>184</v>
      </c>
      <c r="B232" s="565" t="s">
        <v>107</v>
      </c>
      <c r="C232" s="567" t="s">
        <v>245</v>
      </c>
      <c r="D232" s="565" t="s">
        <v>140</v>
      </c>
      <c r="E232" s="567" t="s">
        <v>355</v>
      </c>
      <c r="F232" s="568" t="s">
        <v>356</v>
      </c>
      <c r="G232" s="569">
        <f t="shared" si="2"/>
        <v>220000</v>
      </c>
      <c r="H232" s="569">
        <v>205720</v>
      </c>
      <c r="I232" s="569">
        <v>14280</v>
      </c>
      <c r="J232" s="592" t="s">
        <v>344</v>
      </c>
      <c r="K232" s="572"/>
    </row>
    <row r="233" spans="1:16" s="252" customFormat="1" ht="25.5" customHeight="1">
      <c r="A233" s="564">
        <v>185</v>
      </c>
      <c r="B233" s="565" t="s">
        <v>107</v>
      </c>
      <c r="C233" s="567" t="s">
        <v>245</v>
      </c>
      <c r="D233" s="565" t="s">
        <v>140</v>
      </c>
      <c r="E233" s="567" t="s">
        <v>357</v>
      </c>
      <c r="F233" s="568" t="s">
        <v>356</v>
      </c>
      <c r="G233" s="569">
        <f t="shared" si="2"/>
        <v>200000</v>
      </c>
      <c r="H233" s="569">
        <v>185720</v>
      </c>
      <c r="I233" s="569">
        <v>14280</v>
      </c>
      <c r="J233" s="578" t="s">
        <v>344</v>
      </c>
      <c r="K233" s="572"/>
    </row>
    <row r="234" spans="1:16" s="252" customFormat="1" ht="25.5" customHeight="1">
      <c r="A234" s="564">
        <v>186</v>
      </c>
      <c r="B234" s="565" t="s">
        <v>107</v>
      </c>
      <c r="C234" s="567" t="s">
        <v>245</v>
      </c>
      <c r="D234" s="565" t="s">
        <v>140</v>
      </c>
      <c r="E234" s="567" t="s">
        <v>358</v>
      </c>
      <c r="F234" s="568" t="s">
        <v>359</v>
      </c>
      <c r="G234" s="569">
        <f t="shared" si="2"/>
        <v>220000</v>
      </c>
      <c r="H234" s="569">
        <v>211432</v>
      </c>
      <c r="I234" s="569">
        <v>8568</v>
      </c>
      <c r="J234" s="578" t="s">
        <v>344</v>
      </c>
      <c r="K234" s="572"/>
    </row>
    <row r="235" spans="1:16" s="252" customFormat="1" ht="25.5" customHeight="1">
      <c r="A235" s="564">
        <v>187</v>
      </c>
      <c r="B235" s="565" t="s">
        <v>107</v>
      </c>
      <c r="C235" s="567" t="s">
        <v>245</v>
      </c>
      <c r="D235" s="565" t="s">
        <v>140</v>
      </c>
      <c r="E235" s="567" t="s">
        <v>360</v>
      </c>
      <c r="F235" s="568" t="s">
        <v>359</v>
      </c>
      <c r="G235" s="569">
        <f t="shared" si="2"/>
        <v>160000</v>
      </c>
      <c r="H235" s="569">
        <v>151432</v>
      </c>
      <c r="I235" s="569">
        <v>8568</v>
      </c>
      <c r="J235" s="592" t="s">
        <v>344</v>
      </c>
      <c r="K235" s="572"/>
    </row>
    <row r="236" spans="1:16" s="252" customFormat="1" ht="25.5" customHeight="1">
      <c r="A236" s="564">
        <v>188</v>
      </c>
      <c r="B236" s="565" t="s">
        <v>107</v>
      </c>
      <c r="C236" s="567" t="s">
        <v>245</v>
      </c>
      <c r="D236" s="565" t="s">
        <v>140</v>
      </c>
      <c r="E236" s="567" t="s">
        <v>361</v>
      </c>
      <c r="F236" s="568" t="s">
        <v>350</v>
      </c>
      <c r="G236" s="569">
        <f t="shared" si="2"/>
        <v>360000</v>
      </c>
      <c r="H236" s="569">
        <v>340960</v>
      </c>
      <c r="I236" s="569">
        <v>19040</v>
      </c>
      <c r="J236" s="578" t="s">
        <v>344</v>
      </c>
      <c r="K236" s="572"/>
    </row>
    <row r="237" spans="1:16" s="252" customFormat="1" ht="25.5" customHeight="1">
      <c r="A237" s="564">
        <v>189</v>
      </c>
      <c r="B237" s="565" t="s">
        <v>107</v>
      </c>
      <c r="C237" s="567" t="s">
        <v>245</v>
      </c>
      <c r="D237" s="565" t="s">
        <v>140</v>
      </c>
      <c r="E237" s="567" t="s">
        <v>362</v>
      </c>
      <c r="F237" s="568" t="s">
        <v>363</v>
      </c>
      <c r="G237" s="569">
        <f t="shared" si="2"/>
        <v>245000</v>
      </c>
      <c r="H237" s="569">
        <v>228340</v>
      </c>
      <c r="I237" s="569">
        <v>16660</v>
      </c>
      <c r="J237" s="578" t="s">
        <v>344</v>
      </c>
      <c r="K237" s="572"/>
    </row>
    <row r="238" spans="1:16" s="252" customFormat="1" ht="25.5" customHeight="1">
      <c r="A238" s="564">
        <v>190</v>
      </c>
      <c r="B238" s="565" t="s">
        <v>107</v>
      </c>
      <c r="C238" s="567" t="s">
        <v>245</v>
      </c>
      <c r="D238" s="565" t="s">
        <v>140</v>
      </c>
      <c r="E238" s="567" t="s">
        <v>364</v>
      </c>
      <c r="F238" s="568" t="s">
        <v>365</v>
      </c>
      <c r="G238" s="569">
        <f t="shared" si="2"/>
        <v>80000</v>
      </c>
      <c r="H238" s="569">
        <v>74288</v>
      </c>
      <c r="I238" s="569">
        <v>5712</v>
      </c>
      <c r="J238" s="578" t="s">
        <v>344</v>
      </c>
      <c r="K238" s="572"/>
    </row>
    <row r="239" spans="1:16" s="252" customFormat="1" ht="25.5" customHeight="1">
      <c r="A239" s="564">
        <v>191</v>
      </c>
      <c r="B239" s="565" t="s">
        <v>107</v>
      </c>
      <c r="C239" s="567" t="s">
        <v>245</v>
      </c>
      <c r="D239" s="608" t="s">
        <v>140</v>
      </c>
      <c r="E239" s="584" t="s">
        <v>366</v>
      </c>
      <c r="F239" s="609" t="s">
        <v>352</v>
      </c>
      <c r="G239" s="569">
        <f t="shared" si="2"/>
        <v>155000</v>
      </c>
      <c r="H239" s="569">
        <v>145480</v>
      </c>
      <c r="I239" s="569">
        <v>9520</v>
      </c>
      <c r="J239" s="578" t="s">
        <v>344</v>
      </c>
      <c r="K239" s="572"/>
    </row>
    <row r="240" spans="1:16" s="252" customFormat="1" ht="25.5" customHeight="1">
      <c r="A240" s="564">
        <v>192</v>
      </c>
      <c r="B240" s="565" t="s">
        <v>107</v>
      </c>
      <c r="C240" s="567" t="s">
        <v>245</v>
      </c>
      <c r="D240" s="608" t="s">
        <v>140</v>
      </c>
      <c r="E240" s="584" t="s">
        <v>367</v>
      </c>
      <c r="F240" s="609" t="s">
        <v>368</v>
      </c>
      <c r="G240" s="569">
        <f t="shared" si="2"/>
        <v>245000</v>
      </c>
      <c r="H240" s="569">
        <v>245000</v>
      </c>
      <c r="I240" s="569"/>
      <c r="J240" s="578" t="s">
        <v>344</v>
      </c>
      <c r="K240" s="572"/>
    </row>
    <row r="241" spans="1:11" s="252" customFormat="1" ht="25.5" customHeight="1">
      <c r="A241" s="564">
        <v>193</v>
      </c>
      <c r="B241" s="565" t="s">
        <v>107</v>
      </c>
      <c r="C241" s="567" t="s">
        <v>245</v>
      </c>
      <c r="D241" s="608" t="s">
        <v>140</v>
      </c>
      <c r="E241" s="584" t="s">
        <v>369</v>
      </c>
      <c r="F241" s="609" t="s">
        <v>368</v>
      </c>
      <c r="G241" s="569">
        <f t="shared" si="2"/>
        <v>255000</v>
      </c>
      <c r="H241" s="590">
        <v>255000</v>
      </c>
      <c r="I241" s="569"/>
      <c r="J241" s="578" t="s">
        <v>344</v>
      </c>
      <c r="K241" s="572"/>
    </row>
    <row r="242" spans="1:11" s="252" customFormat="1" ht="25.5" customHeight="1">
      <c r="A242" s="564">
        <v>194</v>
      </c>
      <c r="B242" s="565" t="s">
        <v>107</v>
      </c>
      <c r="C242" s="567" t="s">
        <v>245</v>
      </c>
      <c r="D242" s="608" t="s">
        <v>140</v>
      </c>
      <c r="E242" s="584" t="s">
        <v>370</v>
      </c>
      <c r="F242" s="609" t="s">
        <v>371</v>
      </c>
      <c r="G242" s="569">
        <f t="shared" ref="G242:G278" si="3">H242+I242</f>
        <v>215000</v>
      </c>
      <c r="H242" s="569">
        <v>195000</v>
      </c>
      <c r="I242" s="569">
        <v>20000</v>
      </c>
      <c r="J242" s="578" t="s">
        <v>344</v>
      </c>
      <c r="K242" s="572"/>
    </row>
    <row r="243" spans="1:11" s="252" customFormat="1" ht="25.5" customHeight="1">
      <c r="A243" s="564">
        <v>195</v>
      </c>
      <c r="B243" s="565" t="s">
        <v>107</v>
      </c>
      <c r="C243" s="567" t="s">
        <v>245</v>
      </c>
      <c r="D243" s="608" t="s">
        <v>140</v>
      </c>
      <c r="E243" s="584" t="s">
        <v>372</v>
      </c>
      <c r="F243" s="609" t="s">
        <v>373</v>
      </c>
      <c r="G243" s="569">
        <f t="shared" si="3"/>
        <v>130000</v>
      </c>
      <c r="H243" s="569">
        <v>130000</v>
      </c>
      <c r="I243" s="569"/>
      <c r="J243" s="578" t="s">
        <v>344</v>
      </c>
      <c r="K243" s="572"/>
    </row>
    <row r="244" spans="1:11" s="252" customFormat="1" ht="25.5" customHeight="1">
      <c r="A244" s="564">
        <v>196</v>
      </c>
      <c r="B244" s="565" t="s">
        <v>107</v>
      </c>
      <c r="C244" s="567" t="s">
        <v>245</v>
      </c>
      <c r="D244" s="603" t="s">
        <v>140</v>
      </c>
      <c r="E244" s="618" t="s">
        <v>374</v>
      </c>
      <c r="F244" s="619" t="s">
        <v>375</v>
      </c>
      <c r="G244" s="569">
        <f t="shared" si="3"/>
        <v>185000</v>
      </c>
      <c r="H244" s="620">
        <v>185000</v>
      </c>
      <c r="I244" s="620"/>
      <c r="J244" s="578" t="s">
        <v>344</v>
      </c>
      <c r="K244" s="572"/>
    </row>
    <row r="245" spans="1:11" s="252" customFormat="1" ht="25.5" customHeight="1">
      <c r="A245" s="564">
        <v>197</v>
      </c>
      <c r="B245" s="565" t="s">
        <v>107</v>
      </c>
      <c r="C245" s="567" t="s">
        <v>245</v>
      </c>
      <c r="D245" s="565" t="s">
        <v>140</v>
      </c>
      <c r="E245" s="567" t="s">
        <v>376</v>
      </c>
      <c r="F245" s="568" t="s">
        <v>377</v>
      </c>
      <c r="G245" s="569">
        <f t="shared" si="3"/>
        <v>190000</v>
      </c>
      <c r="H245" s="569">
        <v>170000</v>
      </c>
      <c r="I245" s="569">
        <v>20000</v>
      </c>
      <c r="J245" s="578" t="s">
        <v>344</v>
      </c>
      <c r="K245" s="572"/>
    </row>
    <row r="246" spans="1:11" s="252" customFormat="1" ht="25.5" customHeight="1">
      <c r="A246" s="564">
        <v>198</v>
      </c>
      <c r="B246" s="565" t="s">
        <v>107</v>
      </c>
      <c r="C246" s="567" t="s">
        <v>245</v>
      </c>
      <c r="D246" s="565" t="s">
        <v>140</v>
      </c>
      <c r="E246" s="567" t="s">
        <v>378</v>
      </c>
      <c r="F246" s="568" t="s">
        <v>379</v>
      </c>
      <c r="G246" s="569">
        <f t="shared" si="3"/>
        <v>215000</v>
      </c>
      <c r="H246" s="569">
        <v>195000</v>
      </c>
      <c r="I246" s="569">
        <v>20000</v>
      </c>
      <c r="J246" s="578" t="s">
        <v>344</v>
      </c>
      <c r="K246" s="572"/>
    </row>
    <row r="247" spans="1:11" s="252" customFormat="1" ht="25.5" customHeight="1">
      <c r="A247" s="564">
        <v>199</v>
      </c>
      <c r="B247" s="565" t="s">
        <v>107</v>
      </c>
      <c r="C247" s="567" t="s">
        <v>245</v>
      </c>
      <c r="D247" s="565" t="s">
        <v>140</v>
      </c>
      <c r="E247" s="567" t="s">
        <v>380</v>
      </c>
      <c r="F247" s="568" t="s">
        <v>381</v>
      </c>
      <c r="G247" s="569">
        <f t="shared" si="3"/>
        <v>242000</v>
      </c>
      <c r="H247" s="569">
        <v>193600</v>
      </c>
      <c r="I247" s="569">
        <v>48400</v>
      </c>
      <c r="J247" s="578" t="s">
        <v>382</v>
      </c>
      <c r="K247" s="572"/>
    </row>
    <row r="248" spans="1:11" s="252" customFormat="1" ht="25.5" customHeight="1">
      <c r="A248" s="564">
        <v>200</v>
      </c>
      <c r="B248" s="565" t="s">
        <v>107</v>
      </c>
      <c r="C248" s="567" t="s">
        <v>245</v>
      </c>
      <c r="D248" s="565" t="s">
        <v>140</v>
      </c>
      <c r="E248" s="567" t="s">
        <v>383</v>
      </c>
      <c r="F248" s="568" t="s">
        <v>384</v>
      </c>
      <c r="G248" s="569">
        <f t="shared" si="3"/>
        <v>266400</v>
      </c>
      <c r="H248" s="569">
        <v>213120</v>
      </c>
      <c r="I248" s="569">
        <v>53280</v>
      </c>
      <c r="J248" s="578" t="s">
        <v>382</v>
      </c>
      <c r="K248" s="572"/>
    </row>
    <row r="249" spans="1:11" s="252" customFormat="1" ht="25.5" customHeight="1">
      <c r="A249" s="564">
        <v>201</v>
      </c>
      <c r="B249" s="565" t="s">
        <v>107</v>
      </c>
      <c r="C249" s="567" t="s">
        <v>245</v>
      </c>
      <c r="D249" s="565" t="s">
        <v>140</v>
      </c>
      <c r="E249" s="567" t="s">
        <v>385</v>
      </c>
      <c r="F249" s="568" t="s">
        <v>386</v>
      </c>
      <c r="G249" s="569">
        <f t="shared" si="3"/>
        <v>211650</v>
      </c>
      <c r="H249" s="569">
        <v>169320</v>
      </c>
      <c r="I249" s="569">
        <v>42330</v>
      </c>
      <c r="J249" s="578" t="s">
        <v>382</v>
      </c>
      <c r="K249" s="572"/>
    </row>
    <row r="250" spans="1:11" s="252" customFormat="1" ht="25.5" customHeight="1">
      <c r="A250" s="564">
        <v>202</v>
      </c>
      <c r="B250" s="565" t="s">
        <v>107</v>
      </c>
      <c r="C250" s="567" t="s">
        <v>245</v>
      </c>
      <c r="D250" s="565" t="s">
        <v>140</v>
      </c>
      <c r="E250" s="567" t="s">
        <v>387</v>
      </c>
      <c r="F250" s="568" t="s">
        <v>388</v>
      </c>
      <c r="G250" s="569">
        <f t="shared" si="3"/>
        <v>155400</v>
      </c>
      <c r="H250" s="569">
        <v>124320</v>
      </c>
      <c r="I250" s="569">
        <v>31080</v>
      </c>
      <c r="J250" s="578" t="s">
        <v>382</v>
      </c>
      <c r="K250" s="572"/>
    </row>
    <row r="251" spans="1:11" s="252" customFormat="1" ht="25.5" customHeight="1">
      <c r="A251" s="564">
        <v>203</v>
      </c>
      <c r="B251" s="565" t="s">
        <v>107</v>
      </c>
      <c r="C251" s="567" t="s">
        <v>245</v>
      </c>
      <c r="D251" s="565" t="s">
        <v>140</v>
      </c>
      <c r="E251" s="567" t="s">
        <v>389</v>
      </c>
      <c r="F251" s="568" t="s">
        <v>390</v>
      </c>
      <c r="G251" s="569">
        <f t="shared" si="3"/>
        <v>244100</v>
      </c>
      <c r="H251" s="569">
        <v>195280</v>
      </c>
      <c r="I251" s="569">
        <v>48820</v>
      </c>
      <c r="J251" s="578" t="s">
        <v>382</v>
      </c>
      <c r="K251" s="572"/>
    </row>
    <row r="252" spans="1:11" s="252" customFormat="1" ht="25.5" customHeight="1">
      <c r="A252" s="564">
        <v>204</v>
      </c>
      <c r="B252" s="565" t="s">
        <v>107</v>
      </c>
      <c r="C252" s="567" t="s">
        <v>245</v>
      </c>
      <c r="D252" s="565" t="s">
        <v>140</v>
      </c>
      <c r="E252" s="567" t="s">
        <v>391</v>
      </c>
      <c r="F252" s="568" t="s">
        <v>392</v>
      </c>
      <c r="G252" s="569">
        <f t="shared" si="3"/>
        <v>236250</v>
      </c>
      <c r="H252" s="569">
        <v>189000</v>
      </c>
      <c r="I252" s="569">
        <v>47250</v>
      </c>
      <c r="J252" s="578" t="s">
        <v>382</v>
      </c>
      <c r="K252" s="572"/>
    </row>
    <row r="253" spans="1:11" s="252" customFormat="1" ht="25.5" customHeight="1">
      <c r="A253" s="564">
        <v>205</v>
      </c>
      <c r="B253" s="565" t="s">
        <v>107</v>
      </c>
      <c r="C253" s="567" t="s">
        <v>245</v>
      </c>
      <c r="D253" s="565" t="s">
        <v>140</v>
      </c>
      <c r="E253" s="567" t="s">
        <v>393</v>
      </c>
      <c r="F253" s="568" t="s">
        <v>384</v>
      </c>
      <c r="G253" s="569">
        <f t="shared" si="3"/>
        <v>209100</v>
      </c>
      <c r="H253" s="569">
        <v>167280</v>
      </c>
      <c r="I253" s="569">
        <v>41820</v>
      </c>
      <c r="J253" s="578" t="s">
        <v>382</v>
      </c>
      <c r="K253" s="572"/>
    </row>
    <row r="254" spans="1:11" s="252" customFormat="1" ht="25.5" customHeight="1">
      <c r="A254" s="564">
        <v>206</v>
      </c>
      <c r="B254" s="565" t="s">
        <v>107</v>
      </c>
      <c r="C254" s="567" t="s">
        <v>245</v>
      </c>
      <c r="D254" s="565" t="s">
        <v>140</v>
      </c>
      <c r="E254" s="567" t="s">
        <v>394</v>
      </c>
      <c r="F254" s="568" t="s">
        <v>390</v>
      </c>
      <c r="G254" s="569">
        <f t="shared" si="3"/>
        <v>172500</v>
      </c>
      <c r="H254" s="569">
        <v>138000</v>
      </c>
      <c r="I254" s="569">
        <v>34500</v>
      </c>
      <c r="J254" s="578" t="s">
        <v>382</v>
      </c>
      <c r="K254" s="572"/>
    </row>
    <row r="255" spans="1:11" s="252" customFormat="1" ht="25.5" customHeight="1">
      <c r="A255" s="564">
        <v>207</v>
      </c>
      <c r="B255" s="565" t="s">
        <v>107</v>
      </c>
      <c r="C255" s="567" t="s">
        <v>245</v>
      </c>
      <c r="D255" s="565" t="s">
        <v>140</v>
      </c>
      <c r="E255" s="567" t="s">
        <v>395</v>
      </c>
      <c r="F255" s="568" t="s">
        <v>396</v>
      </c>
      <c r="G255" s="569">
        <f t="shared" si="3"/>
        <v>165600</v>
      </c>
      <c r="H255" s="569">
        <v>132480</v>
      </c>
      <c r="I255" s="569">
        <v>33120</v>
      </c>
      <c r="J255" s="571" t="s">
        <v>382</v>
      </c>
      <c r="K255" s="572"/>
    </row>
    <row r="256" spans="1:11" s="252" customFormat="1" ht="25.5" customHeight="1">
      <c r="A256" s="564">
        <v>208</v>
      </c>
      <c r="B256" s="565" t="s">
        <v>11</v>
      </c>
      <c r="C256" s="621" t="s">
        <v>426</v>
      </c>
      <c r="D256" s="622" t="s">
        <v>37</v>
      </c>
      <c r="E256" s="621" t="s">
        <v>427</v>
      </c>
      <c r="F256" s="623" t="s">
        <v>594</v>
      </c>
      <c r="G256" s="569">
        <f t="shared" si="3"/>
        <v>7862414</v>
      </c>
      <c r="H256" s="624">
        <v>6991111</v>
      </c>
      <c r="I256" s="624">
        <v>871303</v>
      </c>
      <c r="J256" s="625" t="s">
        <v>428</v>
      </c>
      <c r="K256" s="626"/>
    </row>
    <row r="257" spans="1:11" s="252" customFormat="1" ht="25.5" customHeight="1">
      <c r="A257" s="564">
        <v>209</v>
      </c>
      <c r="B257" s="565" t="s">
        <v>11</v>
      </c>
      <c r="C257" s="567" t="s">
        <v>471</v>
      </c>
      <c r="D257" s="565" t="s">
        <v>1100</v>
      </c>
      <c r="E257" s="567" t="s">
        <v>475</v>
      </c>
      <c r="F257" s="568" t="s">
        <v>476</v>
      </c>
      <c r="G257" s="569">
        <f t="shared" si="3"/>
        <v>34351</v>
      </c>
      <c r="H257" s="569">
        <v>34351</v>
      </c>
      <c r="I257" s="569"/>
      <c r="J257" s="571" t="s">
        <v>474</v>
      </c>
      <c r="K257" s="572"/>
    </row>
    <row r="258" spans="1:11" s="252" customFormat="1" ht="25.5" customHeight="1">
      <c r="A258" s="564">
        <v>210</v>
      </c>
      <c r="B258" s="565" t="s">
        <v>11</v>
      </c>
      <c r="C258" s="589" t="s">
        <v>471</v>
      </c>
      <c r="D258" s="565" t="s">
        <v>1100</v>
      </c>
      <c r="E258" s="581" t="s">
        <v>477</v>
      </c>
      <c r="F258" s="568" t="s">
        <v>478</v>
      </c>
      <c r="G258" s="569">
        <f t="shared" si="3"/>
        <v>10230</v>
      </c>
      <c r="H258" s="590">
        <v>10230</v>
      </c>
      <c r="I258" s="591"/>
      <c r="J258" s="592" t="s">
        <v>474</v>
      </c>
      <c r="K258" s="572"/>
    </row>
    <row r="259" spans="1:11" s="252" customFormat="1" ht="25.5" customHeight="1">
      <c r="A259" s="564">
        <v>211</v>
      </c>
      <c r="B259" s="565" t="s">
        <v>11</v>
      </c>
      <c r="C259" s="567" t="s">
        <v>548</v>
      </c>
      <c r="D259" s="565" t="s">
        <v>1100</v>
      </c>
      <c r="E259" s="567" t="s">
        <v>557</v>
      </c>
      <c r="F259" s="568" t="s">
        <v>558</v>
      </c>
      <c r="G259" s="569">
        <f t="shared" si="3"/>
        <v>20000</v>
      </c>
      <c r="H259" s="569">
        <v>20000</v>
      </c>
      <c r="I259" s="569"/>
      <c r="J259" s="571" t="s">
        <v>551</v>
      </c>
      <c r="K259" s="572"/>
    </row>
    <row r="260" spans="1:11" s="252" customFormat="1" ht="25.5" customHeight="1">
      <c r="A260" s="564">
        <v>212</v>
      </c>
      <c r="B260" s="565" t="s">
        <v>11</v>
      </c>
      <c r="C260" s="566" t="s">
        <v>1550</v>
      </c>
      <c r="D260" s="578" t="s">
        <v>37</v>
      </c>
      <c r="E260" s="566" t="s">
        <v>582</v>
      </c>
      <c r="F260" s="575" t="s">
        <v>583</v>
      </c>
      <c r="G260" s="569">
        <f t="shared" si="3"/>
        <v>480000</v>
      </c>
      <c r="H260" s="627">
        <v>192000</v>
      </c>
      <c r="I260" s="627">
        <v>288000</v>
      </c>
      <c r="J260" s="578" t="s">
        <v>584</v>
      </c>
      <c r="K260" s="572"/>
    </row>
    <row r="261" spans="1:11" s="252" customFormat="1" ht="25.5" customHeight="1">
      <c r="A261" s="564">
        <v>213</v>
      </c>
      <c r="B261" s="565" t="s">
        <v>11</v>
      </c>
      <c r="C261" s="567" t="s">
        <v>20</v>
      </c>
      <c r="D261" s="628" t="s">
        <v>53</v>
      </c>
      <c r="E261" s="567" t="s">
        <v>21</v>
      </c>
      <c r="F261" s="568" t="s">
        <v>19</v>
      </c>
      <c r="G261" s="569">
        <f t="shared" si="3"/>
        <v>350000</v>
      </c>
      <c r="H261" s="569">
        <v>350000</v>
      </c>
      <c r="I261" s="569">
        <v>0</v>
      </c>
      <c r="J261" s="629" t="s">
        <v>41</v>
      </c>
      <c r="K261" s="572"/>
    </row>
    <row r="262" spans="1:11" s="252" customFormat="1" ht="25.5" customHeight="1">
      <c r="A262" s="564">
        <v>214</v>
      </c>
      <c r="B262" s="565" t="s">
        <v>107</v>
      </c>
      <c r="C262" s="566" t="s">
        <v>108</v>
      </c>
      <c r="D262" s="565" t="s">
        <v>53</v>
      </c>
      <c r="E262" s="567" t="s">
        <v>109</v>
      </c>
      <c r="F262" s="568" t="s">
        <v>110</v>
      </c>
      <c r="G262" s="569">
        <f t="shared" si="3"/>
        <v>70000</v>
      </c>
      <c r="H262" s="570">
        <v>70000</v>
      </c>
      <c r="I262" s="570"/>
      <c r="J262" s="571" t="s">
        <v>111</v>
      </c>
      <c r="K262" s="630"/>
    </row>
    <row r="263" spans="1:11" s="252" customFormat="1" ht="25.5" customHeight="1">
      <c r="A263" s="564">
        <v>215</v>
      </c>
      <c r="B263" s="603" t="s">
        <v>11</v>
      </c>
      <c r="C263" s="589" t="s">
        <v>233</v>
      </c>
      <c r="D263" s="565" t="s">
        <v>242</v>
      </c>
      <c r="E263" s="581" t="s">
        <v>243</v>
      </c>
      <c r="F263" s="568" t="s">
        <v>244</v>
      </c>
      <c r="G263" s="569">
        <f t="shared" si="3"/>
        <v>60000</v>
      </c>
      <c r="H263" s="590">
        <v>60000</v>
      </c>
      <c r="I263" s="591"/>
      <c r="J263" s="592"/>
      <c r="K263" s="572"/>
    </row>
    <row r="264" spans="1:11" s="252" customFormat="1" ht="25.5" customHeight="1">
      <c r="A264" s="564">
        <v>216</v>
      </c>
      <c r="B264" s="622" t="s">
        <v>11</v>
      </c>
      <c r="C264" s="621" t="s">
        <v>422</v>
      </c>
      <c r="D264" s="622" t="s">
        <v>53</v>
      </c>
      <c r="E264" s="621" t="s">
        <v>423</v>
      </c>
      <c r="F264" s="623" t="s">
        <v>424</v>
      </c>
      <c r="G264" s="569">
        <f t="shared" si="3"/>
        <v>90000</v>
      </c>
      <c r="H264" s="624">
        <v>90000</v>
      </c>
      <c r="I264" s="624"/>
      <c r="J264" s="625" t="s">
        <v>425</v>
      </c>
      <c r="K264" s="626"/>
    </row>
    <row r="265" spans="1:11" s="252" customFormat="1" ht="25.5" customHeight="1">
      <c r="A265" s="564">
        <v>217</v>
      </c>
      <c r="B265" s="565" t="s">
        <v>11</v>
      </c>
      <c r="C265" s="567" t="s">
        <v>451</v>
      </c>
      <c r="D265" s="565" t="s">
        <v>53</v>
      </c>
      <c r="E265" s="567" t="s">
        <v>452</v>
      </c>
      <c r="F265" s="568" t="s">
        <v>453</v>
      </c>
      <c r="G265" s="569">
        <f t="shared" si="3"/>
        <v>1767955</v>
      </c>
      <c r="H265" s="570">
        <v>1767955</v>
      </c>
      <c r="I265" s="570"/>
      <c r="J265" s="571" t="s">
        <v>454</v>
      </c>
      <c r="K265" s="572"/>
    </row>
    <row r="266" spans="1:11" s="252" customFormat="1" ht="25.5" customHeight="1">
      <c r="A266" s="564">
        <v>218</v>
      </c>
      <c r="B266" s="565" t="s">
        <v>11</v>
      </c>
      <c r="C266" s="587" t="s">
        <v>155</v>
      </c>
      <c r="D266" s="565" t="s">
        <v>53</v>
      </c>
      <c r="E266" s="567" t="s">
        <v>169</v>
      </c>
      <c r="F266" s="568" t="s">
        <v>1571</v>
      </c>
      <c r="G266" s="569">
        <f t="shared" si="3"/>
        <v>1500340</v>
      </c>
      <c r="H266" s="569">
        <v>1500340</v>
      </c>
      <c r="I266" s="569"/>
      <c r="J266" s="571" t="s">
        <v>171</v>
      </c>
      <c r="K266" s="572"/>
    </row>
    <row r="267" spans="1:11" s="252" customFormat="1" ht="25.5" customHeight="1">
      <c r="A267" s="564">
        <v>219</v>
      </c>
      <c r="B267" s="565" t="s">
        <v>11</v>
      </c>
      <c r="C267" s="567" t="s">
        <v>575</v>
      </c>
      <c r="D267" s="565" t="s">
        <v>53</v>
      </c>
      <c r="E267" s="567" t="s">
        <v>576</v>
      </c>
      <c r="F267" s="568" t="s">
        <v>577</v>
      </c>
      <c r="G267" s="569">
        <f t="shared" si="3"/>
        <v>10000000</v>
      </c>
      <c r="H267" s="569">
        <v>10000000</v>
      </c>
      <c r="I267" s="569"/>
      <c r="J267" s="571" t="s">
        <v>578</v>
      </c>
      <c r="K267" s="572"/>
    </row>
    <row r="268" spans="1:11" s="252" customFormat="1" ht="25.5" customHeight="1">
      <c r="A268" s="564">
        <v>220</v>
      </c>
      <c r="B268" s="565" t="s">
        <v>11</v>
      </c>
      <c r="C268" s="587" t="s">
        <v>155</v>
      </c>
      <c r="D268" s="565" t="s">
        <v>585</v>
      </c>
      <c r="E268" s="567" t="s">
        <v>169</v>
      </c>
      <c r="F268" s="568" t="s">
        <v>1571</v>
      </c>
      <c r="G268" s="569">
        <f t="shared" si="3"/>
        <v>1500340</v>
      </c>
      <c r="H268" s="569">
        <v>1500340</v>
      </c>
      <c r="I268" s="569"/>
      <c r="J268" s="571" t="s">
        <v>171</v>
      </c>
      <c r="K268" s="572"/>
    </row>
    <row r="269" spans="1:11" s="252" customFormat="1" ht="25.5" customHeight="1">
      <c r="A269" s="564">
        <v>221</v>
      </c>
      <c r="B269" s="565" t="s">
        <v>107</v>
      </c>
      <c r="C269" s="567" t="s">
        <v>245</v>
      </c>
      <c r="D269" s="565" t="s">
        <v>397</v>
      </c>
      <c r="E269" s="567" t="s">
        <v>398</v>
      </c>
      <c r="F269" s="568" t="s">
        <v>399</v>
      </c>
      <c r="G269" s="569">
        <f t="shared" si="3"/>
        <v>125000</v>
      </c>
      <c r="H269" s="569">
        <v>65000</v>
      </c>
      <c r="I269" s="569">
        <v>60000</v>
      </c>
      <c r="J269" s="571" t="s">
        <v>277</v>
      </c>
      <c r="K269" s="572"/>
    </row>
    <row r="270" spans="1:11" s="252" customFormat="1" ht="25.5" customHeight="1">
      <c r="A270" s="564">
        <v>222</v>
      </c>
      <c r="B270" s="565" t="s">
        <v>107</v>
      </c>
      <c r="C270" s="567" t="s">
        <v>245</v>
      </c>
      <c r="D270" s="565" t="s">
        <v>400</v>
      </c>
      <c r="E270" s="567" t="s">
        <v>401</v>
      </c>
      <c r="F270" s="568" t="s">
        <v>271</v>
      </c>
      <c r="G270" s="569">
        <f t="shared" si="3"/>
        <v>200000</v>
      </c>
      <c r="H270" s="569">
        <v>100000</v>
      </c>
      <c r="I270" s="569">
        <v>100000</v>
      </c>
      <c r="J270" s="571" t="s">
        <v>269</v>
      </c>
      <c r="K270" s="572"/>
    </row>
    <row r="271" spans="1:11" s="252" customFormat="1" ht="25.5" customHeight="1">
      <c r="A271" s="564">
        <v>223</v>
      </c>
      <c r="B271" s="565" t="s">
        <v>11</v>
      </c>
      <c r="C271" s="567" t="s">
        <v>429</v>
      </c>
      <c r="D271" s="565" t="s">
        <v>430</v>
      </c>
      <c r="E271" s="631" t="s">
        <v>431</v>
      </c>
      <c r="F271" s="575" t="s">
        <v>432</v>
      </c>
      <c r="G271" s="569">
        <f t="shared" si="3"/>
        <v>10000</v>
      </c>
      <c r="H271" s="632">
        <v>10000</v>
      </c>
      <c r="I271" s="633"/>
      <c r="J271" s="578" t="s">
        <v>433</v>
      </c>
      <c r="K271" s="572"/>
    </row>
    <row r="272" spans="1:11" s="252" customFormat="1" ht="25.5" customHeight="1">
      <c r="A272" s="564">
        <v>224</v>
      </c>
      <c r="B272" s="565" t="s">
        <v>11</v>
      </c>
      <c r="C272" s="567" t="s">
        <v>575</v>
      </c>
      <c r="D272" s="565" t="s">
        <v>430</v>
      </c>
      <c r="E272" s="567" t="s">
        <v>580</v>
      </c>
      <c r="F272" s="568" t="s">
        <v>581</v>
      </c>
      <c r="G272" s="569">
        <f t="shared" si="3"/>
        <v>21319000</v>
      </c>
      <c r="H272" s="569">
        <v>21319000</v>
      </c>
      <c r="I272" s="569"/>
      <c r="J272" s="571" t="s">
        <v>578</v>
      </c>
      <c r="K272" s="572"/>
    </row>
    <row r="273" spans="1:11" s="252" customFormat="1" ht="25.5" customHeight="1">
      <c r="A273" s="564">
        <v>225</v>
      </c>
      <c r="B273" s="565" t="s">
        <v>11</v>
      </c>
      <c r="C273" s="567" t="s">
        <v>559</v>
      </c>
      <c r="D273" s="565" t="s">
        <v>544</v>
      </c>
      <c r="E273" s="567" t="s">
        <v>545</v>
      </c>
      <c r="F273" s="568" t="s">
        <v>546</v>
      </c>
      <c r="G273" s="569">
        <f t="shared" si="3"/>
        <v>20000</v>
      </c>
      <c r="H273" s="599">
        <v>20000</v>
      </c>
      <c r="I273" s="600"/>
      <c r="J273" s="571" t="s">
        <v>547</v>
      </c>
      <c r="K273" s="572"/>
    </row>
    <row r="274" spans="1:11" s="252" customFormat="1" ht="25.5" customHeight="1">
      <c r="A274" s="564">
        <v>226</v>
      </c>
      <c r="B274" s="565" t="s">
        <v>11</v>
      </c>
      <c r="C274" s="567" t="s">
        <v>548</v>
      </c>
      <c r="D274" s="565" t="s">
        <v>1103</v>
      </c>
      <c r="E274" s="567" t="s">
        <v>554</v>
      </c>
      <c r="F274" s="568" t="s">
        <v>555</v>
      </c>
      <c r="G274" s="569">
        <f t="shared" si="3"/>
        <v>160787</v>
      </c>
      <c r="H274" s="569">
        <v>160787</v>
      </c>
      <c r="I274" s="569"/>
      <c r="J274" s="571" t="s">
        <v>551</v>
      </c>
      <c r="K274" s="572"/>
    </row>
    <row r="275" spans="1:11" s="252" customFormat="1" ht="25.5" customHeight="1">
      <c r="A275" s="564">
        <v>227</v>
      </c>
      <c r="B275" s="565" t="s">
        <v>11</v>
      </c>
      <c r="C275" s="567" t="s">
        <v>58</v>
      </c>
      <c r="D275" s="565" t="s">
        <v>62</v>
      </c>
      <c r="E275" s="567" t="s">
        <v>59</v>
      </c>
      <c r="F275" s="634" t="s">
        <v>60</v>
      </c>
      <c r="G275" s="569">
        <f t="shared" si="3"/>
        <v>3760000</v>
      </c>
      <c r="H275" s="569">
        <v>3760000</v>
      </c>
      <c r="I275" s="569"/>
      <c r="J275" s="629" t="s">
        <v>61</v>
      </c>
      <c r="K275" s="572"/>
    </row>
    <row r="276" spans="1:11" s="252" customFormat="1" ht="25.5" customHeight="1">
      <c r="A276" s="564">
        <v>228</v>
      </c>
      <c r="B276" s="578" t="s">
        <v>107</v>
      </c>
      <c r="C276" s="566" t="s">
        <v>117</v>
      </c>
      <c r="D276" s="578" t="s">
        <v>118</v>
      </c>
      <c r="E276" s="566" t="s">
        <v>119</v>
      </c>
      <c r="F276" s="575" t="s">
        <v>116</v>
      </c>
      <c r="G276" s="569">
        <f t="shared" si="3"/>
        <v>214000</v>
      </c>
      <c r="H276" s="601">
        <v>214000</v>
      </c>
      <c r="I276" s="601"/>
      <c r="J276" s="578" t="s">
        <v>120</v>
      </c>
      <c r="K276" s="602"/>
    </row>
    <row r="277" spans="1:11" s="252" customFormat="1" ht="25.5" customHeight="1">
      <c r="A277" s="564">
        <v>229</v>
      </c>
      <c r="B277" s="565" t="s">
        <v>107</v>
      </c>
      <c r="C277" s="567" t="s">
        <v>245</v>
      </c>
      <c r="D277" s="565" t="s">
        <v>118</v>
      </c>
      <c r="E277" s="567" t="s">
        <v>402</v>
      </c>
      <c r="F277" s="568" t="s">
        <v>403</v>
      </c>
      <c r="G277" s="569">
        <f t="shared" si="3"/>
        <v>110000</v>
      </c>
      <c r="H277" s="569">
        <v>55000</v>
      </c>
      <c r="I277" s="569">
        <v>55000</v>
      </c>
      <c r="J277" s="571" t="s">
        <v>277</v>
      </c>
      <c r="K277" s="572"/>
    </row>
    <row r="278" spans="1:11" s="252" customFormat="1" ht="25.5" customHeight="1" thickBot="1">
      <c r="A278" s="635">
        <v>230</v>
      </c>
      <c r="B278" s="636" t="s">
        <v>11</v>
      </c>
      <c r="C278" s="637" t="s">
        <v>127</v>
      </c>
      <c r="D278" s="636" t="s">
        <v>50</v>
      </c>
      <c r="E278" s="638" t="s">
        <v>132</v>
      </c>
      <c r="F278" s="639" t="s">
        <v>129</v>
      </c>
      <c r="G278" s="640">
        <f t="shared" si="3"/>
        <v>1738000</v>
      </c>
      <c r="H278" s="641">
        <v>1738000</v>
      </c>
      <c r="I278" s="641"/>
      <c r="J278" s="642" t="s">
        <v>130</v>
      </c>
      <c r="K278" s="643"/>
    </row>
    <row r="279" spans="1:11" s="252" customFormat="1" ht="25.5" customHeight="1" thickTop="1" thickBot="1">
      <c r="A279" s="775" t="s">
        <v>1561</v>
      </c>
      <c r="B279" s="776"/>
      <c r="C279" s="644"/>
      <c r="D279" s="551"/>
      <c r="E279" s="551" t="s">
        <v>1564</v>
      </c>
      <c r="F279" s="552"/>
      <c r="G279" s="645">
        <f>SUM(G280:G501)</f>
        <v>335303663</v>
      </c>
      <c r="H279" s="645">
        <f>SUM(H280:H501)</f>
        <v>333303663</v>
      </c>
      <c r="I279" s="645"/>
      <c r="J279" s="554"/>
      <c r="K279" s="555"/>
    </row>
    <row r="280" spans="1:11" s="252" customFormat="1" ht="25.5" customHeight="1" thickTop="1">
      <c r="A280" s="556">
        <v>1</v>
      </c>
      <c r="B280" s="646" t="s">
        <v>600</v>
      </c>
      <c r="C280" s="647" t="s">
        <v>615</v>
      </c>
      <c r="D280" s="648" t="s">
        <v>75</v>
      </c>
      <c r="E280" s="647" t="s">
        <v>616</v>
      </c>
      <c r="F280" s="649" t="s">
        <v>617</v>
      </c>
      <c r="G280" s="650">
        <v>69600</v>
      </c>
      <c r="H280" s="650">
        <v>69600</v>
      </c>
      <c r="I280" s="651"/>
      <c r="J280" s="652" t="s">
        <v>618</v>
      </c>
      <c r="K280" s="563"/>
    </row>
    <row r="281" spans="1:11" s="252" customFormat="1" ht="25.5" customHeight="1">
      <c r="A281" s="564">
        <v>2</v>
      </c>
      <c r="B281" s="603" t="s">
        <v>600</v>
      </c>
      <c r="C281" s="604" t="s">
        <v>615</v>
      </c>
      <c r="D281" s="578" t="s">
        <v>75</v>
      </c>
      <c r="E281" s="604" t="s">
        <v>619</v>
      </c>
      <c r="F281" s="575" t="s">
        <v>620</v>
      </c>
      <c r="G281" s="590">
        <v>16360</v>
      </c>
      <c r="H281" s="590">
        <v>16360</v>
      </c>
      <c r="I281" s="591"/>
      <c r="J281" s="592" t="s">
        <v>621</v>
      </c>
      <c r="K281" s="572"/>
    </row>
    <row r="282" spans="1:11" s="252" customFormat="1" ht="25.5" customHeight="1">
      <c r="A282" s="564">
        <v>3</v>
      </c>
      <c r="B282" s="603" t="s">
        <v>600</v>
      </c>
      <c r="C282" s="604" t="s">
        <v>615</v>
      </c>
      <c r="D282" s="578" t="s">
        <v>75</v>
      </c>
      <c r="E282" s="604" t="s">
        <v>622</v>
      </c>
      <c r="F282" s="575" t="s">
        <v>623</v>
      </c>
      <c r="G282" s="590">
        <v>70000</v>
      </c>
      <c r="H282" s="590">
        <v>70000</v>
      </c>
      <c r="I282" s="591"/>
      <c r="J282" s="592" t="s">
        <v>624</v>
      </c>
      <c r="K282" s="572"/>
    </row>
    <row r="283" spans="1:11" s="252" customFormat="1" ht="25.5" customHeight="1">
      <c r="A283" s="564">
        <v>4</v>
      </c>
      <c r="B283" s="603" t="s">
        <v>600</v>
      </c>
      <c r="C283" s="604" t="s">
        <v>625</v>
      </c>
      <c r="D283" s="578" t="s">
        <v>75</v>
      </c>
      <c r="E283" s="604" t="s">
        <v>626</v>
      </c>
      <c r="F283" s="575" t="s">
        <v>627</v>
      </c>
      <c r="G283" s="590">
        <v>20090</v>
      </c>
      <c r="H283" s="590">
        <v>20090</v>
      </c>
      <c r="I283" s="591"/>
      <c r="J283" s="592" t="s">
        <v>628</v>
      </c>
      <c r="K283" s="572"/>
    </row>
    <row r="284" spans="1:11" s="252" customFormat="1" ht="25.5" customHeight="1">
      <c r="A284" s="564">
        <v>5</v>
      </c>
      <c r="B284" s="603" t="s">
        <v>600</v>
      </c>
      <c r="C284" s="604" t="s">
        <v>625</v>
      </c>
      <c r="D284" s="578" t="s">
        <v>75</v>
      </c>
      <c r="E284" s="604" t="s">
        <v>629</v>
      </c>
      <c r="F284" s="575" t="s">
        <v>630</v>
      </c>
      <c r="G284" s="590">
        <v>13200</v>
      </c>
      <c r="H284" s="590">
        <v>13200</v>
      </c>
      <c r="I284" s="591"/>
      <c r="J284" s="592" t="s">
        <v>631</v>
      </c>
      <c r="K284" s="572"/>
    </row>
    <row r="285" spans="1:11" s="252" customFormat="1" ht="25.5" customHeight="1">
      <c r="A285" s="564">
        <v>6</v>
      </c>
      <c r="B285" s="603" t="s">
        <v>600</v>
      </c>
      <c r="C285" s="604" t="s">
        <v>625</v>
      </c>
      <c r="D285" s="578" t="s">
        <v>75</v>
      </c>
      <c r="E285" s="604" t="s">
        <v>632</v>
      </c>
      <c r="F285" s="575" t="s">
        <v>633</v>
      </c>
      <c r="G285" s="590">
        <v>17500</v>
      </c>
      <c r="H285" s="590">
        <v>17500</v>
      </c>
      <c r="I285" s="591"/>
      <c r="J285" s="592" t="s">
        <v>628</v>
      </c>
      <c r="K285" s="572"/>
    </row>
    <row r="286" spans="1:11" s="252" customFormat="1" ht="25.5" customHeight="1">
      <c r="A286" s="564">
        <v>7</v>
      </c>
      <c r="B286" s="603" t="s">
        <v>600</v>
      </c>
      <c r="C286" s="604" t="s">
        <v>625</v>
      </c>
      <c r="D286" s="578" t="s">
        <v>75</v>
      </c>
      <c r="E286" s="604" t="s">
        <v>634</v>
      </c>
      <c r="F286" s="575" t="s">
        <v>635</v>
      </c>
      <c r="G286" s="590">
        <v>17500</v>
      </c>
      <c r="H286" s="590">
        <v>17500</v>
      </c>
      <c r="I286" s="591"/>
      <c r="J286" s="592" t="s">
        <v>628</v>
      </c>
      <c r="K286" s="572"/>
    </row>
    <row r="287" spans="1:11" s="252" customFormat="1" ht="25.5" customHeight="1">
      <c r="A287" s="564">
        <v>8</v>
      </c>
      <c r="B287" s="603" t="s">
        <v>600</v>
      </c>
      <c r="C287" s="604" t="s">
        <v>625</v>
      </c>
      <c r="D287" s="578" t="s">
        <v>75</v>
      </c>
      <c r="E287" s="604" t="s">
        <v>636</v>
      </c>
      <c r="F287" s="575" t="s">
        <v>637</v>
      </c>
      <c r="G287" s="590">
        <v>22731</v>
      </c>
      <c r="H287" s="590">
        <v>22731</v>
      </c>
      <c r="I287" s="591"/>
      <c r="J287" s="592" t="s">
        <v>628</v>
      </c>
      <c r="K287" s="572"/>
    </row>
    <row r="288" spans="1:11" s="252" customFormat="1" ht="25.5" customHeight="1">
      <c r="A288" s="564">
        <v>9</v>
      </c>
      <c r="B288" s="603" t="s">
        <v>12</v>
      </c>
      <c r="C288" s="589" t="s">
        <v>659</v>
      </c>
      <c r="D288" s="578" t="s">
        <v>75</v>
      </c>
      <c r="E288" s="566" t="s">
        <v>669</v>
      </c>
      <c r="F288" s="575" t="s">
        <v>670</v>
      </c>
      <c r="G288" s="590">
        <f>SUM(H288:I288)</f>
        <v>52300</v>
      </c>
      <c r="H288" s="653">
        <v>52300</v>
      </c>
      <c r="I288" s="653"/>
      <c r="J288" s="578" t="s">
        <v>671</v>
      </c>
      <c r="K288" s="654"/>
    </row>
    <row r="289" spans="1:11" s="252" customFormat="1" ht="25.5" customHeight="1">
      <c r="A289" s="564">
        <v>10</v>
      </c>
      <c r="B289" s="603" t="s">
        <v>12</v>
      </c>
      <c r="C289" s="566" t="s">
        <v>672</v>
      </c>
      <c r="D289" s="578" t="s">
        <v>75</v>
      </c>
      <c r="E289" s="566" t="s">
        <v>682</v>
      </c>
      <c r="F289" s="575" t="s">
        <v>683</v>
      </c>
      <c r="G289" s="653">
        <v>11460</v>
      </c>
      <c r="H289" s="653">
        <v>11460</v>
      </c>
      <c r="I289" s="627"/>
      <c r="J289" s="578" t="s">
        <v>681</v>
      </c>
      <c r="K289" s="654"/>
    </row>
    <row r="290" spans="1:11" s="252" customFormat="1" ht="25.5" customHeight="1">
      <c r="A290" s="564">
        <v>11</v>
      </c>
      <c r="B290" s="603" t="s">
        <v>12</v>
      </c>
      <c r="C290" s="566" t="s">
        <v>690</v>
      </c>
      <c r="D290" s="565" t="s">
        <v>75</v>
      </c>
      <c r="E290" s="604" t="s">
        <v>691</v>
      </c>
      <c r="F290" s="575" t="s">
        <v>692</v>
      </c>
      <c r="G290" s="590">
        <v>160000000</v>
      </c>
      <c r="H290" s="590">
        <v>160000000</v>
      </c>
      <c r="I290" s="655"/>
      <c r="J290" s="592" t="s">
        <v>693</v>
      </c>
      <c r="K290" s="654"/>
    </row>
    <row r="291" spans="1:11" s="252" customFormat="1" ht="25.5" customHeight="1">
      <c r="A291" s="564">
        <v>12</v>
      </c>
      <c r="B291" s="603" t="s">
        <v>12</v>
      </c>
      <c r="C291" s="566" t="s">
        <v>690</v>
      </c>
      <c r="D291" s="578" t="s">
        <v>75</v>
      </c>
      <c r="E291" s="566" t="s">
        <v>701</v>
      </c>
      <c r="F291" s="575" t="s">
        <v>702</v>
      </c>
      <c r="G291" s="653">
        <v>13230000</v>
      </c>
      <c r="H291" s="653">
        <v>13230000</v>
      </c>
      <c r="I291" s="656"/>
      <c r="J291" s="578" t="s">
        <v>703</v>
      </c>
      <c r="K291" s="654"/>
    </row>
    <row r="292" spans="1:11" s="252" customFormat="1" ht="25.5" customHeight="1">
      <c r="A292" s="564">
        <v>13</v>
      </c>
      <c r="B292" s="603" t="s">
        <v>12</v>
      </c>
      <c r="C292" s="566" t="s">
        <v>690</v>
      </c>
      <c r="D292" s="578" t="s">
        <v>75</v>
      </c>
      <c r="E292" s="566" t="s">
        <v>704</v>
      </c>
      <c r="F292" s="575" t="s">
        <v>705</v>
      </c>
      <c r="G292" s="653">
        <v>16738000</v>
      </c>
      <c r="H292" s="653">
        <v>16738000</v>
      </c>
      <c r="I292" s="657"/>
      <c r="J292" s="578" t="s">
        <v>696</v>
      </c>
      <c r="K292" s="654"/>
    </row>
    <row r="293" spans="1:11" s="252" customFormat="1" ht="25.5" customHeight="1">
      <c r="A293" s="564">
        <v>14</v>
      </c>
      <c r="B293" s="603" t="s">
        <v>12</v>
      </c>
      <c r="C293" s="589" t="s">
        <v>706</v>
      </c>
      <c r="D293" s="658" t="s">
        <v>1099</v>
      </c>
      <c r="E293" s="589" t="s">
        <v>707</v>
      </c>
      <c r="F293" s="659" t="s">
        <v>708</v>
      </c>
      <c r="G293" s="660">
        <f t="shared" ref="G293:G298" si="4">H293+I293</f>
        <v>59200</v>
      </c>
      <c r="H293" s="660">
        <v>59200</v>
      </c>
      <c r="I293" s="600"/>
      <c r="J293" s="592" t="s">
        <v>709</v>
      </c>
      <c r="K293" s="654"/>
    </row>
    <row r="294" spans="1:11" s="252" customFormat="1" ht="25.5" customHeight="1">
      <c r="A294" s="564">
        <v>15</v>
      </c>
      <c r="B294" s="603" t="s">
        <v>12</v>
      </c>
      <c r="C294" s="566" t="s">
        <v>706</v>
      </c>
      <c r="D294" s="578" t="s">
        <v>1099</v>
      </c>
      <c r="E294" s="618" t="s">
        <v>723</v>
      </c>
      <c r="F294" s="619" t="s">
        <v>724</v>
      </c>
      <c r="G294" s="660">
        <f t="shared" si="4"/>
        <v>145816</v>
      </c>
      <c r="H294" s="653">
        <v>145816</v>
      </c>
      <c r="I294" s="600"/>
      <c r="J294" s="578" t="s">
        <v>725</v>
      </c>
      <c r="K294" s="654"/>
    </row>
    <row r="295" spans="1:11" s="252" customFormat="1" ht="25.5" customHeight="1">
      <c r="A295" s="564">
        <v>16</v>
      </c>
      <c r="B295" s="603" t="s">
        <v>12</v>
      </c>
      <c r="C295" s="566" t="s">
        <v>706</v>
      </c>
      <c r="D295" s="578" t="s">
        <v>1099</v>
      </c>
      <c r="E295" s="618" t="s">
        <v>726</v>
      </c>
      <c r="F295" s="568" t="s">
        <v>727</v>
      </c>
      <c r="G295" s="660">
        <f t="shared" si="4"/>
        <v>96727</v>
      </c>
      <c r="H295" s="653">
        <v>96727</v>
      </c>
      <c r="I295" s="600"/>
      <c r="J295" s="578" t="s">
        <v>725</v>
      </c>
      <c r="K295" s="654"/>
    </row>
    <row r="296" spans="1:11" s="252" customFormat="1" ht="25.5" customHeight="1">
      <c r="A296" s="564">
        <v>17</v>
      </c>
      <c r="B296" s="603" t="s">
        <v>12</v>
      </c>
      <c r="C296" s="566" t="s">
        <v>710</v>
      </c>
      <c r="D296" s="578" t="s">
        <v>1099</v>
      </c>
      <c r="E296" s="566" t="s">
        <v>728</v>
      </c>
      <c r="F296" s="575" t="s">
        <v>729</v>
      </c>
      <c r="G296" s="660">
        <f t="shared" si="4"/>
        <v>362134</v>
      </c>
      <c r="H296" s="653">
        <v>362134</v>
      </c>
      <c r="I296" s="600"/>
      <c r="J296" s="578" t="s">
        <v>730</v>
      </c>
      <c r="K296" s="654"/>
    </row>
    <row r="297" spans="1:11" s="252" customFormat="1" ht="25.5" customHeight="1">
      <c r="A297" s="564">
        <v>18</v>
      </c>
      <c r="B297" s="603" t="s">
        <v>12</v>
      </c>
      <c r="C297" s="566" t="s">
        <v>710</v>
      </c>
      <c r="D297" s="578" t="s">
        <v>1099</v>
      </c>
      <c r="E297" s="566" t="s">
        <v>731</v>
      </c>
      <c r="F297" s="575" t="s">
        <v>732</v>
      </c>
      <c r="G297" s="660">
        <f t="shared" si="4"/>
        <v>134739</v>
      </c>
      <c r="H297" s="653">
        <v>134739</v>
      </c>
      <c r="I297" s="600"/>
      <c r="J297" s="578" t="s">
        <v>730</v>
      </c>
      <c r="K297" s="654"/>
    </row>
    <row r="298" spans="1:11" s="252" customFormat="1" ht="25.5" customHeight="1">
      <c r="A298" s="564">
        <v>19</v>
      </c>
      <c r="B298" s="578" t="s">
        <v>12</v>
      </c>
      <c r="C298" s="566" t="s">
        <v>710</v>
      </c>
      <c r="D298" s="578" t="s">
        <v>1099</v>
      </c>
      <c r="E298" s="566" t="s">
        <v>733</v>
      </c>
      <c r="F298" s="575" t="s">
        <v>734</v>
      </c>
      <c r="G298" s="660">
        <f t="shared" si="4"/>
        <v>171629</v>
      </c>
      <c r="H298" s="653">
        <v>171629</v>
      </c>
      <c r="I298" s="600"/>
      <c r="J298" s="578" t="s">
        <v>730</v>
      </c>
      <c r="K298" s="654"/>
    </row>
    <row r="299" spans="1:11" s="252" customFormat="1" ht="25.5" customHeight="1">
      <c r="A299" s="564">
        <v>20</v>
      </c>
      <c r="B299" s="603" t="s">
        <v>763</v>
      </c>
      <c r="C299" s="589" t="s">
        <v>764</v>
      </c>
      <c r="D299" s="565" t="s">
        <v>765</v>
      </c>
      <c r="E299" s="604" t="s">
        <v>766</v>
      </c>
      <c r="F299" s="568" t="s">
        <v>767</v>
      </c>
      <c r="G299" s="590">
        <v>55000</v>
      </c>
      <c r="H299" s="590">
        <v>55000</v>
      </c>
      <c r="I299" s="591"/>
      <c r="J299" s="592" t="s">
        <v>768</v>
      </c>
      <c r="K299" s="654"/>
    </row>
    <row r="300" spans="1:11" s="252" customFormat="1" ht="25.5" customHeight="1">
      <c r="A300" s="564">
        <v>21</v>
      </c>
      <c r="B300" s="603" t="s">
        <v>763</v>
      </c>
      <c r="C300" s="566" t="s">
        <v>764</v>
      </c>
      <c r="D300" s="578" t="s">
        <v>765</v>
      </c>
      <c r="E300" s="566" t="s">
        <v>769</v>
      </c>
      <c r="F300" s="575" t="s">
        <v>770</v>
      </c>
      <c r="G300" s="653">
        <v>382613</v>
      </c>
      <c r="H300" s="653">
        <v>382613</v>
      </c>
      <c r="I300" s="653"/>
      <c r="J300" s="592" t="s">
        <v>768</v>
      </c>
      <c r="K300" s="654"/>
    </row>
    <row r="301" spans="1:11" s="252" customFormat="1" ht="25.5" customHeight="1">
      <c r="A301" s="564">
        <v>22</v>
      </c>
      <c r="B301" s="603" t="s">
        <v>763</v>
      </c>
      <c r="C301" s="566" t="s">
        <v>764</v>
      </c>
      <c r="D301" s="578" t="s">
        <v>765</v>
      </c>
      <c r="E301" s="566" t="s">
        <v>771</v>
      </c>
      <c r="F301" s="575" t="s">
        <v>767</v>
      </c>
      <c r="G301" s="653">
        <v>15000</v>
      </c>
      <c r="H301" s="653">
        <v>15000</v>
      </c>
      <c r="I301" s="653"/>
      <c r="J301" s="592" t="s">
        <v>768</v>
      </c>
      <c r="K301" s="654"/>
    </row>
    <row r="302" spans="1:11" s="252" customFormat="1" ht="25.5" customHeight="1">
      <c r="A302" s="564">
        <v>23</v>
      </c>
      <c r="B302" s="603" t="s">
        <v>763</v>
      </c>
      <c r="C302" s="566" t="s">
        <v>772</v>
      </c>
      <c r="D302" s="578" t="s">
        <v>765</v>
      </c>
      <c r="E302" s="567" t="s">
        <v>773</v>
      </c>
      <c r="F302" s="575" t="s">
        <v>767</v>
      </c>
      <c r="G302" s="653">
        <v>11000</v>
      </c>
      <c r="H302" s="653">
        <v>11000</v>
      </c>
      <c r="I302" s="653"/>
      <c r="J302" s="592" t="s">
        <v>774</v>
      </c>
      <c r="K302" s="654"/>
    </row>
    <row r="303" spans="1:11" s="252" customFormat="1" ht="25.5" customHeight="1">
      <c r="A303" s="564">
        <v>24</v>
      </c>
      <c r="B303" s="603" t="s">
        <v>12</v>
      </c>
      <c r="C303" s="566" t="s">
        <v>173</v>
      </c>
      <c r="D303" s="578" t="s">
        <v>75</v>
      </c>
      <c r="E303" s="567" t="s">
        <v>775</v>
      </c>
      <c r="F303" s="575" t="s">
        <v>25</v>
      </c>
      <c r="G303" s="653">
        <v>30000</v>
      </c>
      <c r="H303" s="653">
        <v>30000</v>
      </c>
      <c r="I303" s="653"/>
      <c r="J303" s="592" t="s">
        <v>176</v>
      </c>
      <c r="K303" s="654"/>
    </row>
    <row r="304" spans="1:11" s="252" customFormat="1" ht="25.5" customHeight="1">
      <c r="A304" s="564">
        <v>25</v>
      </c>
      <c r="B304" s="603" t="s">
        <v>12</v>
      </c>
      <c r="C304" s="566" t="s">
        <v>173</v>
      </c>
      <c r="D304" s="578" t="s">
        <v>75</v>
      </c>
      <c r="E304" s="567" t="s">
        <v>776</v>
      </c>
      <c r="F304" s="575" t="s">
        <v>25</v>
      </c>
      <c r="G304" s="653">
        <v>11000</v>
      </c>
      <c r="H304" s="653">
        <v>11000</v>
      </c>
      <c r="I304" s="627"/>
      <c r="J304" s="592" t="s">
        <v>176</v>
      </c>
      <c r="K304" s="654"/>
    </row>
    <row r="305" spans="1:16" s="252" customFormat="1" ht="25.5" customHeight="1">
      <c r="A305" s="564">
        <v>26</v>
      </c>
      <c r="B305" s="603" t="s">
        <v>12</v>
      </c>
      <c r="C305" s="566" t="s">
        <v>173</v>
      </c>
      <c r="D305" s="578" t="s">
        <v>75</v>
      </c>
      <c r="E305" s="567" t="s">
        <v>777</v>
      </c>
      <c r="F305" s="575" t="s">
        <v>25</v>
      </c>
      <c r="G305" s="627">
        <v>12000</v>
      </c>
      <c r="H305" s="627">
        <v>12000</v>
      </c>
      <c r="I305" s="627"/>
      <c r="J305" s="592" t="s">
        <v>176</v>
      </c>
      <c r="K305" s="654"/>
    </row>
    <row r="306" spans="1:16" s="252" customFormat="1" ht="25.5" customHeight="1">
      <c r="A306" s="564">
        <v>27</v>
      </c>
      <c r="B306" s="578" t="s">
        <v>12</v>
      </c>
      <c r="C306" s="567" t="s">
        <v>187</v>
      </c>
      <c r="D306" s="565" t="s">
        <v>75</v>
      </c>
      <c r="E306" s="567" t="s">
        <v>778</v>
      </c>
      <c r="F306" s="588" t="s">
        <v>779</v>
      </c>
      <c r="G306" s="573">
        <v>19000</v>
      </c>
      <c r="H306" s="573">
        <v>19000</v>
      </c>
      <c r="I306" s="573"/>
      <c r="J306" s="571" t="s">
        <v>190</v>
      </c>
      <c r="K306" s="654"/>
    </row>
    <row r="307" spans="1:16" s="252" customFormat="1" ht="25.5" customHeight="1">
      <c r="A307" s="564">
        <v>28</v>
      </c>
      <c r="B307" s="603" t="s">
        <v>12</v>
      </c>
      <c r="C307" s="589" t="s">
        <v>202</v>
      </c>
      <c r="D307" s="565" t="s">
        <v>75</v>
      </c>
      <c r="E307" s="567" t="s">
        <v>780</v>
      </c>
      <c r="F307" s="588" t="s">
        <v>781</v>
      </c>
      <c r="G307" s="582">
        <v>13290</v>
      </c>
      <c r="H307" s="582">
        <v>13290</v>
      </c>
      <c r="I307" s="583"/>
      <c r="J307" s="592" t="s">
        <v>208</v>
      </c>
      <c r="K307" s="654"/>
    </row>
    <row r="308" spans="1:16" s="252" customFormat="1" ht="25.5" customHeight="1">
      <c r="A308" s="564">
        <v>29</v>
      </c>
      <c r="B308" s="578" t="s">
        <v>12</v>
      </c>
      <c r="C308" s="567" t="s">
        <v>211</v>
      </c>
      <c r="D308" s="565" t="s">
        <v>75</v>
      </c>
      <c r="E308" s="589" t="s">
        <v>782</v>
      </c>
      <c r="F308" s="575" t="s">
        <v>25</v>
      </c>
      <c r="G308" s="661">
        <v>11074</v>
      </c>
      <c r="H308" s="661">
        <v>11074</v>
      </c>
      <c r="I308" s="577"/>
      <c r="J308" s="578" t="s">
        <v>214</v>
      </c>
      <c r="K308" s="572"/>
    </row>
    <row r="309" spans="1:16" s="252" customFormat="1" ht="25.5" customHeight="1">
      <c r="A309" s="564">
        <v>30</v>
      </c>
      <c r="B309" s="578" t="s">
        <v>12</v>
      </c>
      <c r="C309" s="567" t="s">
        <v>227</v>
      </c>
      <c r="D309" s="565" t="s">
        <v>75</v>
      </c>
      <c r="E309" s="604" t="s">
        <v>783</v>
      </c>
      <c r="F309" s="568" t="s">
        <v>25</v>
      </c>
      <c r="G309" s="582">
        <v>19000</v>
      </c>
      <c r="H309" s="582">
        <v>19000</v>
      </c>
      <c r="I309" s="583"/>
      <c r="J309" s="592" t="s">
        <v>229</v>
      </c>
      <c r="K309" s="572"/>
    </row>
    <row r="310" spans="1:16" s="252" customFormat="1" ht="25.5" customHeight="1">
      <c r="A310" s="564">
        <v>31</v>
      </c>
      <c r="B310" s="578" t="s">
        <v>12</v>
      </c>
      <c r="C310" s="567" t="s">
        <v>227</v>
      </c>
      <c r="D310" s="578" t="s">
        <v>75</v>
      </c>
      <c r="E310" s="604" t="s">
        <v>784</v>
      </c>
      <c r="F310" s="575" t="s">
        <v>25</v>
      </c>
      <c r="G310" s="606">
        <v>11000</v>
      </c>
      <c r="H310" s="606">
        <v>11000</v>
      </c>
      <c r="I310" s="606"/>
      <c r="J310" s="592" t="s">
        <v>229</v>
      </c>
      <c r="K310" s="654"/>
    </row>
    <row r="311" spans="1:16" s="252" customFormat="1" ht="25.5" customHeight="1">
      <c r="A311" s="564">
        <v>32</v>
      </c>
      <c r="B311" s="662" t="s">
        <v>804</v>
      </c>
      <c r="C311" s="663" t="s">
        <v>805</v>
      </c>
      <c r="D311" s="622" t="s">
        <v>806</v>
      </c>
      <c r="E311" s="663" t="s">
        <v>807</v>
      </c>
      <c r="F311" s="623" t="s">
        <v>808</v>
      </c>
      <c r="G311" s="664">
        <f t="shared" ref="G311:G317" si="5">H311+I311</f>
        <v>47200</v>
      </c>
      <c r="H311" s="665">
        <v>47200</v>
      </c>
      <c r="I311" s="666"/>
      <c r="J311" s="667" t="s">
        <v>809</v>
      </c>
      <c r="K311" s="654"/>
    </row>
    <row r="312" spans="1:16" s="252" customFormat="1" ht="25.5" customHeight="1">
      <c r="A312" s="564">
        <v>33</v>
      </c>
      <c r="B312" s="662" t="s">
        <v>804</v>
      </c>
      <c r="C312" s="663" t="s">
        <v>805</v>
      </c>
      <c r="D312" s="668" t="s">
        <v>806</v>
      </c>
      <c r="E312" s="669" t="s">
        <v>810</v>
      </c>
      <c r="F312" s="670" t="s">
        <v>811</v>
      </c>
      <c r="G312" s="664">
        <f t="shared" si="5"/>
        <v>58825</v>
      </c>
      <c r="H312" s="671">
        <v>58825</v>
      </c>
      <c r="I312" s="671"/>
      <c r="J312" s="668" t="s">
        <v>812</v>
      </c>
      <c r="K312" s="654"/>
    </row>
    <row r="313" spans="1:16" s="252" customFormat="1" ht="25.5" customHeight="1">
      <c r="A313" s="564">
        <v>34</v>
      </c>
      <c r="B313" s="662" t="s">
        <v>12</v>
      </c>
      <c r="C313" s="663" t="s">
        <v>786</v>
      </c>
      <c r="D313" s="668" t="s">
        <v>75</v>
      </c>
      <c r="E313" s="669" t="s">
        <v>787</v>
      </c>
      <c r="F313" s="672" t="s">
        <v>788</v>
      </c>
      <c r="G313" s="664">
        <f t="shared" si="5"/>
        <v>36000</v>
      </c>
      <c r="H313" s="671">
        <v>36000</v>
      </c>
      <c r="I313" s="671"/>
      <c r="J313" s="668" t="s">
        <v>789</v>
      </c>
      <c r="K313" s="654"/>
    </row>
    <row r="314" spans="1:16" s="252" customFormat="1" ht="25.5" customHeight="1">
      <c r="A314" s="564">
        <v>35</v>
      </c>
      <c r="B314" s="662" t="s">
        <v>12</v>
      </c>
      <c r="C314" s="663" t="s">
        <v>793</v>
      </c>
      <c r="D314" s="668" t="s">
        <v>75</v>
      </c>
      <c r="E314" s="673" t="s">
        <v>794</v>
      </c>
      <c r="F314" s="672" t="s">
        <v>795</v>
      </c>
      <c r="G314" s="664">
        <f t="shared" si="5"/>
        <v>43200</v>
      </c>
      <c r="H314" s="671">
        <v>43200</v>
      </c>
      <c r="I314" s="671"/>
      <c r="J314" s="668" t="s">
        <v>796</v>
      </c>
      <c r="K314" s="654"/>
    </row>
    <row r="315" spans="1:16" s="252" customFormat="1" ht="25.5" customHeight="1">
      <c r="A315" s="564">
        <v>36</v>
      </c>
      <c r="B315" s="662" t="s">
        <v>12</v>
      </c>
      <c r="C315" s="663" t="s">
        <v>793</v>
      </c>
      <c r="D315" s="668" t="s">
        <v>75</v>
      </c>
      <c r="E315" s="673" t="s">
        <v>797</v>
      </c>
      <c r="F315" s="670" t="s">
        <v>798</v>
      </c>
      <c r="G315" s="664">
        <f t="shared" si="5"/>
        <v>270000</v>
      </c>
      <c r="H315" s="671">
        <v>270000</v>
      </c>
      <c r="I315" s="671"/>
      <c r="J315" s="668" t="s">
        <v>796</v>
      </c>
      <c r="K315" s="654"/>
    </row>
    <row r="316" spans="1:16" s="252" customFormat="1" ht="25.5" customHeight="1">
      <c r="A316" s="564">
        <v>37</v>
      </c>
      <c r="B316" s="662" t="s">
        <v>12</v>
      </c>
      <c r="C316" s="663" t="s">
        <v>793</v>
      </c>
      <c r="D316" s="668" t="s">
        <v>75</v>
      </c>
      <c r="E316" s="673" t="s">
        <v>799</v>
      </c>
      <c r="F316" s="670" t="s">
        <v>800</v>
      </c>
      <c r="G316" s="664">
        <f t="shared" si="5"/>
        <v>22572</v>
      </c>
      <c r="H316" s="671">
        <v>22572</v>
      </c>
      <c r="I316" s="671"/>
      <c r="J316" s="668" t="s">
        <v>801</v>
      </c>
      <c r="K316" s="654"/>
    </row>
    <row r="317" spans="1:16" s="252" customFormat="1" ht="25.5" customHeight="1">
      <c r="A317" s="564">
        <v>38</v>
      </c>
      <c r="B317" s="662" t="s">
        <v>12</v>
      </c>
      <c r="C317" s="663" t="s">
        <v>793</v>
      </c>
      <c r="D317" s="668" t="s">
        <v>75</v>
      </c>
      <c r="E317" s="673" t="s">
        <v>802</v>
      </c>
      <c r="F317" s="670" t="s">
        <v>803</v>
      </c>
      <c r="G317" s="664">
        <f t="shared" si="5"/>
        <v>20342</v>
      </c>
      <c r="H317" s="671">
        <v>20342</v>
      </c>
      <c r="I317" s="671"/>
      <c r="J317" s="668" t="s">
        <v>801</v>
      </c>
      <c r="K317" s="654"/>
    </row>
    <row r="318" spans="1:16" s="252" customFormat="1" ht="25.5" customHeight="1">
      <c r="A318" s="564">
        <v>39</v>
      </c>
      <c r="B318" s="603" t="s">
        <v>756</v>
      </c>
      <c r="C318" s="589" t="s">
        <v>245</v>
      </c>
      <c r="D318" s="565" t="s">
        <v>198</v>
      </c>
      <c r="E318" s="604" t="s">
        <v>824</v>
      </c>
      <c r="F318" s="568" t="s">
        <v>825</v>
      </c>
      <c r="G318" s="590">
        <v>44000</v>
      </c>
      <c r="H318" s="590">
        <v>44000</v>
      </c>
      <c r="I318" s="570"/>
      <c r="J318" s="592" t="s">
        <v>248</v>
      </c>
      <c r="K318" s="572"/>
      <c r="L318" s="605"/>
      <c r="M318" s="605"/>
      <c r="N318" s="605"/>
      <c r="O318" s="605"/>
      <c r="P318" s="605"/>
    </row>
    <row r="319" spans="1:16" s="252" customFormat="1" ht="25.5" customHeight="1">
      <c r="A319" s="564">
        <v>40</v>
      </c>
      <c r="B319" s="603" t="s">
        <v>756</v>
      </c>
      <c r="C319" s="566" t="s">
        <v>245</v>
      </c>
      <c r="D319" s="565" t="s">
        <v>198</v>
      </c>
      <c r="E319" s="566" t="s">
        <v>826</v>
      </c>
      <c r="F319" s="568" t="s">
        <v>827</v>
      </c>
      <c r="G319" s="653">
        <v>22000</v>
      </c>
      <c r="H319" s="653">
        <v>22000</v>
      </c>
      <c r="I319" s="653"/>
      <c r="J319" s="578" t="s">
        <v>344</v>
      </c>
      <c r="K319" s="654"/>
      <c r="L319" s="605"/>
      <c r="M319" s="605"/>
      <c r="N319" s="605"/>
      <c r="O319" s="605"/>
      <c r="P319" s="605"/>
    </row>
    <row r="320" spans="1:16" s="252" customFormat="1" ht="25.5" customHeight="1">
      <c r="A320" s="564">
        <v>41</v>
      </c>
      <c r="B320" s="603" t="s">
        <v>756</v>
      </c>
      <c r="C320" s="566" t="s">
        <v>245</v>
      </c>
      <c r="D320" s="565" t="s">
        <v>198</v>
      </c>
      <c r="E320" s="566" t="s">
        <v>828</v>
      </c>
      <c r="F320" s="568" t="s">
        <v>827</v>
      </c>
      <c r="G320" s="653">
        <v>22000</v>
      </c>
      <c r="H320" s="653">
        <v>22000</v>
      </c>
      <c r="I320" s="653"/>
      <c r="J320" s="578" t="s">
        <v>344</v>
      </c>
      <c r="K320" s="654"/>
      <c r="L320" s="605"/>
      <c r="M320" s="605"/>
      <c r="N320" s="605"/>
      <c r="O320" s="605"/>
      <c r="P320" s="605"/>
    </row>
    <row r="321" spans="1:16" s="252" customFormat="1" ht="25.5" customHeight="1">
      <c r="A321" s="564">
        <v>42</v>
      </c>
      <c r="B321" s="603" t="s">
        <v>756</v>
      </c>
      <c r="C321" s="566" t="s">
        <v>245</v>
      </c>
      <c r="D321" s="565" t="s">
        <v>198</v>
      </c>
      <c r="E321" s="566" t="s">
        <v>829</v>
      </c>
      <c r="F321" s="568" t="s">
        <v>827</v>
      </c>
      <c r="G321" s="653">
        <v>36960</v>
      </c>
      <c r="H321" s="653">
        <v>36960</v>
      </c>
      <c r="I321" s="653"/>
      <c r="J321" s="578" t="s">
        <v>344</v>
      </c>
      <c r="K321" s="654"/>
      <c r="L321" s="605"/>
      <c r="M321" s="605"/>
      <c r="N321" s="605"/>
      <c r="O321" s="605"/>
      <c r="P321" s="605"/>
    </row>
    <row r="322" spans="1:16" s="252" customFormat="1" ht="25.5" customHeight="1">
      <c r="A322" s="564">
        <v>43</v>
      </c>
      <c r="B322" s="603" t="s">
        <v>756</v>
      </c>
      <c r="C322" s="566" t="s">
        <v>245</v>
      </c>
      <c r="D322" s="565" t="s">
        <v>198</v>
      </c>
      <c r="E322" s="566" t="s">
        <v>830</v>
      </c>
      <c r="F322" s="568" t="s">
        <v>827</v>
      </c>
      <c r="G322" s="653">
        <v>8470</v>
      </c>
      <c r="H322" s="653">
        <v>8470</v>
      </c>
      <c r="I322" s="653"/>
      <c r="J322" s="578" t="s">
        <v>259</v>
      </c>
      <c r="K322" s="654"/>
      <c r="L322" s="605"/>
      <c r="M322" s="605"/>
      <c r="N322" s="605"/>
      <c r="O322" s="605"/>
      <c r="P322" s="605"/>
    </row>
    <row r="323" spans="1:16" s="252" customFormat="1" ht="25.5" customHeight="1">
      <c r="A323" s="564">
        <v>44</v>
      </c>
      <c r="B323" s="578" t="s">
        <v>756</v>
      </c>
      <c r="C323" s="566" t="s">
        <v>245</v>
      </c>
      <c r="D323" s="578" t="s">
        <v>198</v>
      </c>
      <c r="E323" s="566" t="s">
        <v>831</v>
      </c>
      <c r="F323" s="575" t="s">
        <v>827</v>
      </c>
      <c r="G323" s="653">
        <v>100000</v>
      </c>
      <c r="H323" s="653">
        <v>100000</v>
      </c>
      <c r="I323" s="653"/>
      <c r="J323" s="578" t="s">
        <v>274</v>
      </c>
      <c r="K323" s="654"/>
      <c r="L323" s="605"/>
      <c r="M323" s="605"/>
      <c r="N323" s="605"/>
      <c r="O323" s="605"/>
      <c r="P323" s="605"/>
    </row>
    <row r="324" spans="1:16" s="252" customFormat="1" ht="25.5" customHeight="1">
      <c r="A324" s="564">
        <v>45</v>
      </c>
      <c r="B324" s="603" t="s">
        <v>12</v>
      </c>
      <c r="C324" s="589" t="s">
        <v>416</v>
      </c>
      <c r="D324" s="628" t="s">
        <v>75</v>
      </c>
      <c r="E324" s="604" t="s">
        <v>894</v>
      </c>
      <c r="F324" s="568" t="s">
        <v>895</v>
      </c>
      <c r="G324" s="569">
        <f>H324+I324</f>
        <v>27046</v>
      </c>
      <c r="H324" s="590">
        <v>27046</v>
      </c>
      <c r="I324" s="570"/>
      <c r="J324" s="578" t="s">
        <v>896</v>
      </c>
      <c r="K324" s="654"/>
    </row>
    <row r="325" spans="1:16" s="252" customFormat="1" ht="25.5" customHeight="1">
      <c r="A325" s="564">
        <v>46</v>
      </c>
      <c r="B325" s="603" t="s">
        <v>12</v>
      </c>
      <c r="C325" s="589" t="s">
        <v>897</v>
      </c>
      <c r="D325" s="565" t="s">
        <v>75</v>
      </c>
      <c r="E325" s="589" t="s">
        <v>898</v>
      </c>
      <c r="F325" s="568" t="s">
        <v>25</v>
      </c>
      <c r="G325" s="569">
        <f>H325+I325</f>
        <v>115000</v>
      </c>
      <c r="H325" s="590">
        <v>115000</v>
      </c>
      <c r="I325" s="570"/>
      <c r="J325" s="592" t="s">
        <v>899</v>
      </c>
      <c r="K325" s="572"/>
    </row>
    <row r="326" spans="1:16" s="252" customFormat="1" ht="25.5" customHeight="1">
      <c r="A326" s="564">
        <v>47</v>
      </c>
      <c r="B326" s="578" t="s">
        <v>12</v>
      </c>
      <c r="C326" s="589" t="s">
        <v>422</v>
      </c>
      <c r="D326" s="578" t="s">
        <v>75</v>
      </c>
      <c r="E326" s="566" t="s">
        <v>915</v>
      </c>
      <c r="F326" s="575" t="s">
        <v>25</v>
      </c>
      <c r="G326" s="653">
        <f>SUM(H326:I326)</f>
        <v>3600000</v>
      </c>
      <c r="H326" s="653">
        <v>3600000</v>
      </c>
      <c r="I326" s="627"/>
      <c r="J326" s="592" t="s">
        <v>911</v>
      </c>
      <c r="K326" s="654"/>
    </row>
    <row r="327" spans="1:16" s="252" customFormat="1" ht="25.5" customHeight="1">
      <c r="A327" s="564">
        <v>48</v>
      </c>
      <c r="B327" s="594" t="s">
        <v>12</v>
      </c>
      <c r="C327" s="674" t="s">
        <v>429</v>
      </c>
      <c r="D327" s="675" t="s">
        <v>75</v>
      </c>
      <c r="E327" s="676" t="s">
        <v>918</v>
      </c>
      <c r="F327" s="677" t="s">
        <v>919</v>
      </c>
      <c r="G327" s="569">
        <f>H327+I327</f>
        <v>30000</v>
      </c>
      <c r="H327" s="678">
        <v>30000</v>
      </c>
      <c r="I327" s="679"/>
      <c r="J327" s="680" t="s">
        <v>920</v>
      </c>
      <c r="K327" s="681"/>
      <c r="L327" s="682"/>
      <c r="M327" s="682"/>
      <c r="N327" s="682"/>
      <c r="O327" s="682"/>
      <c r="P327" s="682"/>
    </row>
    <row r="328" spans="1:16" s="252" customFormat="1" ht="25.5" customHeight="1">
      <c r="A328" s="564">
        <v>49</v>
      </c>
      <c r="B328" s="603" t="s">
        <v>12</v>
      </c>
      <c r="C328" s="567" t="s">
        <v>429</v>
      </c>
      <c r="D328" s="565" t="s">
        <v>75</v>
      </c>
      <c r="E328" s="631" t="s">
        <v>921</v>
      </c>
      <c r="F328" s="575" t="s">
        <v>922</v>
      </c>
      <c r="G328" s="569">
        <f>H328+I328</f>
        <v>15000</v>
      </c>
      <c r="H328" s="573">
        <v>15000</v>
      </c>
      <c r="I328" s="570"/>
      <c r="J328" s="571" t="s">
        <v>433</v>
      </c>
      <c r="K328" s="572"/>
    </row>
    <row r="329" spans="1:16" s="252" customFormat="1" ht="25.5" customHeight="1">
      <c r="A329" s="564">
        <v>50</v>
      </c>
      <c r="B329" s="603" t="s">
        <v>12</v>
      </c>
      <c r="C329" s="589" t="s">
        <v>451</v>
      </c>
      <c r="D329" s="565" t="s">
        <v>75</v>
      </c>
      <c r="E329" s="604" t="s">
        <v>929</v>
      </c>
      <c r="F329" s="568" t="s">
        <v>930</v>
      </c>
      <c r="G329" s="590">
        <v>54031</v>
      </c>
      <c r="H329" s="590">
        <v>54031</v>
      </c>
      <c r="I329" s="570"/>
      <c r="J329" s="592" t="s">
        <v>931</v>
      </c>
      <c r="K329" s="572"/>
    </row>
    <row r="330" spans="1:16" s="252" customFormat="1" ht="25.5" customHeight="1">
      <c r="A330" s="564">
        <v>51</v>
      </c>
      <c r="B330" s="603" t="s">
        <v>12</v>
      </c>
      <c r="C330" s="566" t="s">
        <v>451</v>
      </c>
      <c r="D330" s="578" t="s">
        <v>75</v>
      </c>
      <c r="E330" s="566" t="s">
        <v>936</v>
      </c>
      <c r="F330" s="575" t="s">
        <v>936</v>
      </c>
      <c r="G330" s="653">
        <v>80472</v>
      </c>
      <c r="H330" s="653">
        <v>80472</v>
      </c>
      <c r="I330" s="633"/>
      <c r="J330" s="578" t="s">
        <v>454</v>
      </c>
      <c r="K330" s="654"/>
    </row>
    <row r="331" spans="1:16" s="252" customFormat="1" ht="25.5" customHeight="1">
      <c r="A331" s="564">
        <v>52</v>
      </c>
      <c r="B331" s="603" t="s">
        <v>12</v>
      </c>
      <c r="C331" s="589" t="s">
        <v>460</v>
      </c>
      <c r="D331" s="565" t="s">
        <v>75</v>
      </c>
      <c r="E331" s="581" t="s">
        <v>950</v>
      </c>
      <c r="F331" s="568" t="s">
        <v>906</v>
      </c>
      <c r="G331" s="569">
        <f t="shared" ref="G331:G337" si="6">SUM(H331:I331)</f>
        <v>20000</v>
      </c>
      <c r="H331" s="590">
        <v>20000</v>
      </c>
      <c r="I331" s="591"/>
      <c r="J331" s="592" t="s">
        <v>463</v>
      </c>
      <c r="K331" s="572"/>
    </row>
    <row r="332" spans="1:16" s="252" customFormat="1" ht="25.5" customHeight="1">
      <c r="A332" s="564">
        <v>53</v>
      </c>
      <c r="B332" s="603" t="s">
        <v>756</v>
      </c>
      <c r="C332" s="589" t="s">
        <v>984</v>
      </c>
      <c r="D332" s="565" t="s">
        <v>198</v>
      </c>
      <c r="E332" s="604" t="s">
        <v>985</v>
      </c>
      <c r="F332" s="568" t="s">
        <v>986</v>
      </c>
      <c r="G332" s="590">
        <f t="shared" si="6"/>
        <v>19971</v>
      </c>
      <c r="H332" s="590">
        <v>19971</v>
      </c>
      <c r="I332" s="591"/>
      <c r="J332" s="592" t="s">
        <v>987</v>
      </c>
      <c r="K332" s="572"/>
    </row>
    <row r="333" spans="1:16" s="252" customFormat="1" ht="25.5" customHeight="1">
      <c r="A333" s="564">
        <v>54</v>
      </c>
      <c r="B333" s="603" t="s">
        <v>756</v>
      </c>
      <c r="C333" s="589" t="s">
        <v>984</v>
      </c>
      <c r="D333" s="565" t="s">
        <v>198</v>
      </c>
      <c r="E333" s="604" t="s">
        <v>988</v>
      </c>
      <c r="F333" s="568" t="s">
        <v>986</v>
      </c>
      <c r="G333" s="590">
        <f t="shared" si="6"/>
        <v>18731</v>
      </c>
      <c r="H333" s="590">
        <v>18731</v>
      </c>
      <c r="I333" s="591"/>
      <c r="J333" s="592" t="s">
        <v>987</v>
      </c>
      <c r="K333" s="572"/>
    </row>
    <row r="334" spans="1:16" s="252" customFormat="1" ht="25.5" customHeight="1">
      <c r="A334" s="564">
        <v>55</v>
      </c>
      <c r="B334" s="603" t="s">
        <v>756</v>
      </c>
      <c r="C334" s="589" t="s">
        <v>984</v>
      </c>
      <c r="D334" s="565" t="s">
        <v>198</v>
      </c>
      <c r="E334" s="604" t="s">
        <v>989</v>
      </c>
      <c r="F334" s="568" t="s">
        <v>986</v>
      </c>
      <c r="G334" s="590">
        <f t="shared" si="6"/>
        <v>1078</v>
      </c>
      <c r="H334" s="590">
        <v>1078</v>
      </c>
      <c r="I334" s="591"/>
      <c r="J334" s="592" t="s">
        <v>987</v>
      </c>
      <c r="K334" s="572"/>
    </row>
    <row r="335" spans="1:16" s="252" customFormat="1" ht="25.5" customHeight="1">
      <c r="A335" s="564">
        <v>56</v>
      </c>
      <c r="B335" s="603" t="s">
        <v>756</v>
      </c>
      <c r="C335" s="589" t="s">
        <v>984</v>
      </c>
      <c r="D335" s="565" t="s">
        <v>198</v>
      </c>
      <c r="E335" s="604" t="s">
        <v>990</v>
      </c>
      <c r="F335" s="568" t="s">
        <v>986</v>
      </c>
      <c r="G335" s="590">
        <f t="shared" si="6"/>
        <v>15876</v>
      </c>
      <c r="H335" s="590">
        <v>15876</v>
      </c>
      <c r="I335" s="591"/>
      <c r="J335" s="592" t="s">
        <v>987</v>
      </c>
      <c r="K335" s="572"/>
    </row>
    <row r="336" spans="1:16" s="252" customFormat="1" ht="25.5" customHeight="1">
      <c r="A336" s="564">
        <v>57</v>
      </c>
      <c r="B336" s="603" t="s">
        <v>1036</v>
      </c>
      <c r="C336" s="589" t="s">
        <v>451</v>
      </c>
      <c r="D336" s="565" t="s">
        <v>75</v>
      </c>
      <c r="E336" s="604" t="s">
        <v>1064</v>
      </c>
      <c r="F336" s="568" t="s">
        <v>1065</v>
      </c>
      <c r="G336" s="569">
        <f t="shared" si="6"/>
        <v>34000</v>
      </c>
      <c r="H336" s="569">
        <v>34000</v>
      </c>
      <c r="I336" s="568"/>
      <c r="J336" s="568" t="s">
        <v>1042</v>
      </c>
      <c r="K336" s="572"/>
    </row>
    <row r="337" spans="1:11" s="252" customFormat="1" ht="25.5" customHeight="1">
      <c r="A337" s="564">
        <v>58</v>
      </c>
      <c r="B337" s="603" t="s">
        <v>1036</v>
      </c>
      <c r="C337" s="589" t="s">
        <v>451</v>
      </c>
      <c r="D337" s="565" t="s">
        <v>75</v>
      </c>
      <c r="E337" s="604" t="s">
        <v>1043</v>
      </c>
      <c r="F337" s="568" t="s">
        <v>1044</v>
      </c>
      <c r="G337" s="569">
        <f t="shared" si="6"/>
        <v>200000</v>
      </c>
      <c r="H337" s="569">
        <v>200000</v>
      </c>
      <c r="I337" s="568"/>
      <c r="J337" s="568" t="s">
        <v>1045</v>
      </c>
      <c r="K337" s="572"/>
    </row>
    <row r="338" spans="1:11" s="252" customFormat="1" ht="25.5" customHeight="1">
      <c r="A338" s="564">
        <v>59</v>
      </c>
      <c r="B338" s="603" t="s">
        <v>12</v>
      </c>
      <c r="C338" s="589" t="s">
        <v>1066</v>
      </c>
      <c r="D338" s="565" t="s">
        <v>75</v>
      </c>
      <c r="E338" s="604" t="s">
        <v>1067</v>
      </c>
      <c r="F338" s="568"/>
      <c r="G338" s="590">
        <v>56260</v>
      </c>
      <c r="H338" s="590">
        <v>56260</v>
      </c>
      <c r="I338" s="591"/>
      <c r="J338" s="592" t="s">
        <v>1068</v>
      </c>
      <c r="K338" s="572"/>
    </row>
    <row r="339" spans="1:11" s="252" customFormat="1" ht="25.5" customHeight="1">
      <c r="A339" s="564">
        <v>60</v>
      </c>
      <c r="B339" s="603" t="s">
        <v>12</v>
      </c>
      <c r="C339" s="589" t="s">
        <v>1066</v>
      </c>
      <c r="D339" s="565" t="s">
        <v>75</v>
      </c>
      <c r="E339" s="566" t="s">
        <v>1069</v>
      </c>
      <c r="F339" s="568"/>
      <c r="G339" s="653">
        <v>26306</v>
      </c>
      <c r="H339" s="653">
        <v>26306</v>
      </c>
      <c r="I339" s="653"/>
      <c r="J339" s="578" t="s">
        <v>1068</v>
      </c>
      <c r="K339" s="654"/>
    </row>
    <row r="340" spans="1:11" s="252" customFormat="1" ht="25.5" customHeight="1">
      <c r="A340" s="564">
        <v>61</v>
      </c>
      <c r="B340" s="603" t="s">
        <v>12</v>
      </c>
      <c r="C340" s="566" t="s">
        <v>690</v>
      </c>
      <c r="D340" s="578" t="s">
        <v>697</v>
      </c>
      <c r="E340" s="566" t="s">
        <v>698</v>
      </c>
      <c r="F340" s="575" t="s">
        <v>699</v>
      </c>
      <c r="G340" s="653">
        <v>20000000</v>
      </c>
      <c r="H340" s="653">
        <v>20000000</v>
      </c>
      <c r="I340" s="656"/>
      <c r="J340" s="578" t="s">
        <v>700</v>
      </c>
      <c r="K340" s="654"/>
    </row>
    <row r="341" spans="1:11" s="252" customFormat="1" ht="25.5" customHeight="1">
      <c r="A341" s="564">
        <v>62</v>
      </c>
      <c r="B341" s="603" t="s">
        <v>12</v>
      </c>
      <c r="C341" s="589" t="s">
        <v>24</v>
      </c>
      <c r="D341" s="565" t="s">
        <v>42</v>
      </c>
      <c r="E341" s="683" t="s">
        <v>22</v>
      </c>
      <c r="F341" s="684" t="s">
        <v>56</v>
      </c>
      <c r="G341" s="590">
        <v>99000</v>
      </c>
      <c r="H341" s="590">
        <v>99000</v>
      </c>
      <c r="I341" s="591"/>
      <c r="J341" s="685" t="s">
        <v>26</v>
      </c>
      <c r="K341" s="686"/>
    </row>
    <row r="342" spans="1:11" s="252" customFormat="1" ht="25.5" customHeight="1">
      <c r="A342" s="564">
        <v>63</v>
      </c>
      <c r="B342" s="603" t="s">
        <v>12</v>
      </c>
      <c r="C342" s="589" t="s">
        <v>24</v>
      </c>
      <c r="D342" s="578" t="s">
        <v>42</v>
      </c>
      <c r="E342" s="683" t="s">
        <v>23</v>
      </c>
      <c r="F342" s="684" t="s">
        <v>57</v>
      </c>
      <c r="G342" s="653">
        <v>60000</v>
      </c>
      <c r="H342" s="653">
        <v>60000</v>
      </c>
      <c r="I342" s="653"/>
      <c r="J342" s="685" t="s">
        <v>26</v>
      </c>
      <c r="K342" s="687"/>
    </row>
    <row r="343" spans="1:11" s="252" customFormat="1" ht="25.5" customHeight="1">
      <c r="A343" s="564">
        <v>64</v>
      </c>
      <c r="B343" s="603" t="s">
        <v>12</v>
      </c>
      <c r="C343" s="589" t="s">
        <v>27</v>
      </c>
      <c r="D343" s="565" t="s">
        <v>42</v>
      </c>
      <c r="E343" s="604" t="s">
        <v>43</v>
      </c>
      <c r="F343" s="568" t="s">
        <v>25</v>
      </c>
      <c r="G343" s="590">
        <v>50000</v>
      </c>
      <c r="H343" s="590">
        <v>50000</v>
      </c>
      <c r="I343" s="591"/>
      <c r="J343" s="592" t="s">
        <v>31</v>
      </c>
      <c r="K343" s="572"/>
    </row>
    <row r="344" spans="1:11" s="252" customFormat="1" ht="25.5" customHeight="1">
      <c r="A344" s="564">
        <v>65</v>
      </c>
      <c r="B344" s="603" t="s">
        <v>12</v>
      </c>
      <c r="C344" s="589" t="s">
        <v>659</v>
      </c>
      <c r="D344" s="565" t="s">
        <v>42</v>
      </c>
      <c r="E344" s="604" t="s">
        <v>666</v>
      </c>
      <c r="F344" s="688" t="s">
        <v>666</v>
      </c>
      <c r="G344" s="590">
        <f>SUM(H344:I344)</f>
        <v>233140</v>
      </c>
      <c r="H344" s="590">
        <v>233140</v>
      </c>
      <c r="I344" s="591"/>
      <c r="J344" s="592" t="s">
        <v>667</v>
      </c>
      <c r="K344" s="572"/>
    </row>
    <row r="345" spans="1:11" s="252" customFormat="1" ht="25.5" customHeight="1">
      <c r="A345" s="564">
        <v>66</v>
      </c>
      <c r="B345" s="603" t="s">
        <v>12</v>
      </c>
      <c r="C345" s="566" t="s">
        <v>672</v>
      </c>
      <c r="D345" s="578" t="s">
        <v>42</v>
      </c>
      <c r="E345" s="566" t="s">
        <v>684</v>
      </c>
      <c r="F345" s="575" t="s">
        <v>685</v>
      </c>
      <c r="G345" s="653">
        <v>80000</v>
      </c>
      <c r="H345" s="653">
        <v>80000</v>
      </c>
      <c r="I345" s="627"/>
      <c r="J345" s="578" t="s">
        <v>686</v>
      </c>
      <c r="K345" s="654"/>
    </row>
    <row r="346" spans="1:11" s="252" customFormat="1" ht="25.5" customHeight="1">
      <c r="A346" s="564">
        <v>67</v>
      </c>
      <c r="B346" s="603" t="s">
        <v>12</v>
      </c>
      <c r="C346" s="589" t="s">
        <v>710</v>
      </c>
      <c r="D346" s="658" t="s">
        <v>1104</v>
      </c>
      <c r="E346" s="604" t="s">
        <v>711</v>
      </c>
      <c r="F346" s="688" t="s">
        <v>712</v>
      </c>
      <c r="G346" s="660">
        <f>H346+I346</f>
        <v>300000</v>
      </c>
      <c r="H346" s="660">
        <v>300000</v>
      </c>
      <c r="I346" s="600"/>
      <c r="J346" s="592" t="s">
        <v>713</v>
      </c>
      <c r="K346" s="654"/>
    </row>
    <row r="347" spans="1:11" s="252" customFormat="1" ht="25.5" customHeight="1">
      <c r="A347" s="564">
        <v>68</v>
      </c>
      <c r="B347" s="603" t="s">
        <v>12</v>
      </c>
      <c r="C347" s="566" t="s">
        <v>706</v>
      </c>
      <c r="D347" s="565" t="s">
        <v>42</v>
      </c>
      <c r="E347" s="618" t="s">
        <v>717</v>
      </c>
      <c r="F347" s="619" t="s">
        <v>718</v>
      </c>
      <c r="G347" s="660">
        <f>H347+I347</f>
        <v>351975</v>
      </c>
      <c r="H347" s="590">
        <v>351975</v>
      </c>
      <c r="I347" s="600"/>
      <c r="J347" s="592" t="s">
        <v>719</v>
      </c>
      <c r="K347" s="654"/>
    </row>
    <row r="348" spans="1:11" s="252" customFormat="1" ht="25.5" customHeight="1">
      <c r="A348" s="564">
        <v>69</v>
      </c>
      <c r="B348" s="603" t="s">
        <v>12</v>
      </c>
      <c r="C348" s="566" t="s">
        <v>706</v>
      </c>
      <c r="D348" s="578" t="s">
        <v>42</v>
      </c>
      <c r="E348" s="618" t="s">
        <v>720</v>
      </c>
      <c r="F348" s="619" t="s">
        <v>721</v>
      </c>
      <c r="G348" s="660">
        <f>H348+I348</f>
        <v>274501</v>
      </c>
      <c r="H348" s="653">
        <v>274501</v>
      </c>
      <c r="I348" s="600"/>
      <c r="J348" s="578" t="s">
        <v>722</v>
      </c>
      <c r="K348" s="654"/>
    </row>
    <row r="349" spans="1:11" s="252" customFormat="1" ht="25.5" customHeight="1">
      <c r="A349" s="564">
        <v>70</v>
      </c>
      <c r="B349" s="603" t="s">
        <v>756</v>
      </c>
      <c r="C349" s="566" t="s">
        <v>245</v>
      </c>
      <c r="D349" s="565" t="s">
        <v>134</v>
      </c>
      <c r="E349" s="567" t="s">
        <v>832</v>
      </c>
      <c r="F349" s="568" t="s">
        <v>339</v>
      </c>
      <c r="G349" s="590">
        <v>50000</v>
      </c>
      <c r="H349" s="590">
        <v>50000</v>
      </c>
      <c r="I349" s="570"/>
      <c r="J349" s="592" t="s">
        <v>251</v>
      </c>
      <c r="K349" s="572"/>
    </row>
    <row r="350" spans="1:11" s="252" customFormat="1" ht="25.5" customHeight="1">
      <c r="A350" s="564">
        <v>71</v>
      </c>
      <c r="B350" s="603" t="s">
        <v>756</v>
      </c>
      <c r="C350" s="566" t="s">
        <v>245</v>
      </c>
      <c r="D350" s="578" t="s">
        <v>134</v>
      </c>
      <c r="E350" s="567" t="s">
        <v>340</v>
      </c>
      <c r="F350" s="568" t="s">
        <v>341</v>
      </c>
      <c r="G350" s="590">
        <v>50000</v>
      </c>
      <c r="H350" s="653">
        <v>50000</v>
      </c>
      <c r="I350" s="633"/>
      <c r="J350" s="578" t="s">
        <v>251</v>
      </c>
      <c r="K350" s="654"/>
    </row>
    <row r="351" spans="1:11" s="252" customFormat="1" ht="25.5" customHeight="1">
      <c r="A351" s="564">
        <v>72</v>
      </c>
      <c r="B351" s="603" t="s">
        <v>756</v>
      </c>
      <c r="C351" s="566" t="s">
        <v>245</v>
      </c>
      <c r="D351" s="578" t="s">
        <v>134</v>
      </c>
      <c r="E351" s="566" t="s">
        <v>833</v>
      </c>
      <c r="F351" s="575" t="s">
        <v>834</v>
      </c>
      <c r="G351" s="590">
        <v>160000</v>
      </c>
      <c r="H351" s="653">
        <v>160000</v>
      </c>
      <c r="I351" s="633"/>
      <c r="J351" s="578" t="s">
        <v>248</v>
      </c>
      <c r="K351" s="654"/>
    </row>
    <row r="352" spans="1:11" s="252" customFormat="1" ht="25.5" customHeight="1">
      <c r="A352" s="564">
        <v>73</v>
      </c>
      <c r="B352" s="603" t="s">
        <v>756</v>
      </c>
      <c r="C352" s="566" t="s">
        <v>245</v>
      </c>
      <c r="D352" s="578" t="s">
        <v>134</v>
      </c>
      <c r="E352" s="566" t="s">
        <v>835</v>
      </c>
      <c r="F352" s="575" t="s">
        <v>834</v>
      </c>
      <c r="G352" s="590">
        <v>20000</v>
      </c>
      <c r="H352" s="653">
        <v>20000</v>
      </c>
      <c r="I352" s="633"/>
      <c r="J352" s="578" t="s">
        <v>248</v>
      </c>
      <c r="K352" s="654"/>
    </row>
    <row r="353" spans="1:16" s="252" customFormat="1" ht="25.5" customHeight="1">
      <c r="A353" s="564">
        <v>74</v>
      </c>
      <c r="B353" s="603" t="s">
        <v>756</v>
      </c>
      <c r="C353" s="566" t="s">
        <v>245</v>
      </c>
      <c r="D353" s="565" t="s">
        <v>134</v>
      </c>
      <c r="E353" s="566" t="s">
        <v>836</v>
      </c>
      <c r="F353" s="568" t="s">
        <v>837</v>
      </c>
      <c r="G353" s="653">
        <v>20000</v>
      </c>
      <c r="H353" s="653">
        <v>20000</v>
      </c>
      <c r="I353" s="653"/>
      <c r="J353" s="578" t="s">
        <v>256</v>
      </c>
      <c r="K353" s="654"/>
    </row>
    <row r="354" spans="1:16" s="252" customFormat="1" ht="25.5" customHeight="1">
      <c r="A354" s="564">
        <v>75</v>
      </c>
      <c r="B354" s="603" t="s">
        <v>756</v>
      </c>
      <c r="C354" s="566" t="s">
        <v>245</v>
      </c>
      <c r="D354" s="689" t="s">
        <v>134</v>
      </c>
      <c r="E354" s="690" t="s">
        <v>838</v>
      </c>
      <c r="F354" s="691" t="s">
        <v>839</v>
      </c>
      <c r="G354" s="692">
        <v>100000</v>
      </c>
      <c r="H354" s="692">
        <v>100000</v>
      </c>
      <c r="I354" s="653"/>
      <c r="J354" s="578" t="s">
        <v>259</v>
      </c>
      <c r="K354" s="654"/>
    </row>
    <row r="355" spans="1:16" s="252" customFormat="1" ht="25.5" customHeight="1">
      <c r="A355" s="564">
        <v>76</v>
      </c>
      <c r="B355" s="603" t="s">
        <v>756</v>
      </c>
      <c r="C355" s="566" t="s">
        <v>245</v>
      </c>
      <c r="D355" s="689" t="s">
        <v>134</v>
      </c>
      <c r="E355" s="690" t="s">
        <v>840</v>
      </c>
      <c r="F355" s="691" t="s">
        <v>839</v>
      </c>
      <c r="G355" s="692">
        <v>100000</v>
      </c>
      <c r="H355" s="692">
        <v>100000</v>
      </c>
      <c r="I355" s="653"/>
      <c r="J355" s="578" t="s">
        <v>259</v>
      </c>
      <c r="K355" s="654"/>
    </row>
    <row r="356" spans="1:16" s="252" customFormat="1" ht="25.5" customHeight="1">
      <c r="A356" s="564">
        <v>77</v>
      </c>
      <c r="B356" s="603" t="s">
        <v>756</v>
      </c>
      <c r="C356" s="566" t="s">
        <v>245</v>
      </c>
      <c r="D356" s="689" t="s">
        <v>134</v>
      </c>
      <c r="E356" s="690" t="s">
        <v>841</v>
      </c>
      <c r="F356" s="691" t="s">
        <v>839</v>
      </c>
      <c r="G356" s="692">
        <v>100000</v>
      </c>
      <c r="H356" s="692">
        <v>100000</v>
      </c>
      <c r="I356" s="653"/>
      <c r="J356" s="578" t="s">
        <v>259</v>
      </c>
      <c r="K356" s="654"/>
    </row>
    <row r="357" spans="1:16" s="252" customFormat="1" ht="25.5" customHeight="1">
      <c r="A357" s="564">
        <v>78</v>
      </c>
      <c r="B357" s="603" t="s">
        <v>756</v>
      </c>
      <c r="C357" s="566" t="s">
        <v>245</v>
      </c>
      <c r="D357" s="689" t="s">
        <v>134</v>
      </c>
      <c r="E357" s="690" t="s">
        <v>842</v>
      </c>
      <c r="F357" s="691" t="s">
        <v>843</v>
      </c>
      <c r="G357" s="692">
        <v>90000</v>
      </c>
      <c r="H357" s="692">
        <v>90000</v>
      </c>
      <c r="I357" s="653"/>
      <c r="J357" s="578" t="s">
        <v>259</v>
      </c>
      <c r="K357" s="654"/>
    </row>
    <row r="358" spans="1:16" s="252" customFormat="1" ht="25.5" customHeight="1">
      <c r="A358" s="564">
        <v>79</v>
      </c>
      <c r="B358" s="603" t="s">
        <v>756</v>
      </c>
      <c r="C358" s="566" t="s">
        <v>245</v>
      </c>
      <c r="D358" s="689" t="s">
        <v>134</v>
      </c>
      <c r="E358" s="690" t="s">
        <v>844</v>
      </c>
      <c r="F358" s="691" t="s">
        <v>843</v>
      </c>
      <c r="G358" s="692">
        <v>90000</v>
      </c>
      <c r="H358" s="692">
        <v>90000</v>
      </c>
      <c r="I358" s="653"/>
      <c r="J358" s="578" t="s">
        <v>259</v>
      </c>
      <c r="K358" s="654"/>
    </row>
    <row r="359" spans="1:16" s="252" customFormat="1" ht="25.5" customHeight="1">
      <c r="A359" s="564">
        <v>80</v>
      </c>
      <c r="B359" s="603" t="s">
        <v>756</v>
      </c>
      <c r="C359" s="566" t="s">
        <v>245</v>
      </c>
      <c r="D359" s="689" t="s">
        <v>134</v>
      </c>
      <c r="E359" s="690" t="s">
        <v>845</v>
      </c>
      <c r="F359" s="691" t="s">
        <v>843</v>
      </c>
      <c r="G359" s="692">
        <v>90000</v>
      </c>
      <c r="H359" s="692">
        <v>90000</v>
      </c>
      <c r="I359" s="653"/>
      <c r="J359" s="578" t="s">
        <v>259</v>
      </c>
      <c r="K359" s="654"/>
    </row>
    <row r="360" spans="1:16" s="252" customFormat="1" ht="25.5" customHeight="1">
      <c r="A360" s="564">
        <v>81</v>
      </c>
      <c r="B360" s="603" t="s">
        <v>756</v>
      </c>
      <c r="C360" s="566" t="s">
        <v>245</v>
      </c>
      <c r="D360" s="689" t="s">
        <v>134</v>
      </c>
      <c r="E360" s="690" t="s">
        <v>846</v>
      </c>
      <c r="F360" s="691" t="s">
        <v>843</v>
      </c>
      <c r="G360" s="692">
        <v>90000</v>
      </c>
      <c r="H360" s="692">
        <v>90000</v>
      </c>
      <c r="I360" s="653"/>
      <c r="J360" s="578" t="s">
        <v>259</v>
      </c>
      <c r="K360" s="654"/>
    </row>
    <row r="361" spans="1:16" s="252" customFormat="1" ht="25.5" customHeight="1">
      <c r="A361" s="564">
        <v>82</v>
      </c>
      <c r="B361" s="603" t="s">
        <v>756</v>
      </c>
      <c r="C361" s="566" t="s">
        <v>245</v>
      </c>
      <c r="D361" s="689" t="s">
        <v>134</v>
      </c>
      <c r="E361" s="690" t="s">
        <v>847</v>
      </c>
      <c r="F361" s="691" t="s">
        <v>843</v>
      </c>
      <c r="G361" s="692">
        <v>90000</v>
      </c>
      <c r="H361" s="692">
        <v>90000</v>
      </c>
      <c r="I361" s="653"/>
      <c r="J361" s="578" t="s">
        <v>259</v>
      </c>
      <c r="K361" s="654"/>
    </row>
    <row r="362" spans="1:16" s="605" customFormat="1" ht="25.5" customHeight="1">
      <c r="A362" s="564">
        <v>83</v>
      </c>
      <c r="B362" s="603" t="s">
        <v>756</v>
      </c>
      <c r="C362" s="566" t="s">
        <v>245</v>
      </c>
      <c r="D362" s="689" t="s">
        <v>134</v>
      </c>
      <c r="E362" s="690" t="s">
        <v>848</v>
      </c>
      <c r="F362" s="691" t="s">
        <v>843</v>
      </c>
      <c r="G362" s="692">
        <v>75000</v>
      </c>
      <c r="H362" s="692">
        <v>75000</v>
      </c>
      <c r="I362" s="653"/>
      <c r="J362" s="578" t="s">
        <v>259</v>
      </c>
      <c r="K362" s="654"/>
      <c r="L362" s="252"/>
      <c r="M362" s="252"/>
      <c r="N362" s="252"/>
      <c r="O362" s="252"/>
      <c r="P362" s="252"/>
    </row>
    <row r="363" spans="1:16" s="605" customFormat="1" ht="25.5" customHeight="1">
      <c r="A363" s="564">
        <v>84</v>
      </c>
      <c r="B363" s="603" t="s">
        <v>756</v>
      </c>
      <c r="C363" s="566" t="s">
        <v>245</v>
      </c>
      <c r="D363" s="689" t="s">
        <v>134</v>
      </c>
      <c r="E363" s="690" t="s">
        <v>849</v>
      </c>
      <c r="F363" s="691" t="s">
        <v>843</v>
      </c>
      <c r="G363" s="692">
        <v>70000</v>
      </c>
      <c r="H363" s="692">
        <v>70000</v>
      </c>
      <c r="I363" s="653"/>
      <c r="J363" s="578" t="s">
        <v>259</v>
      </c>
      <c r="K363" s="654"/>
      <c r="L363" s="252"/>
      <c r="M363" s="252"/>
      <c r="N363" s="252"/>
      <c r="O363" s="252"/>
      <c r="P363" s="252"/>
    </row>
    <row r="364" spans="1:16" s="605" customFormat="1" ht="25.5" customHeight="1">
      <c r="A364" s="564">
        <v>85</v>
      </c>
      <c r="B364" s="603" t="s">
        <v>756</v>
      </c>
      <c r="C364" s="566" t="s">
        <v>245</v>
      </c>
      <c r="D364" s="689" t="s">
        <v>134</v>
      </c>
      <c r="E364" s="690" t="s">
        <v>850</v>
      </c>
      <c r="F364" s="691" t="s">
        <v>843</v>
      </c>
      <c r="G364" s="692">
        <v>70000</v>
      </c>
      <c r="H364" s="692">
        <v>70000</v>
      </c>
      <c r="I364" s="653"/>
      <c r="J364" s="578" t="s">
        <v>259</v>
      </c>
      <c r="K364" s="654"/>
      <c r="L364" s="252"/>
      <c r="M364" s="252"/>
      <c r="N364" s="252"/>
      <c r="O364" s="252"/>
      <c r="P364" s="252"/>
    </row>
    <row r="365" spans="1:16" s="605" customFormat="1" ht="25.5" customHeight="1">
      <c r="A365" s="564">
        <v>86</v>
      </c>
      <c r="B365" s="603" t="s">
        <v>756</v>
      </c>
      <c r="C365" s="566" t="s">
        <v>245</v>
      </c>
      <c r="D365" s="689" t="s">
        <v>134</v>
      </c>
      <c r="E365" s="690" t="s">
        <v>851</v>
      </c>
      <c r="F365" s="691" t="s">
        <v>843</v>
      </c>
      <c r="G365" s="692">
        <v>70000</v>
      </c>
      <c r="H365" s="692">
        <v>70000</v>
      </c>
      <c r="I365" s="653"/>
      <c r="J365" s="578" t="s">
        <v>259</v>
      </c>
      <c r="K365" s="654"/>
      <c r="L365" s="252"/>
      <c r="M365" s="252"/>
      <c r="N365" s="252"/>
      <c r="O365" s="252"/>
      <c r="P365" s="252"/>
    </row>
    <row r="366" spans="1:16" s="605" customFormat="1" ht="25.5" customHeight="1">
      <c r="A366" s="564">
        <v>87</v>
      </c>
      <c r="B366" s="603" t="s">
        <v>756</v>
      </c>
      <c r="C366" s="566" t="s">
        <v>245</v>
      </c>
      <c r="D366" s="689" t="s">
        <v>134</v>
      </c>
      <c r="E366" s="690" t="s">
        <v>852</v>
      </c>
      <c r="F366" s="691" t="s">
        <v>853</v>
      </c>
      <c r="G366" s="653">
        <v>90000</v>
      </c>
      <c r="H366" s="653">
        <v>90000</v>
      </c>
      <c r="I366" s="653"/>
      <c r="J366" s="578" t="s">
        <v>259</v>
      </c>
      <c r="K366" s="654"/>
      <c r="L366" s="252"/>
      <c r="M366" s="252"/>
      <c r="N366" s="252"/>
      <c r="O366" s="252"/>
      <c r="P366" s="252"/>
    </row>
    <row r="367" spans="1:16" s="605" customFormat="1" ht="25.5" customHeight="1">
      <c r="A367" s="564">
        <v>88</v>
      </c>
      <c r="B367" s="603" t="s">
        <v>756</v>
      </c>
      <c r="C367" s="566" t="s">
        <v>245</v>
      </c>
      <c r="D367" s="689" t="s">
        <v>134</v>
      </c>
      <c r="E367" s="690" t="s">
        <v>854</v>
      </c>
      <c r="F367" s="691" t="s">
        <v>853</v>
      </c>
      <c r="G367" s="653">
        <v>90000</v>
      </c>
      <c r="H367" s="653">
        <v>90000</v>
      </c>
      <c r="I367" s="653"/>
      <c r="J367" s="578" t="s">
        <v>259</v>
      </c>
      <c r="K367" s="654"/>
      <c r="L367" s="252"/>
      <c r="M367" s="252"/>
      <c r="N367" s="252"/>
      <c r="O367" s="252"/>
      <c r="P367" s="252"/>
    </row>
    <row r="368" spans="1:16" s="252" customFormat="1" ht="25.5" customHeight="1">
      <c r="A368" s="564">
        <v>89</v>
      </c>
      <c r="B368" s="603" t="s">
        <v>756</v>
      </c>
      <c r="C368" s="566" t="s">
        <v>245</v>
      </c>
      <c r="D368" s="689" t="s">
        <v>134</v>
      </c>
      <c r="E368" s="690" t="s">
        <v>855</v>
      </c>
      <c r="F368" s="691" t="s">
        <v>853</v>
      </c>
      <c r="G368" s="653">
        <v>90000</v>
      </c>
      <c r="H368" s="653">
        <v>90000</v>
      </c>
      <c r="I368" s="653"/>
      <c r="J368" s="578" t="s">
        <v>259</v>
      </c>
      <c r="K368" s="654"/>
    </row>
    <row r="369" spans="1:11" s="252" customFormat="1" ht="25.5" customHeight="1">
      <c r="A369" s="564">
        <v>90</v>
      </c>
      <c r="B369" s="603" t="s">
        <v>756</v>
      </c>
      <c r="C369" s="566" t="s">
        <v>245</v>
      </c>
      <c r="D369" s="689" t="s">
        <v>134</v>
      </c>
      <c r="E369" s="690" t="s">
        <v>856</v>
      </c>
      <c r="F369" s="691" t="s">
        <v>853</v>
      </c>
      <c r="G369" s="653">
        <v>90000</v>
      </c>
      <c r="H369" s="653">
        <v>90000</v>
      </c>
      <c r="I369" s="653"/>
      <c r="J369" s="578" t="s">
        <v>259</v>
      </c>
      <c r="K369" s="654"/>
    </row>
    <row r="370" spans="1:11" s="252" customFormat="1" ht="25.5" customHeight="1">
      <c r="A370" s="564">
        <v>91</v>
      </c>
      <c r="B370" s="603" t="s">
        <v>756</v>
      </c>
      <c r="C370" s="566" t="s">
        <v>245</v>
      </c>
      <c r="D370" s="689" t="s">
        <v>134</v>
      </c>
      <c r="E370" s="690" t="s">
        <v>857</v>
      </c>
      <c r="F370" s="691" t="s">
        <v>853</v>
      </c>
      <c r="G370" s="653">
        <v>90000</v>
      </c>
      <c r="H370" s="653">
        <v>90000</v>
      </c>
      <c r="I370" s="653"/>
      <c r="J370" s="578" t="s">
        <v>259</v>
      </c>
      <c r="K370" s="654"/>
    </row>
    <row r="371" spans="1:11" s="252" customFormat="1" ht="25.5" customHeight="1">
      <c r="A371" s="564">
        <v>92</v>
      </c>
      <c r="B371" s="603" t="s">
        <v>756</v>
      </c>
      <c r="C371" s="566" t="s">
        <v>245</v>
      </c>
      <c r="D371" s="689" t="s">
        <v>134</v>
      </c>
      <c r="E371" s="690" t="s">
        <v>858</v>
      </c>
      <c r="F371" s="691" t="s">
        <v>853</v>
      </c>
      <c r="G371" s="653">
        <v>90000</v>
      </c>
      <c r="H371" s="653">
        <v>90000</v>
      </c>
      <c r="I371" s="653"/>
      <c r="J371" s="578" t="s">
        <v>259</v>
      </c>
      <c r="K371" s="654"/>
    </row>
    <row r="372" spans="1:11" s="252" customFormat="1" ht="25.5" customHeight="1">
      <c r="A372" s="564">
        <v>93</v>
      </c>
      <c r="B372" s="603" t="s">
        <v>756</v>
      </c>
      <c r="C372" s="566" t="s">
        <v>245</v>
      </c>
      <c r="D372" s="689" t="s">
        <v>134</v>
      </c>
      <c r="E372" s="690" t="s">
        <v>859</v>
      </c>
      <c r="F372" s="691" t="s">
        <v>853</v>
      </c>
      <c r="G372" s="653">
        <v>90000</v>
      </c>
      <c r="H372" s="653">
        <v>90000</v>
      </c>
      <c r="I372" s="653"/>
      <c r="J372" s="578" t="s">
        <v>259</v>
      </c>
      <c r="K372" s="654"/>
    </row>
    <row r="373" spans="1:11" s="252" customFormat="1" ht="25.5" customHeight="1">
      <c r="A373" s="564">
        <v>94</v>
      </c>
      <c r="B373" s="603" t="s">
        <v>756</v>
      </c>
      <c r="C373" s="566" t="s">
        <v>245</v>
      </c>
      <c r="D373" s="689" t="s">
        <v>134</v>
      </c>
      <c r="E373" s="690" t="s">
        <v>860</v>
      </c>
      <c r="F373" s="691" t="s">
        <v>853</v>
      </c>
      <c r="G373" s="653">
        <v>90000</v>
      </c>
      <c r="H373" s="653">
        <v>90000</v>
      </c>
      <c r="I373" s="653"/>
      <c r="J373" s="578" t="s">
        <v>259</v>
      </c>
      <c r="K373" s="654"/>
    </row>
    <row r="374" spans="1:11" s="252" customFormat="1" ht="25.5" customHeight="1">
      <c r="A374" s="564">
        <v>95</v>
      </c>
      <c r="B374" s="603" t="s">
        <v>756</v>
      </c>
      <c r="C374" s="566" t="s">
        <v>245</v>
      </c>
      <c r="D374" s="689" t="s">
        <v>134</v>
      </c>
      <c r="E374" s="690" t="s">
        <v>861</v>
      </c>
      <c r="F374" s="691" t="s">
        <v>853</v>
      </c>
      <c r="G374" s="653">
        <v>90000</v>
      </c>
      <c r="H374" s="653">
        <v>90000</v>
      </c>
      <c r="I374" s="653"/>
      <c r="J374" s="578" t="s">
        <v>259</v>
      </c>
      <c r="K374" s="654"/>
    </row>
    <row r="375" spans="1:11" s="252" customFormat="1" ht="25.5" customHeight="1">
      <c r="A375" s="564">
        <v>96</v>
      </c>
      <c r="B375" s="603" t="s">
        <v>756</v>
      </c>
      <c r="C375" s="566" t="s">
        <v>245</v>
      </c>
      <c r="D375" s="689" t="s">
        <v>134</v>
      </c>
      <c r="E375" s="690" t="s">
        <v>862</v>
      </c>
      <c r="F375" s="691" t="s">
        <v>853</v>
      </c>
      <c r="G375" s="653">
        <v>90000</v>
      </c>
      <c r="H375" s="653">
        <v>90000</v>
      </c>
      <c r="I375" s="653"/>
      <c r="J375" s="578" t="s">
        <v>259</v>
      </c>
      <c r="K375" s="654"/>
    </row>
    <row r="376" spans="1:11" s="252" customFormat="1" ht="25.5" customHeight="1">
      <c r="A376" s="564">
        <v>97</v>
      </c>
      <c r="B376" s="603" t="s">
        <v>756</v>
      </c>
      <c r="C376" s="566" t="s">
        <v>245</v>
      </c>
      <c r="D376" s="689" t="s">
        <v>134</v>
      </c>
      <c r="E376" s="690" t="s">
        <v>863</v>
      </c>
      <c r="F376" s="691" t="s">
        <v>853</v>
      </c>
      <c r="G376" s="653">
        <v>90000</v>
      </c>
      <c r="H376" s="653">
        <v>90000</v>
      </c>
      <c r="I376" s="653"/>
      <c r="J376" s="578" t="s">
        <v>259</v>
      </c>
      <c r="K376" s="654"/>
    </row>
    <row r="377" spans="1:11" s="252" customFormat="1" ht="25.5" customHeight="1">
      <c r="A377" s="564">
        <v>98</v>
      </c>
      <c r="B377" s="603" t="s">
        <v>756</v>
      </c>
      <c r="C377" s="566" t="s">
        <v>245</v>
      </c>
      <c r="D377" s="689" t="s">
        <v>134</v>
      </c>
      <c r="E377" s="690" t="s">
        <v>864</v>
      </c>
      <c r="F377" s="691" t="s">
        <v>853</v>
      </c>
      <c r="G377" s="653">
        <v>90000</v>
      </c>
      <c r="H377" s="653">
        <v>90000</v>
      </c>
      <c r="I377" s="653"/>
      <c r="J377" s="578" t="s">
        <v>259</v>
      </c>
      <c r="K377" s="654"/>
    </row>
    <row r="378" spans="1:11" s="252" customFormat="1" ht="25.5" customHeight="1">
      <c r="A378" s="564">
        <v>99</v>
      </c>
      <c r="B378" s="603" t="s">
        <v>756</v>
      </c>
      <c r="C378" s="566" t="s">
        <v>245</v>
      </c>
      <c r="D378" s="689" t="s">
        <v>134</v>
      </c>
      <c r="E378" s="690" t="s">
        <v>865</v>
      </c>
      <c r="F378" s="691" t="s">
        <v>853</v>
      </c>
      <c r="G378" s="653">
        <v>90000</v>
      </c>
      <c r="H378" s="653">
        <v>90000</v>
      </c>
      <c r="I378" s="653"/>
      <c r="J378" s="578" t="s">
        <v>259</v>
      </c>
      <c r="K378" s="654"/>
    </row>
    <row r="379" spans="1:11" s="252" customFormat="1" ht="25.5" customHeight="1">
      <c r="A379" s="564">
        <v>100</v>
      </c>
      <c r="B379" s="603" t="s">
        <v>756</v>
      </c>
      <c r="C379" s="566" t="s">
        <v>245</v>
      </c>
      <c r="D379" s="689" t="s">
        <v>134</v>
      </c>
      <c r="E379" s="690" t="s">
        <v>866</v>
      </c>
      <c r="F379" s="691" t="s">
        <v>853</v>
      </c>
      <c r="G379" s="653">
        <v>90000</v>
      </c>
      <c r="H379" s="653">
        <v>90000</v>
      </c>
      <c r="I379" s="653"/>
      <c r="J379" s="578" t="s">
        <v>259</v>
      </c>
      <c r="K379" s="654"/>
    </row>
    <row r="380" spans="1:11" s="252" customFormat="1" ht="25.5" customHeight="1">
      <c r="A380" s="564">
        <v>101</v>
      </c>
      <c r="B380" s="603" t="s">
        <v>756</v>
      </c>
      <c r="C380" s="566" t="s">
        <v>245</v>
      </c>
      <c r="D380" s="689" t="s">
        <v>134</v>
      </c>
      <c r="E380" s="690" t="s">
        <v>867</v>
      </c>
      <c r="F380" s="691" t="s">
        <v>853</v>
      </c>
      <c r="G380" s="653">
        <v>90000</v>
      </c>
      <c r="H380" s="653">
        <v>90000</v>
      </c>
      <c r="I380" s="653"/>
      <c r="J380" s="578" t="s">
        <v>259</v>
      </c>
      <c r="K380" s="654"/>
    </row>
    <row r="381" spans="1:11" s="252" customFormat="1" ht="25.5" customHeight="1">
      <c r="A381" s="564">
        <v>102</v>
      </c>
      <c r="B381" s="603" t="s">
        <v>756</v>
      </c>
      <c r="C381" s="566" t="s">
        <v>245</v>
      </c>
      <c r="D381" s="689" t="s">
        <v>134</v>
      </c>
      <c r="E381" s="690" t="s">
        <v>868</v>
      </c>
      <c r="F381" s="691" t="s">
        <v>853</v>
      </c>
      <c r="G381" s="653">
        <v>90000</v>
      </c>
      <c r="H381" s="653">
        <v>90000</v>
      </c>
      <c r="I381" s="653"/>
      <c r="J381" s="578" t="s">
        <v>259</v>
      </c>
      <c r="K381" s="654"/>
    </row>
    <row r="382" spans="1:11" s="252" customFormat="1" ht="25.5" customHeight="1">
      <c r="A382" s="564">
        <v>103</v>
      </c>
      <c r="B382" s="603" t="s">
        <v>756</v>
      </c>
      <c r="C382" s="566" t="s">
        <v>245</v>
      </c>
      <c r="D382" s="689" t="s">
        <v>134</v>
      </c>
      <c r="E382" s="690" t="s">
        <v>869</v>
      </c>
      <c r="F382" s="691" t="s">
        <v>853</v>
      </c>
      <c r="G382" s="653">
        <v>90000</v>
      </c>
      <c r="H382" s="653">
        <v>90000</v>
      </c>
      <c r="I382" s="653"/>
      <c r="J382" s="578" t="s">
        <v>259</v>
      </c>
      <c r="K382" s="654"/>
    </row>
    <row r="383" spans="1:11" s="252" customFormat="1" ht="25.5" customHeight="1">
      <c r="A383" s="564">
        <v>104</v>
      </c>
      <c r="B383" s="603" t="s">
        <v>756</v>
      </c>
      <c r="C383" s="566" t="s">
        <v>245</v>
      </c>
      <c r="D383" s="689" t="s">
        <v>134</v>
      </c>
      <c r="E383" s="690" t="s">
        <v>869</v>
      </c>
      <c r="F383" s="691" t="s">
        <v>853</v>
      </c>
      <c r="G383" s="653">
        <v>95000</v>
      </c>
      <c r="H383" s="653">
        <v>95000</v>
      </c>
      <c r="I383" s="653"/>
      <c r="J383" s="578" t="s">
        <v>259</v>
      </c>
      <c r="K383" s="654"/>
    </row>
    <row r="384" spans="1:11" s="252" customFormat="1" ht="25.5" customHeight="1">
      <c r="A384" s="564">
        <v>105</v>
      </c>
      <c r="B384" s="603" t="s">
        <v>756</v>
      </c>
      <c r="C384" s="566" t="s">
        <v>245</v>
      </c>
      <c r="D384" s="689" t="s">
        <v>134</v>
      </c>
      <c r="E384" s="690" t="s">
        <v>870</v>
      </c>
      <c r="F384" s="691" t="s">
        <v>853</v>
      </c>
      <c r="G384" s="653">
        <v>75000</v>
      </c>
      <c r="H384" s="653">
        <v>75000</v>
      </c>
      <c r="I384" s="653"/>
      <c r="J384" s="578" t="s">
        <v>259</v>
      </c>
      <c r="K384" s="654"/>
    </row>
    <row r="385" spans="1:16" s="252" customFormat="1" ht="25.5" customHeight="1">
      <c r="A385" s="564">
        <v>106</v>
      </c>
      <c r="B385" s="603" t="s">
        <v>12</v>
      </c>
      <c r="C385" s="566" t="s">
        <v>416</v>
      </c>
      <c r="D385" s="578" t="s">
        <v>42</v>
      </c>
      <c r="E385" s="566" t="s">
        <v>879</v>
      </c>
      <c r="F385" s="575" t="s">
        <v>880</v>
      </c>
      <c r="G385" s="569">
        <f>H385+I385</f>
        <v>200000</v>
      </c>
      <c r="H385" s="653">
        <v>200000</v>
      </c>
      <c r="I385" s="633"/>
      <c r="J385" s="578" t="s">
        <v>881</v>
      </c>
      <c r="K385" s="654"/>
    </row>
    <row r="386" spans="1:16" s="252" customFormat="1" ht="25.5" customHeight="1">
      <c r="A386" s="564">
        <v>107</v>
      </c>
      <c r="B386" s="603" t="s">
        <v>12</v>
      </c>
      <c r="C386" s="589" t="s">
        <v>416</v>
      </c>
      <c r="D386" s="565" t="s">
        <v>42</v>
      </c>
      <c r="E386" s="566" t="s">
        <v>884</v>
      </c>
      <c r="F386" s="568" t="s">
        <v>880</v>
      </c>
      <c r="G386" s="569">
        <f>H386+I386</f>
        <v>250000</v>
      </c>
      <c r="H386" s="653">
        <v>250000</v>
      </c>
      <c r="I386" s="633"/>
      <c r="J386" s="578" t="s">
        <v>885</v>
      </c>
      <c r="K386" s="654"/>
    </row>
    <row r="387" spans="1:16" s="252" customFormat="1" ht="25.5" customHeight="1">
      <c r="A387" s="564">
        <v>108</v>
      </c>
      <c r="B387" s="603" t="s">
        <v>12</v>
      </c>
      <c r="C387" s="566" t="s">
        <v>419</v>
      </c>
      <c r="D387" s="578" t="s">
        <v>42</v>
      </c>
      <c r="E387" s="566" t="s">
        <v>900</v>
      </c>
      <c r="F387" s="575" t="s">
        <v>901</v>
      </c>
      <c r="G387" s="569">
        <f>H387+I387</f>
        <v>60500</v>
      </c>
      <c r="H387" s="653">
        <v>60500</v>
      </c>
      <c r="I387" s="633"/>
      <c r="J387" s="578" t="s">
        <v>421</v>
      </c>
      <c r="K387" s="654"/>
    </row>
    <row r="388" spans="1:16" s="252" customFormat="1" ht="25.5" customHeight="1">
      <c r="A388" s="564">
        <v>109</v>
      </c>
      <c r="B388" s="603" t="s">
        <v>12</v>
      </c>
      <c r="C388" s="566" t="s">
        <v>419</v>
      </c>
      <c r="D388" s="578" t="s">
        <v>42</v>
      </c>
      <c r="E388" s="566" t="s">
        <v>902</v>
      </c>
      <c r="F388" s="575" t="s">
        <v>903</v>
      </c>
      <c r="G388" s="569">
        <f>H388+I388</f>
        <v>22680</v>
      </c>
      <c r="H388" s="653">
        <v>22680</v>
      </c>
      <c r="I388" s="633"/>
      <c r="J388" s="578" t="s">
        <v>421</v>
      </c>
      <c r="K388" s="654"/>
    </row>
    <row r="389" spans="1:16" s="252" customFormat="1" ht="25.5" customHeight="1">
      <c r="A389" s="564">
        <v>110</v>
      </c>
      <c r="B389" s="603" t="s">
        <v>12</v>
      </c>
      <c r="C389" s="574" t="s">
        <v>904</v>
      </c>
      <c r="D389" s="565" t="s">
        <v>42</v>
      </c>
      <c r="E389" s="574" t="s">
        <v>905</v>
      </c>
      <c r="F389" s="568" t="s">
        <v>906</v>
      </c>
      <c r="G389" s="569">
        <f>H389+I389</f>
        <v>87000</v>
      </c>
      <c r="H389" s="590">
        <v>87000</v>
      </c>
      <c r="I389" s="570"/>
      <c r="J389" s="592" t="s">
        <v>907</v>
      </c>
      <c r="K389" s="572"/>
    </row>
    <row r="390" spans="1:16" s="252" customFormat="1" ht="25.5" customHeight="1">
      <c r="A390" s="564">
        <v>111</v>
      </c>
      <c r="B390" s="578" t="s">
        <v>12</v>
      </c>
      <c r="C390" s="589" t="s">
        <v>422</v>
      </c>
      <c r="D390" s="578" t="s">
        <v>42</v>
      </c>
      <c r="E390" s="566" t="s">
        <v>912</v>
      </c>
      <c r="F390" s="575" t="s">
        <v>25</v>
      </c>
      <c r="G390" s="653">
        <f>SUM(H390:I390)</f>
        <v>20000</v>
      </c>
      <c r="H390" s="653">
        <v>20000</v>
      </c>
      <c r="I390" s="653"/>
      <c r="J390" s="592" t="s">
        <v>911</v>
      </c>
      <c r="K390" s="654"/>
      <c r="M390" s="693"/>
    </row>
    <row r="391" spans="1:16" s="252" customFormat="1" ht="25.5" customHeight="1">
      <c r="A391" s="564">
        <v>112</v>
      </c>
      <c r="B391" s="603" t="s">
        <v>937</v>
      </c>
      <c r="C391" s="566" t="s">
        <v>932</v>
      </c>
      <c r="D391" s="628" t="s">
        <v>42</v>
      </c>
      <c r="E391" s="566" t="s">
        <v>933</v>
      </c>
      <c r="F391" s="575" t="s">
        <v>934</v>
      </c>
      <c r="G391" s="590">
        <v>35000</v>
      </c>
      <c r="H391" s="590">
        <v>35000</v>
      </c>
      <c r="I391" s="570"/>
      <c r="J391" s="578" t="s">
        <v>935</v>
      </c>
      <c r="K391" s="572"/>
    </row>
    <row r="392" spans="1:16" s="252" customFormat="1" ht="25.5" customHeight="1">
      <c r="A392" s="564">
        <v>113</v>
      </c>
      <c r="B392" s="603" t="s">
        <v>12</v>
      </c>
      <c r="C392" s="589" t="s">
        <v>945</v>
      </c>
      <c r="D392" s="565" t="s">
        <v>42</v>
      </c>
      <c r="E392" s="604" t="s">
        <v>946</v>
      </c>
      <c r="F392" s="568" t="s">
        <v>906</v>
      </c>
      <c r="G392" s="590">
        <v>85000</v>
      </c>
      <c r="H392" s="590">
        <v>85000</v>
      </c>
      <c r="I392" s="591"/>
      <c r="J392" s="592" t="s">
        <v>947</v>
      </c>
      <c r="K392" s="572"/>
    </row>
    <row r="393" spans="1:16" s="252" customFormat="1" ht="25.5" customHeight="1">
      <c r="A393" s="564">
        <v>114</v>
      </c>
      <c r="B393" s="594" t="s">
        <v>12</v>
      </c>
      <c r="C393" s="694" t="s">
        <v>940</v>
      </c>
      <c r="D393" s="675" t="s">
        <v>42</v>
      </c>
      <c r="E393" s="676" t="s">
        <v>941</v>
      </c>
      <c r="F393" s="695" t="s">
        <v>906</v>
      </c>
      <c r="G393" s="678">
        <v>80141</v>
      </c>
      <c r="H393" s="678">
        <v>80141</v>
      </c>
      <c r="I393" s="696"/>
      <c r="J393" s="680" t="s">
        <v>942</v>
      </c>
      <c r="K393" s="681"/>
      <c r="L393" s="682"/>
      <c r="M393" s="682"/>
      <c r="N393" s="682"/>
      <c r="O393" s="682"/>
      <c r="P393" s="682"/>
    </row>
    <row r="394" spans="1:16" s="252" customFormat="1" ht="25.5" customHeight="1">
      <c r="A394" s="564">
        <v>115</v>
      </c>
      <c r="B394" s="603" t="s">
        <v>1000</v>
      </c>
      <c r="C394" s="589" t="s">
        <v>1001</v>
      </c>
      <c r="D394" s="565" t="s">
        <v>1104</v>
      </c>
      <c r="E394" s="604" t="s">
        <v>1002</v>
      </c>
      <c r="F394" s="568" t="s">
        <v>1003</v>
      </c>
      <c r="G394" s="590">
        <v>41994</v>
      </c>
      <c r="H394" s="590">
        <v>41994</v>
      </c>
      <c r="I394" s="591"/>
      <c r="J394" s="592" t="s">
        <v>1004</v>
      </c>
      <c r="K394" s="572"/>
    </row>
    <row r="395" spans="1:16" s="252" customFormat="1" ht="25.5" customHeight="1">
      <c r="A395" s="564">
        <v>116</v>
      </c>
      <c r="B395" s="603" t="s">
        <v>1012</v>
      </c>
      <c r="C395" s="589" t="s">
        <v>1013</v>
      </c>
      <c r="D395" s="578" t="s">
        <v>1014</v>
      </c>
      <c r="E395" s="604" t="s">
        <v>1015</v>
      </c>
      <c r="F395" s="568" t="s">
        <v>1016</v>
      </c>
      <c r="G395" s="590">
        <f>H395+I395</f>
        <v>40000</v>
      </c>
      <c r="H395" s="590">
        <v>40000</v>
      </c>
      <c r="I395" s="591"/>
      <c r="J395" s="592" t="s">
        <v>1017</v>
      </c>
      <c r="K395" s="572"/>
    </row>
    <row r="396" spans="1:16" s="252" customFormat="1" ht="25.5" customHeight="1">
      <c r="A396" s="564">
        <v>117</v>
      </c>
      <c r="B396" s="603" t="s">
        <v>1012</v>
      </c>
      <c r="C396" s="589" t="s">
        <v>1013</v>
      </c>
      <c r="D396" s="578" t="s">
        <v>1014</v>
      </c>
      <c r="E396" s="566" t="s">
        <v>1018</v>
      </c>
      <c r="F396" s="575" t="s">
        <v>1016</v>
      </c>
      <c r="G396" s="590">
        <f>H396+I396</f>
        <v>40000</v>
      </c>
      <c r="H396" s="653">
        <v>40000</v>
      </c>
      <c r="I396" s="653"/>
      <c r="J396" s="578" t="s">
        <v>1019</v>
      </c>
      <c r="K396" s="654"/>
    </row>
    <row r="397" spans="1:16" s="252" customFormat="1" ht="25.5" customHeight="1">
      <c r="A397" s="564">
        <v>118</v>
      </c>
      <c r="B397" s="603" t="s">
        <v>1012</v>
      </c>
      <c r="C397" s="589" t="s">
        <v>1013</v>
      </c>
      <c r="D397" s="578" t="s">
        <v>1014</v>
      </c>
      <c r="E397" s="566" t="s">
        <v>1020</v>
      </c>
      <c r="F397" s="575" t="s">
        <v>1016</v>
      </c>
      <c r="G397" s="590">
        <f>H397+I397</f>
        <v>50000</v>
      </c>
      <c r="H397" s="653">
        <v>50000</v>
      </c>
      <c r="I397" s="653"/>
      <c r="J397" s="578" t="s">
        <v>1021</v>
      </c>
      <c r="K397" s="654"/>
    </row>
    <row r="398" spans="1:16" s="252" customFormat="1" ht="25.5" customHeight="1">
      <c r="A398" s="564">
        <v>119</v>
      </c>
      <c r="B398" s="578" t="s">
        <v>1012</v>
      </c>
      <c r="C398" s="589" t="s">
        <v>1013</v>
      </c>
      <c r="D398" s="578" t="s">
        <v>1014</v>
      </c>
      <c r="E398" s="566" t="s">
        <v>1022</v>
      </c>
      <c r="F398" s="575" t="s">
        <v>1016</v>
      </c>
      <c r="G398" s="653">
        <f>H398</f>
        <v>20000</v>
      </c>
      <c r="H398" s="653">
        <v>20000</v>
      </c>
      <c r="I398" s="627"/>
      <c r="J398" s="578" t="s">
        <v>1023</v>
      </c>
      <c r="K398" s="654"/>
    </row>
    <row r="399" spans="1:16" s="252" customFormat="1" ht="25.5" customHeight="1">
      <c r="A399" s="564">
        <v>120</v>
      </c>
      <c r="B399" s="603" t="s">
        <v>1036</v>
      </c>
      <c r="C399" s="589" t="s">
        <v>1037</v>
      </c>
      <c r="D399" s="565" t="s">
        <v>1038</v>
      </c>
      <c r="E399" s="604" t="s">
        <v>1039</v>
      </c>
      <c r="F399" s="588" t="s">
        <v>1040</v>
      </c>
      <c r="G399" s="590">
        <v>4000</v>
      </c>
      <c r="H399" s="590">
        <v>4000</v>
      </c>
      <c r="I399" s="591"/>
      <c r="J399" s="592" t="s">
        <v>1041</v>
      </c>
      <c r="K399" s="572"/>
    </row>
    <row r="400" spans="1:16" s="252" customFormat="1" ht="25.5" customHeight="1">
      <c r="A400" s="564">
        <v>121</v>
      </c>
      <c r="B400" s="603" t="s">
        <v>1036</v>
      </c>
      <c r="C400" s="566" t="s">
        <v>419</v>
      </c>
      <c r="D400" s="578" t="s">
        <v>42</v>
      </c>
      <c r="E400" s="566" t="s">
        <v>900</v>
      </c>
      <c r="F400" s="575" t="s">
        <v>901</v>
      </c>
      <c r="G400" s="653">
        <v>60500</v>
      </c>
      <c r="H400" s="653">
        <v>60500</v>
      </c>
      <c r="I400" s="653"/>
      <c r="J400" s="578" t="s">
        <v>421</v>
      </c>
      <c r="K400" s="654"/>
    </row>
    <row r="401" spans="1:11" s="252" customFormat="1" ht="25.5" customHeight="1">
      <c r="A401" s="564">
        <v>122</v>
      </c>
      <c r="B401" s="603" t="s">
        <v>1036</v>
      </c>
      <c r="C401" s="566" t="s">
        <v>419</v>
      </c>
      <c r="D401" s="578" t="s">
        <v>42</v>
      </c>
      <c r="E401" s="566" t="s">
        <v>902</v>
      </c>
      <c r="F401" s="575" t="s">
        <v>903</v>
      </c>
      <c r="G401" s="653">
        <v>22680</v>
      </c>
      <c r="H401" s="653">
        <v>22680</v>
      </c>
      <c r="I401" s="627"/>
      <c r="J401" s="578" t="s">
        <v>421</v>
      </c>
      <c r="K401" s="654"/>
    </row>
    <row r="402" spans="1:11" s="252" customFormat="1" ht="25.5" customHeight="1">
      <c r="A402" s="564">
        <v>123</v>
      </c>
      <c r="B402" s="603" t="s">
        <v>1036</v>
      </c>
      <c r="C402" s="589" t="s">
        <v>451</v>
      </c>
      <c r="D402" s="565" t="s">
        <v>42</v>
      </c>
      <c r="E402" s="604" t="s">
        <v>1046</v>
      </c>
      <c r="F402" s="568" t="s">
        <v>1047</v>
      </c>
      <c r="G402" s="569">
        <f>SUM(H402:I402)</f>
        <v>50000</v>
      </c>
      <c r="H402" s="569">
        <v>50000</v>
      </c>
      <c r="I402" s="568"/>
      <c r="J402" s="568" t="s">
        <v>1042</v>
      </c>
      <c r="K402" s="572"/>
    </row>
    <row r="403" spans="1:11" s="252" customFormat="1" ht="25.5" customHeight="1">
      <c r="A403" s="564">
        <v>124</v>
      </c>
      <c r="B403" s="603" t="s">
        <v>1036</v>
      </c>
      <c r="C403" s="589" t="s">
        <v>451</v>
      </c>
      <c r="D403" s="565" t="s">
        <v>42</v>
      </c>
      <c r="E403" s="604" t="s">
        <v>1048</v>
      </c>
      <c r="F403" s="568" t="s">
        <v>1049</v>
      </c>
      <c r="G403" s="569">
        <f>SUM(H403:I403)</f>
        <v>59500</v>
      </c>
      <c r="H403" s="569">
        <v>59500</v>
      </c>
      <c r="I403" s="568"/>
      <c r="J403" s="568" t="s">
        <v>1050</v>
      </c>
      <c r="K403" s="572"/>
    </row>
    <row r="404" spans="1:11" s="252" customFormat="1" ht="25.5" customHeight="1">
      <c r="A404" s="564">
        <v>125</v>
      </c>
      <c r="B404" s="603" t="s">
        <v>1036</v>
      </c>
      <c r="C404" s="589" t="s">
        <v>451</v>
      </c>
      <c r="D404" s="565" t="s">
        <v>42</v>
      </c>
      <c r="E404" s="604" t="s">
        <v>1054</v>
      </c>
      <c r="F404" s="568" t="s">
        <v>1055</v>
      </c>
      <c r="G404" s="569">
        <f>SUM(H404:I404)</f>
        <v>410000</v>
      </c>
      <c r="H404" s="569">
        <v>410000</v>
      </c>
      <c r="I404" s="568"/>
      <c r="J404" s="568" t="s">
        <v>1056</v>
      </c>
      <c r="K404" s="572"/>
    </row>
    <row r="405" spans="1:11" s="252" customFormat="1" ht="25.5" customHeight="1">
      <c r="A405" s="564">
        <v>126</v>
      </c>
      <c r="B405" s="603" t="s">
        <v>12</v>
      </c>
      <c r="C405" s="589" t="s">
        <v>1078</v>
      </c>
      <c r="D405" s="565" t="s">
        <v>134</v>
      </c>
      <c r="E405" s="604" t="s">
        <v>1079</v>
      </c>
      <c r="F405" s="568" t="s">
        <v>25</v>
      </c>
      <c r="G405" s="590">
        <v>80000</v>
      </c>
      <c r="H405" s="590">
        <v>80000</v>
      </c>
      <c r="I405" s="591"/>
      <c r="J405" s="592" t="s">
        <v>1080</v>
      </c>
      <c r="K405" s="654"/>
    </row>
    <row r="406" spans="1:11" s="252" customFormat="1" ht="25.5" customHeight="1">
      <c r="A406" s="564">
        <v>127</v>
      </c>
      <c r="B406" s="603" t="s">
        <v>12</v>
      </c>
      <c r="C406" s="589" t="s">
        <v>27</v>
      </c>
      <c r="D406" s="565" t="s">
        <v>28</v>
      </c>
      <c r="E406" s="604" t="s">
        <v>44</v>
      </c>
      <c r="F406" s="568" t="s">
        <v>25</v>
      </c>
      <c r="G406" s="590">
        <v>25000</v>
      </c>
      <c r="H406" s="590">
        <v>25000</v>
      </c>
      <c r="I406" s="591"/>
      <c r="J406" s="592" t="s">
        <v>45</v>
      </c>
      <c r="K406" s="572"/>
    </row>
    <row r="407" spans="1:11" s="252" customFormat="1" ht="25.5" customHeight="1">
      <c r="A407" s="564">
        <v>128</v>
      </c>
      <c r="B407" s="603" t="s">
        <v>12</v>
      </c>
      <c r="C407" s="589" t="s">
        <v>27</v>
      </c>
      <c r="D407" s="565" t="s">
        <v>28</v>
      </c>
      <c r="E407" s="604" t="s">
        <v>46</v>
      </c>
      <c r="F407" s="568" t="s">
        <v>47</v>
      </c>
      <c r="G407" s="590">
        <f>H407+I407</f>
        <v>15000</v>
      </c>
      <c r="H407" s="590">
        <v>15000</v>
      </c>
      <c r="I407" s="591"/>
      <c r="J407" s="592" t="s">
        <v>40</v>
      </c>
      <c r="K407" s="572"/>
    </row>
    <row r="408" spans="1:11" s="252" customFormat="1" ht="25.5" customHeight="1">
      <c r="A408" s="564">
        <v>129</v>
      </c>
      <c r="B408" s="603" t="s">
        <v>600</v>
      </c>
      <c r="C408" s="589" t="s">
        <v>601</v>
      </c>
      <c r="D408" s="565" t="s">
        <v>602</v>
      </c>
      <c r="E408" s="604" t="s">
        <v>604</v>
      </c>
      <c r="F408" s="568" t="s">
        <v>605</v>
      </c>
      <c r="G408" s="590">
        <f>SUM(H408:I408)</f>
        <v>30956</v>
      </c>
      <c r="H408" s="590">
        <v>30956</v>
      </c>
      <c r="I408" s="591"/>
      <c r="J408" s="592" t="s">
        <v>606</v>
      </c>
      <c r="K408" s="572"/>
    </row>
    <row r="409" spans="1:11" s="252" customFormat="1" ht="25.5" customHeight="1">
      <c r="A409" s="564">
        <v>130</v>
      </c>
      <c r="B409" s="603" t="s">
        <v>12</v>
      </c>
      <c r="C409" s="589" t="s">
        <v>74</v>
      </c>
      <c r="D409" s="565" t="s">
        <v>28</v>
      </c>
      <c r="E409" s="604" t="s">
        <v>638</v>
      </c>
      <c r="F409" s="568" t="s">
        <v>79</v>
      </c>
      <c r="G409" s="590">
        <v>2784000</v>
      </c>
      <c r="H409" s="590">
        <v>2784000</v>
      </c>
      <c r="I409" s="591">
        <v>0</v>
      </c>
      <c r="J409" s="592" t="s">
        <v>80</v>
      </c>
      <c r="K409" s="572"/>
    </row>
    <row r="410" spans="1:11" s="252" customFormat="1" ht="25.5" customHeight="1">
      <c r="A410" s="564">
        <v>131</v>
      </c>
      <c r="B410" s="603" t="s">
        <v>12</v>
      </c>
      <c r="C410" s="589" t="s">
        <v>74</v>
      </c>
      <c r="D410" s="565" t="s">
        <v>28</v>
      </c>
      <c r="E410" s="604" t="s">
        <v>639</v>
      </c>
      <c r="F410" s="588" t="s">
        <v>640</v>
      </c>
      <c r="G410" s="590">
        <v>140000</v>
      </c>
      <c r="H410" s="590">
        <v>140000</v>
      </c>
      <c r="I410" s="591">
        <v>0</v>
      </c>
      <c r="J410" s="592" t="s">
        <v>641</v>
      </c>
      <c r="K410" s="654"/>
    </row>
    <row r="411" spans="1:11" s="252" customFormat="1" ht="25.5" customHeight="1">
      <c r="A411" s="564">
        <v>132</v>
      </c>
      <c r="B411" s="603" t="s">
        <v>12</v>
      </c>
      <c r="C411" s="589" t="s">
        <v>74</v>
      </c>
      <c r="D411" s="578" t="s">
        <v>28</v>
      </c>
      <c r="E411" s="566" t="s">
        <v>642</v>
      </c>
      <c r="F411" s="697" t="s">
        <v>643</v>
      </c>
      <c r="G411" s="653">
        <v>56500</v>
      </c>
      <c r="H411" s="653">
        <v>56500</v>
      </c>
      <c r="I411" s="653">
        <v>0</v>
      </c>
      <c r="J411" s="578" t="s">
        <v>641</v>
      </c>
      <c r="K411" s="654"/>
    </row>
    <row r="412" spans="1:11" s="252" customFormat="1" ht="25.5" customHeight="1">
      <c r="A412" s="564">
        <v>133</v>
      </c>
      <c r="B412" s="603" t="s">
        <v>12</v>
      </c>
      <c r="C412" s="589" t="s">
        <v>672</v>
      </c>
      <c r="D412" s="565" t="s">
        <v>28</v>
      </c>
      <c r="E412" s="604" t="s">
        <v>673</v>
      </c>
      <c r="F412" s="568" t="s">
        <v>674</v>
      </c>
      <c r="G412" s="590">
        <v>15873</v>
      </c>
      <c r="H412" s="590">
        <v>15873</v>
      </c>
      <c r="I412" s="591"/>
      <c r="J412" s="592" t="s">
        <v>675</v>
      </c>
      <c r="K412" s="572"/>
    </row>
    <row r="413" spans="1:11" s="252" customFormat="1" ht="25.5" customHeight="1">
      <c r="A413" s="564">
        <v>134</v>
      </c>
      <c r="B413" s="603" t="s">
        <v>12</v>
      </c>
      <c r="C413" s="566" t="s">
        <v>690</v>
      </c>
      <c r="D413" s="578" t="s">
        <v>28</v>
      </c>
      <c r="E413" s="566" t="s">
        <v>694</v>
      </c>
      <c r="F413" s="575" t="s">
        <v>695</v>
      </c>
      <c r="G413" s="653">
        <v>100000000</v>
      </c>
      <c r="H413" s="653">
        <v>100000000</v>
      </c>
      <c r="I413" s="656"/>
      <c r="J413" s="578" t="s">
        <v>696</v>
      </c>
      <c r="K413" s="654"/>
    </row>
    <row r="414" spans="1:11" s="252" customFormat="1" ht="25.5" customHeight="1">
      <c r="A414" s="564">
        <v>135</v>
      </c>
      <c r="B414" s="603" t="s">
        <v>12</v>
      </c>
      <c r="C414" s="566" t="s">
        <v>90</v>
      </c>
      <c r="D414" s="565" t="s">
        <v>28</v>
      </c>
      <c r="E414" s="604" t="s">
        <v>744</v>
      </c>
      <c r="F414" s="588" t="s">
        <v>745</v>
      </c>
      <c r="G414" s="582" t="s">
        <v>746</v>
      </c>
      <c r="H414" s="582" t="s">
        <v>746</v>
      </c>
      <c r="I414" s="698"/>
      <c r="J414" s="592" t="s">
        <v>747</v>
      </c>
      <c r="K414" s="602"/>
    </row>
    <row r="415" spans="1:11" s="252" customFormat="1" ht="25.5" customHeight="1">
      <c r="A415" s="564">
        <v>136</v>
      </c>
      <c r="B415" s="603" t="s">
        <v>748</v>
      </c>
      <c r="C415" s="589" t="s">
        <v>106</v>
      </c>
      <c r="D415" s="565" t="s">
        <v>749</v>
      </c>
      <c r="E415" s="604" t="s">
        <v>750</v>
      </c>
      <c r="F415" s="575" t="s">
        <v>751</v>
      </c>
      <c r="G415" s="590">
        <v>51000</v>
      </c>
      <c r="H415" s="590">
        <v>51000</v>
      </c>
      <c r="I415" s="591"/>
      <c r="J415" s="592" t="s">
        <v>752</v>
      </c>
      <c r="K415" s="572"/>
    </row>
    <row r="416" spans="1:11" s="252" customFormat="1" ht="25.5" customHeight="1">
      <c r="A416" s="564">
        <v>137</v>
      </c>
      <c r="B416" s="603" t="s">
        <v>748</v>
      </c>
      <c r="C416" s="566" t="s">
        <v>106</v>
      </c>
      <c r="D416" s="578" t="s">
        <v>28</v>
      </c>
      <c r="E416" s="566" t="s">
        <v>753</v>
      </c>
      <c r="F416" s="575" t="s">
        <v>754</v>
      </c>
      <c r="G416" s="653">
        <v>32200</v>
      </c>
      <c r="H416" s="653">
        <v>32200</v>
      </c>
      <c r="I416" s="653"/>
      <c r="J416" s="578" t="s">
        <v>755</v>
      </c>
      <c r="K416" s="654"/>
    </row>
    <row r="417" spans="1:16" s="252" customFormat="1" ht="25.5" customHeight="1">
      <c r="A417" s="564">
        <v>138</v>
      </c>
      <c r="B417" s="578" t="s">
        <v>756</v>
      </c>
      <c r="C417" s="566" t="s">
        <v>117</v>
      </c>
      <c r="D417" s="578" t="s">
        <v>114</v>
      </c>
      <c r="E417" s="566" t="s">
        <v>757</v>
      </c>
      <c r="F417" s="575" t="s">
        <v>116</v>
      </c>
      <c r="G417" s="606">
        <f>SUM(H417:I417)</f>
        <v>50000</v>
      </c>
      <c r="H417" s="606">
        <v>50000</v>
      </c>
      <c r="I417" s="601"/>
      <c r="J417" s="578" t="s">
        <v>758</v>
      </c>
      <c r="K417" s="602"/>
    </row>
    <row r="418" spans="1:16" s="252" customFormat="1" ht="25.5" customHeight="1">
      <c r="A418" s="564">
        <v>139</v>
      </c>
      <c r="B418" s="578" t="s">
        <v>756</v>
      </c>
      <c r="C418" s="566" t="s">
        <v>117</v>
      </c>
      <c r="D418" s="578" t="s">
        <v>114</v>
      </c>
      <c r="E418" s="566" t="s">
        <v>760</v>
      </c>
      <c r="F418" s="575" t="s">
        <v>116</v>
      </c>
      <c r="G418" s="606">
        <f>SUM(H418:I418)</f>
        <v>200000</v>
      </c>
      <c r="H418" s="606">
        <v>200000</v>
      </c>
      <c r="I418" s="601"/>
      <c r="J418" s="578" t="s">
        <v>761</v>
      </c>
      <c r="K418" s="602"/>
    </row>
    <row r="419" spans="1:16" s="252" customFormat="1" ht="25.5" customHeight="1">
      <c r="A419" s="564">
        <v>140</v>
      </c>
      <c r="B419" s="603" t="s">
        <v>12</v>
      </c>
      <c r="C419" s="589" t="s">
        <v>122</v>
      </c>
      <c r="D419" s="565" t="s">
        <v>28</v>
      </c>
      <c r="E419" s="604" t="s">
        <v>123</v>
      </c>
      <c r="F419" s="568" t="s">
        <v>124</v>
      </c>
      <c r="G419" s="590">
        <v>30000</v>
      </c>
      <c r="H419" s="590">
        <v>30000</v>
      </c>
      <c r="I419" s="591"/>
      <c r="J419" s="592" t="s">
        <v>125</v>
      </c>
      <c r="K419" s="572"/>
    </row>
    <row r="420" spans="1:16" s="252" customFormat="1" ht="25.5" customHeight="1">
      <c r="A420" s="564">
        <v>141</v>
      </c>
      <c r="B420" s="603" t="s">
        <v>813</v>
      </c>
      <c r="C420" s="589" t="s">
        <v>814</v>
      </c>
      <c r="D420" s="565" t="s">
        <v>815</v>
      </c>
      <c r="E420" s="604" t="s">
        <v>816</v>
      </c>
      <c r="F420" s="568" t="s">
        <v>817</v>
      </c>
      <c r="G420" s="590">
        <v>30809</v>
      </c>
      <c r="H420" s="590">
        <v>30809</v>
      </c>
      <c r="I420" s="591"/>
      <c r="J420" s="592"/>
      <c r="K420" s="572"/>
    </row>
    <row r="421" spans="1:16" s="252" customFormat="1" ht="25.5" customHeight="1">
      <c r="A421" s="564">
        <v>142</v>
      </c>
      <c r="B421" s="603" t="s">
        <v>756</v>
      </c>
      <c r="C421" s="566" t="s">
        <v>245</v>
      </c>
      <c r="D421" s="565" t="s">
        <v>114</v>
      </c>
      <c r="E421" s="604" t="s">
        <v>871</v>
      </c>
      <c r="F421" s="568" t="s">
        <v>872</v>
      </c>
      <c r="G421" s="590">
        <v>80000</v>
      </c>
      <c r="H421" s="590">
        <v>80000</v>
      </c>
      <c r="I421" s="590"/>
      <c r="J421" s="578" t="s">
        <v>382</v>
      </c>
      <c r="K421" s="654"/>
    </row>
    <row r="422" spans="1:16" s="252" customFormat="1" ht="25.5" customHeight="1">
      <c r="A422" s="564">
        <v>143</v>
      </c>
      <c r="B422" s="603" t="s">
        <v>756</v>
      </c>
      <c r="C422" s="566" t="s">
        <v>245</v>
      </c>
      <c r="D422" s="565" t="s">
        <v>114</v>
      </c>
      <c r="E422" s="566" t="s">
        <v>873</v>
      </c>
      <c r="F422" s="568" t="s">
        <v>827</v>
      </c>
      <c r="G422" s="653">
        <v>11000</v>
      </c>
      <c r="H422" s="653">
        <v>11000</v>
      </c>
      <c r="I422" s="653"/>
      <c r="J422" s="578" t="s">
        <v>382</v>
      </c>
      <c r="K422" s="654"/>
    </row>
    <row r="423" spans="1:16" s="252" customFormat="1" ht="25.5" customHeight="1">
      <c r="A423" s="564">
        <v>144</v>
      </c>
      <c r="B423" s="603" t="s">
        <v>756</v>
      </c>
      <c r="C423" s="566" t="s">
        <v>245</v>
      </c>
      <c r="D423" s="565" t="s">
        <v>114</v>
      </c>
      <c r="E423" s="566" t="s">
        <v>874</v>
      </c>
      <c r="F423" s="568" t="s">
        <v>827</v>
      </c>
      <c r="G423" s="653">
        <v>13000</v>
      </c>
      <c r="H423" s="653">
        <v>13000</v>
      </c>
      <c r="I423" s="653"/>
      <c r="J423" s="578" t="s">
        <v>382</v>
      </c>
      <c r="K423" s="654"/>
    </row>
    <row r="424" spans="1:16" s="252" customFormat="1" ht="25.5" customHeight="1">
      <c r="A424" s="564">
        <v>145</v>
      </c>
      <c r="B424" s="603" t="s">
        <v>12</v>
      </c>
      <c r="C424" s="589" t="s">
        <v>404</v>
      </c>
      <c r="D424" s="565" t="s">
        <v>28</v>
      </c>
      <c r="E424" s="604" t="s">
        <v>608</v>
      </c>
      <c r="F424" s="568" t="s">
        <v>875</v>
      </c>
      <c r="G424" s="590">
        <v>52250</v>
      </c>
      <c r="H424" s="590">
        <v>52250</v>
      </c>
      <c r="I424" s="591"/>
      <c r="J424" s="592" t="s">
        <v>407</v>
      </c>
      <c r="K424" s="572"/>
    </row>
    <row r="425" spans="1:16" s="252" customFormat="1" ht="25.5" customHeight="1">
      <c r="A425" s="564">
        <v>146</v>
      </c>
      <c r="B425" s="603" t="s">
        <v>12</v>
      </c>
      <c r="C425" s="589" t="s">
        <v>416</v>
      </c>
      <c r="D425" s="565" t="s">
        <v>28</v>
      </c>
      <c r="E425" s="604" t="s">
        <v>882</v>
      </c>
      <c r="F425" s="568" t="s">
        <v>880</v>
      </c>
      <c r="G425" s="569">
        <f>H425+I425</f>
        <v>51000</v>
      </c>
      <c r="H425" s="590">
        <v>51000</v>
      </c>
      <c r="I425" s="570"/>
      <c r="J425" s="592" t="s">
        <v>883</v>
      </c>
      <c r="K425" s="572"/>
    </row>
    <row r="426" spans="1:16" s="252" customFormat="1" ht="25.5" customHeight="1">
      <c r="A426" s="564">
        <v>147</v>
      </c>
      <c r="B426" s="603" t="s">
        <v>12</v>
      </c>
      <c r="C426" s="589" t="s">
        <v>416</v>
      </c>
      <c r="D426" s="565" t="s">
        <v>28</v>
      </c>
      <c r="E426" s="604" t="s">
        <v>886</v>
      </c>
      <c r="F426" s="568" t="s">
        <v>887</v>
      </c>
      <c r="G426" s="569">
        <f>H426+I426</f>
        <v>30000</v>
      </c>
      <c r="H426" s="590">
        <v>30000</v>
      </c>
      <c r="I426" s="570"/>
      <c r="J426" s="685" t="s">
        <v>888</v>
      </c>
      <c r="K426" s="572"/>
    </row>
    <row r="427" spans="1:16" s="252" customFormat="1" ht="25.5" customHeight="1">
      <c r="A427" s="564">
        <v>148</v>
      </c>
      <c r="B427" s="603" t="s">
        <v>12</v>
      </c>
      <c r="C427" s="589" t="s">
        <v>416</v>
      </c>
      <c r="D427" s="565" t="s">
        <v>28</v>
      </c>
      <c r="E427" s="604" t="s">
        <v>889</v>
      </c>
      <c r="F427" s="568" t="s">
        <v>890</v>
      </c>
      <c r="G427" s="569">
        <f>H427+I427</f>
        <v>70000</v>
      </c>
      <c r="H427" s="590">
        <v>70000</v>
      </c>
      <c r="I427" s="570"/>
      <c r="J427" s="592" t="s">
        <v>418</v>
      </c>
      <c r="K427" s="572"/>
    </row>
    <row r="428" spans="1:16" s="682" customFormat="1" ht="25.5" customHeight="1">
      <c r="A428" s="564">
        <v>149</v>
      </c>
      <c r="B428" s="603" t="s">
        <v>12</v>
      </c>
      <c r="C428" s="566" t="s">
        <v>416</v>
      </c>
      <c r="D428" s="578" t="s">
        <v>28</v>
      </c>
      <c r="E428" s="566" t="s">
        <v>891</v>
      </c>
      <c r="F428" s="575" t="s">
        <v>892</v>
      </c>
      <c r="G428" s="569">
        <f>H428+I428</f>
        <v>16000</v>
      </c>
      <c r="H428" s="653">
        <v>16000</v>
      </c>
      <c r="I428" s="633"/>
      <c r="J428" s="578" t="s">
        <v>893</v>
      </c>
      <c r="K428" s="654"/>
      <c r="L428" s="252"/>
      <c r="M428" s="252"/>
      <c r="N428" s="252"/>
      <c r="O428" s="252"/>
      <c r="P428" s="252"/>
    </row>
    <row r="429" spans="1:16" s="252" customFormat="1" ht="25.5" customHeight="1">
      <c r="A429" s="564">
        <v>150</v>
      </c>
      <c r="B429" s="578" t="s">
        <v>12</v>
      </c>
      <c r="C429" s="589" t="s">
        <v>422</v>
      </c>
      <c r="D429" s="578" t="s">
        <v>28</v>
      </c>
      <c r="E429" s="566" t="s">
        <v>913</v>
      </c>
      <c r="F429" s="575" t="s">
        <v>25</v>
      </c>
      <c r="G429" s="653">
        <f>SUM(H429:I429)</f>
        <v>10000</v>
      </c>
      <c r="H429" s="653">
        <v>10000</v>
      </c>
      <c r="I429" s="627"/>
      <c r="J429" s="592" t="s">
        <v>911</v>
      </c>
      <c r="K429" s="654"/>
    </row>
    <row r="430" spans="1:16" s="252" customFormat="1" ht="25.5" customHeight="1">
      <c r="A430" s="564">
        <v>151</v>
      </c>
      <c r="B430" s="578" t="s">
        <v>12</v>
      </c>
      <c r="C430" s="589" t="s">
        <v>422</v>
      </c>
      <c r="D430" s="578" t="s">
        <v>28</v>
      </c>
      <c r="E430" s="566" t="s">
        <v>914</v>
      </c>
      <c r="F430" s="575" t="s">
        <v>25</v>
      </c>
      <c r="G430" s="653">
        <f>SUM(H430:I430)</f>
        <v>289000</v>
      </c>
      <c r="H430" s="653">
        <v>289000</v>
      </c>
      <c r="I430" s="627"/>
      <c r="J430" s="592" t="s">
        <v>911</v>
      </c>
      <c r="K430" s="654"/>
    </row>
    <row r="431" spans="1:16" s="252" customFormat="1" ht="25.5" customHeight="1">
      <c r="A431" s="564">
        <v>152</v>
      </c>
      <c r="B431" s="603" t="s">
        <v>12</v>
      </c>
      <c r="C431" s="589" t="s">
        <v>426</v>
      </c>
      <c r="D431" s="565" t="s">
        <v>28</v>
      </c>
      <c r="E431" s="604" t="s">
        <v>916</v>
      </c>
      <c r="F431" s="568" t="s">
        <v>25</v>
      </c>
      <c r="G431" s="569">
        <f>H431+I431</f>
        <v>50000</v>
      </c>
      <c r="H431" s="590">
        <v>50000</v>
      </c>
      <c r="I431" s="570"/>
      <c r="J431" s="592" t="s">
        <v>428</v>
      </c>
      <c r="K431" s="572"/>
      <c r="M431" s="693"/>
    </row>
    <row r="432" spans="1:16" s="252" customFormat="1" ht="25.5" customHeight="1">
      <c r="A432" s="564">
        <v>153</v>
      </c>
      <c r="B432" s="603" t="s">
        <v>12</v>
      </c>
      <c r="C432" s="589" t="s">
        <v>426</v>
      </c>
      <c r="D432" s="565" t="s">
        <v>28</v>
      </c>
      <c r="E432" s="566" t="s">
        <v>917</v>
      </c>
      <c r="F432" s="575" t="s">
        <v>25</v>
      </c>
      <c r="G432" s="569">
        <f>H432+I432</f>
        <v>28600</v>
      </c>
      <c r="H432" s="653">
        <v>28600</v>
      </c>
      <c r="I432" s="653"/>
      <c r="J432" s="592" t="s">
        <v>428</v>
      </c>
      <c r="K432" s="654"/>
    </row>
    <row r="433" spans="1:16" s="252" customFormat="1" ht="25.5" customHeight="1">
      <c r="A433" s="564">
        <v>154</v>
      </c>
      <c r="B433" s="603" t="s">
        <v>12</v>
      </c>
      <c r="C433" s="567" t="s">
        <v>429</v>
      </c>
      <c r="D433" s="578" t="s">
        <v>28</v>
      </c>
      <c r="E433" s="631" t="s">
        <v>923</v>
      </c>
      <c r="F433" s="575" t="s">
        <v>922</v>
      </c>
      <c r="G433" s="569">
        <f>H433+I433</f>
        <v>20000</v>
      </c>
      <c r="H433" s="573">
        <v>20000</v>
      </c>
      <c r="I433" s="633"/>
      <c r="J433" s="578" t="s">
        <v>924</v>
      </c>
      <c r="K433" s="654"/>
    </row>
    <row r="434" spans="1:16" s="252" customFormat="1" ht="25.5" customHeight="1">
      <c r="A434" s="564">
        <v>155</v>
      </c>
      <c r="B434" s="603" t="s">
        <v>12</v>
      </c>
      <c r="C434" s="589" t="s">
        <v>455</v>
      </c>
      <c r="D434" s="565" t="s">
        <v>28</v>
      </c>
      <c r="E434" s="604" t="s">
        <v>938</v>
      </c>
      <c r="F434" s="568" t="s">
        <v>939</v>
      </c>
      <c r="G434" s="590">
        <v>18000</v>
      </c>
      <c r="H434" s="590">
        <v>18000</v>
      </c>
      <c r="I434" s="591"/>
      <c r="J434" s="571" t="s">
        <v>458</v>
      </c>
      <c r="K434" s="572"/>
    </row>
    <row r="435" spans="1:16" s="252" customFormat="1" ht="25.5" customHeight="1">
      <c r="A435" s="564">
        <v>156</v>
      </c>
      <c r="B435" s="578" t="s">
        <v>12</v>
      </c>
      <c r="C435" s="566" t="s">
        <v>455</v>
      </c>
      <c r="D435" s="578" t="s">
        <v>28</v>
      </c>
      <c r="E435" s="566" t="s">
        <v>948</v>
      </c>
      <c r="F435" s="575" t="s">
        <v>944</v>
      </c>
      <c r="G435" s="653">
        <v>10982</v>
      </c>
      <c r="H435" s="653">
        <v>10982</v>
      </c>
      <c r="I435" s="653"/>
      <c r="J435" s="578" t="s">
        <v>949</v>
      </c>
      <c r="K435" s="654"/>
    </row>
    <row r="436" spans="1:16" s="252" customFormat="1" ht="25.5" customHeight="1">
      <c r="A436" s="564">
        <v>157</v>
      </c>
      <c r="B436" s="603" t="s">
        <v>12</v>
      </c>
      <c r="C436" s="589" t="s">
        <v>467</v>
      </c>
      <c r="D436" s="565" t="s">
        <v>28</v>
      </c>
      <c r="E436" s="604" t="s">
        <v>943</v>
      </c>
      <c r="F436" s="568" t="s">
        <v>944</v>
      </c>
      <c r="G436" s="590">
        <v>29076</v>
      </c>
      <c r="H436" s="590">
        <v>29076</v>
      </c>
      <c r="I436" s="591"/>
      <c r="J436" s="592" t="s">
        <v>470</v>
      </c>
      <c r="K436" s="572"/>
    </row>
    <row r="437" spans="1:16" s="252" customFormat="1" ht="25.5" customHeight="1">
      <c r="A437" s="564">
        <v>158</v>
      </c>
      <c r="B437" s="603" t="s">
        <v>951</v>
      </c>
      <c r="C437" s="589" t="s">
        <v>952</v>
      </c>
      <c r="D437" s="565" t="s">
        <v>1106</v>
      </c>
      <c r="E437" s="604" t="s">
        <v>953</v>
      </c>
      <c r="F437" s="568" t="s">
        <v>954</v>
      </c>
      <c r="G437" s="590">
        <v>29500</v>
      </c>
      <c r="H437" s="590">
        <v>29500</v>
      </c>
      <c r="I437" s="591"/>
      <c r="J437" s="592" t="s">
        <v>955</v>
      </c>
      <c r="K437" s="572"/>
    </row>
    <row r="438" spans="1:16" s="252" customFormat="1" ht="25.5" customHeight="1">
      <c r="A438" s="564">
        <v>159</v>
      </c>
      <c r="B438" s="603" t="s">
        <v>958</v>
      </c>
      <c r="C438" s="589" t="s">
        <v>959</v>
      </c>
      <c r="D438" s="565" t="s">
        <v>815</v>
      </c>
      <c r="E438" s="604" t="s">
        <v>960</v>
      </c>
      <c r="F438" s="568" t="s">
        <v>961</v>
      </c>
      <c r="G438" s="590">
        <v>20000</v>
      </c>
      <c r="H438" s="590">
        <v>20000</v>
      </c>
      <c r="I438" s="591"/>
      <c r="J438" s="592" t="s">
        <v>962</v>
      </c>
      <c r="K438" s="572"/>
    </row>
    <row r="439" spans="1:16" s="252" customFormat="1" ht="25.5" customHeight="1">
      <c r="A439" s="564">
        <v>160</v>
      </c>
      <c r="B439" s="603" t="s">
        <v>756</v>
      </c>
      <c r="C439" s="589" t="s">
        <v>529</v>
      </c>
      <c r="D439" s="565" t="s">
        <v>114</v>
      </c>
      <c r="E439" s="604" t="s">
        <v>963</v>
      </c>
      <c r="F439" s="568" t="s">
        <v>964</v>
      </c>
      <c r="G439" s="590">
        <v>449580</v>
      </c>
      <c r="H439" s="590">
        <v>449580</v>
      </c>
      <c r="I439" s="699"/>
      <c r="J439" s="592" t="s">
        <v>965</v>
      </c>
      <c r="K439" s="572"/>
      <c r="P439" s="617"/>
    </row>
    <row r="440" spans="1:16" s="252" customFormat="1" ht="25.5" customHeight="1">
      <c r="A440" s="564">
        <v>161</v>
      </c>
      <c r="B440" s="603" t="s">
        <v>12</v>
      </c>
      <c r="C440" s="567" t="s">
        <v>96</v>
      </c>
      <c r="D440" s="565" t="s">
        <v>28</v>
      </c>
      <c r="E440" s="567" t="s">
        <v>975</v>
      </c>
      <c r="F440" s="575" t="s">
        <v>976</v>
      </c>
      <c r="G440" s="653">
        <v>16244</v>
      </c>
      <c r="H440" s="653">
        <v>16244</v>
      </c>
      <c r="I440" s="656"/>
      <c r="J440" s="578" t="s">
        <v>533</v>
      </c>
      <c r="K440" s="572"/>
    </row>
    <row r="441" spans="1:16" s="682" customFormat="1" ht="25.5" customHeight="1">
      <c r="A441" s="564">
        <v>162</v>
      </c>
      <c r="B441" s="603" t="s">
        <v>991</v>
      </c>
      <c r="C441" s="589" t="s">
        <v>992</v>
      </c>
      <c r="D441" s="565" t="s">
        <v>993</v>
      </c>
      <c r="E441" s="604" t="s">
        <v>994</v>
      </c>
      <c r="F441" s="568" t="s">
        <v>995</v>
      </c>
      <c r="G441" s="590">
        <f>SUM(H441:I441)</f>
        <v>141000</v>
      </c>
      <c r="H441" s="590">
        <v>141000</v>
      </c>
      <c r="I441" s="591"/>
      <c r="J441" s="592" t="s">
        <v>996</v>
      </c>
      <c r="K441" s="572"/>
      <c r="L441" s="252"/>
      <c r="M441" s="252"/>
      <c r="N441" s="252"/>
      <c r="O441" s="252"/>
      <c r="P441" s="252"/>
    </row>
    <row r="442" spans="1:16" s="252" customFormat="1" ht="25.5" customHeight="1">
      <c r="A442" s="564">
        <v>163</v>
      </c>
      <c r="B442" s="603" t="s">
        <v>1000</v>
      </c>
      <c r="C442" s="567" t="s">
        <v>1001</v>
      </c>
      <c r="D442" s="565" t="s">
        <v>1106</v>
      </c>
      <c r="E442" s="567" t="s">
        <v>1007</v>
      </c>
      <c r="F442" s="568" t="s">
        <v>1008</v>
      </c>
      <c r="G442" s="569">
        <v>62000</v>
      </c>
      <c r="H442" s="569">
        <v>62000</v>
      </c>
      <c r="I442" s="569"/>
      <c r="J442" s="571" t="s">
        <v>1009</v>
      </c>
      <c r="K442" s="654"/>
    </row>
    <row r="443" spans="1:16" s="252" customFormat="1" ht="25.5" customHeight="1">
      <c r="A443" s="564">
        <v>164</v>
      </c>
      <c r="B443" s="603" t="s">
        <v>12</v>
      </c>
      <c r="C443" s="566" t="s">
        <v>1029</v>
      </c>
      <c r="D443" s="578" t="s">
        <v>749</v>
      </c>
      <c r="E443" s="566" t="s">
        <v>1034</v>
      </c>
      <c r="F443" s="575" t="s">
        <v>1032</v>
      </c>
      <c r="G443" s="700">
        <v>30000</v>
      </c>
      <c r="H443" s="700">
        <v>30000</v>
      </c>
      <c r="I443" s="700"/>
      <c r="J443" s="578" t="s">
        <v>1035</v>
      </c>
      <c r="K443" s="654"/>
    </row>
    <row r="444" spans="1:16" s="252" customFormat="1" ht="25.5" customHeight="1">
      <c r="A444" s="564">
        <v>165</v>
      </c>
      <c r="B444" s="603" t="s">
        <v>1036</v>
      </c>
      <c r="C444" s="589" t="s">
        <v>451</v>
      </c>
      <c r="D444" s="565" t="s">
        <v>28</v>
      </c>
      <c r="E444" s="604" t="s">
        <v>1051</v>
      </c>
      <c r="F444" s="568" t="s">
        <v>1052</v>
      </c>
      <c r="G444" s="569">
        <f>SUM(H444:I444)</f>
        <v>12000</v>
      </c>
      <c r="H444" s="569">
        <v>12000</v>
      </c>
      <c r="I444" s="568"/>
      <c r="J444" s="568" t="s">
        <v>1053</v>
      </c>
      <c r="K444" s="572"/>
    </row>
    <row r="445" spans="1:16" s="252" customFormat="1" ht="25.5" customHeight="1">
      <c r="A445" s="564">
        <v>166</v>
      </c>
      <c r="B445" s="603" t="s">
        <v>785</v>
      </c>
      <c r="C445" s="589" t="s">
        <v>1071</v>
      </c>
      <c r="D445" s="565" t="s">
        <v>28</v>
      </c>
      <c r="E445" s="604" t="s">
        <v>1072</v>
      </c>
      <c r="F445" s="568" t="s">
        <v>1073</v>
      </c>
      <c r="G445" s="590">
        <v>2000000</v>
      </c>
      <c r="H445" s="590"/>
      <c r="I445" s="591"/>
      <c r="J445" s="592" t="s">
        <v>1074</v>
      </c>
      <c r="K445" s="572"/>
    </row>
    <row r="446" spans="1:16" s="252" customFormat="1" ht="25.5" customHeight="1">
      <c r="A446" s="564">
        <v>167</v>
      </c>
      <c r="B446" s="603" t="s">
        <v>12</v>
      </c>
      <c r="C446" s="566" t="s">
        <v>1078</v>
      </c>
      <c r="D446" s="578" t="s">
        <v>114</v>
      </c>
      <c r="E446" s="566" t="s">
        <v>1081</v>
      </c>
      <c r="F446" s="575" t="s">
        <v>1082</v>
      </c>
      <c r="G446" s="653">
        <v>100000</v>
      </c>
      <c r="H446" s="653">
        <v>100000</v>
      </c>
      <c r="I446" s="653"/>
      <c r="J446" s="578" t="s">
        <v>1083</v>
      </c>
      <c r="K446" s="654"/>
    </row>
    <row r="447" spans="1:16" s="252" customFormat="1" ht="25.5" customHeight="1">
      <c r="A447" s="564">
        <v>168</v>
      </c>
      <c r="B447" s="603" t="s">
        <v>12</v>
      </c>
      <c r="C447" s="589" t="s">
        <v>1084</v>
      </c>
      <c r="D447" s="578" t="s">
        <v>114</v>
      </c>
      <c r="E447" s="604" t="s">
        <v>1085</v>
      </c>
      <c r="F447" s="568" t="s">
        <v>25</v>
      </c>
      <c r="G447" s="590">
        <v>400000</v>
      </c>
      <c r="H447" s="590">
        <v>400000</v>
      </c>
      <c r="I447" s="591"/>
      <c r="J447" s="592" t="s">
        <v>1086</v>
      </c>
      <c r="K447" s="654"/>
    </row>
    <row r="448" spans="1:16" s="252" customFormat="1" ht="25.5" customHeight="1">
      <c r="A448" s="564">
        <v>169</v>
      </c>
      <c r="B448" s="603" t="s">
        <v>12</v>
      </c>
      <c r="C448" s="589" t="s">
        <v>1084</v>
      </c>
      <c r="D448" s="578" t="s">
        <v>114</v>
      </c>
      <c r="E448" s="604" t="s">
        <v>1087</v>
      </c>
      <c r="F448" s="568" t="s">
        <v>25</v>
      </c>
      <c r="G448" s="590">
        <v>300000</v>
      </c>
      <c r="H448" s="590">
        <v>300000</v>
      </c>
      <c r="I448" s="591"/>
      <c r="J448" s="592" t="s">
        <v>1086</v>
      </c>
      <c r="K448" s="654"/>
    </row>
    <row r="449" spans="1:16" s="252" customFormat="1" ht="25.5" customHeight="1">
      <c r="A449" s="564">
        <v>170</v>
      </c>
      <c r="B449" s="603" t="s">
        <v>12</v>
      </c>
      <c r="C449" s="589" t="s">
        <v>1088</v>
      </c>
      <c r="D449" s="578" t="s">
        <v>114</v>
      </c>
      <c r="E449" s="604" t="s">
        <v>1089</v>
      </c>
      <c r="F449" s="568" t="s">
        <v>1090</v>
      </c>
      <c r="G449" s="590">
        <v>17000</v>
      </c>
      <c r="H449" s="590">
        <v>17000</v>
      </c>
      <c r="I449" s="591"/>
      <c r="J449" s="592" t="s">
        <v>1091</v>
      </c>
      <c r="K449" s="654"/>
    </row>
    <row r="450" spans="1:16" s="252" customFormat="1" ht="25.5" customHeight="1">
      <c r="A450" s="564">
        <v>171</v>
      </c>
      <c r="B450" s="603" t="s">
        <v>12</v>
      </c>
      <c r="C450" s="589" t="s">
        <v>1088</v>
      </c>
      <c r="D450" s="578" t="s">
        <v>114</v>
      </c>
      <c r="E450" s="604" t="s">
        <v>1092</v>
      </c>
      <c r="F450" s="568"/>
      <c r="G450" s="590">
        <v>11000</v>
      </c>
      <c r="H450" s="590">
        <v>11000</v>
      </c>
      <c r="I450" s="591"/>
      <c r="J450" s="592" t="s">
        <v>1091</v>
      </c>
      <c r="K450" s="654"/>
    </row>
    <row r="451" spans="1:16" s="252" customFormat="1" ht="25.5" customHeight="1">
      <c r="A451" s="564">
        <v>172</v>
      </c>
      <c r="B451" s="603" t="s">
        <v>12</v>
      </c>
      <c r="C451" s="589" t="s">
        <v>1088</v>
      </c>
      <c r="D451" s="578" t="s">
        <v>114</v>
      </c>
      <c r="E451" s="604" t="s">
        <v>1093</v>
      </c>
      <c r="F451" s="568" t="s">
        <v>1094</v>
      </c>
      <c r="G451" s="590">
        <v>110000</v>
      </c>
      <c r="H451" s="590">
        <v>110000</v>
      </c>
      <c r="I451" s="591"/>
      <c r="J451" s="592" t="s">
        <v>1095</v>
      </c>
      <c r="K451" s="654"/>
    </row>
    <row r="452" spans="1:16" s="252" customFormat="1" ht="25.5" customHeight="1">
      <c r="A452" s="564">
        <v>173</v>
      </c>
      <c r="B452" s="603" t="s">
        <v>12</v>
      </c>
      <c r="C452" s="589" t="s">
        <v>1088</v>
      </c>
      <c r="D452" s="578" t="s">
        <v>114</v>
      </c>
      <c r="E452" s="604" t="s">
        <v>1096</v>
      </c>
      <c r="F452" s="568" t="s">
        <v>1097</v>
      </c>
      <c r="G452" s="590">
        <v>44000</v>
      </c>
      <c r="H452" s="590">
        <v>44000</v>
      </c>
      <c r="I452" s="591"/>
      <c r="J452" s="592" t="s">
        <v>1095</v>
      </c>
      <c r="K452" s="654"/>
    </row>
    <row r="453" spans="1:16" s="252" customFormat="1" ht="25.5" customHeight="1">
      <c r="A453" s="564">
        <v>174</v>
      </c>
      <c r="B453" s="603" t="s">
        <v>12</v>
      </c>
      <c r="C453" s="589" t="s">
        <v>27</v>
      </c>
      <c r="D453" s="565" t="s">
        <v>32</v>
      </c>
      <c r="E453" s="701" t="s">
        <v>48</v>
      </c>
      <c r="F453" s="588" t="s">
        <v>49</v>
      </c>
      <c r="G453" s="590">
        <f>H453+I453</f>
        <v>170000</v>
      </c>
      <c r="H453" s="590">
        <v>170000</v>
      </c>
      <c r="I453" s="591"/>
      <c r="J453" s="592" t="s">
        <v>40</v>
      </c>
      <c r="K453" s="572"/>
    </row>
    <row r="454" spans="1:16" s="252" customFormat="1" ht="25.5" customHeight="1">
      <c r="A454" s="564">
        <v>175</v>
      </c>
      <c r="B454" s="603" t="s">
        <v>735</v>
      </c>
      <c r="C454" s="566" t="s">
        <v>736</v>
      </c>
      <c r="D454" s="565" t="s">
        <v>737</v>
      </c>
      <c r="E454" s="604" t="s">
        <v>738</v>
      </c>
      <c r="F454" s="588" t="s">
        <v>739</v>
      </c>
      <c r="G454" s="582" t="s">
        <v>740</v>
      </c>
      <c r="H454" s="582" t="s">
        <v>740</v>
      </c>
      <c r="I454" s="698"/>
      <c r="J454" s="592" t="s">
        <v>741</v>
      </c>
      <c r="K454" s="630"/>
    </row>
    <row r="455" spans="1:16" s="252" customFormat="1" ht="25.5" customHeight="1">
      <c r="A455" s="564">
        <v>176</v>
      </c>
      <c r="B455" s="603" t="s">
        <v>12</v>
      </c>
      <c r="C455" s="566" t="s">
        <v>90</v>
      </c>
      <c r="D455" s="565" t="s">
        <v>32</v>
      </c>
      <c r="E455" s="604" t="s">
        <v>612</v>
      </c>
      <c r="F455" s="588" t="s">
        <v>742</v>
      </c>
      <c r="G455" s="582" t="s">
        <v>743</v>
      </c>
      <c r="H455" s="582" t="s">
        <v>743</v>
      </c>
      <c r="I455" s="698"/>
      <c r="J455" s="592" t="s">
        <v>93</v>
      </c>
      <c r="K455" s="602"/>
    </row>
    <row r="456" spans="1:16" s="252" customFormat="1" ht="25.5" customHeight="1">
      <c r="A456" s="564">
        <v>177</v>
      </c>
      <c r="B456" s="662" t="s">
        <v>12</v>
      </c>
      <c r="C456" s="663" t="s">
        <v>786</v>
      </c>
      <c r="D456" s="668" t="s">
        <v>32</v>
      </c>
      <c r="E456" s="673" t="s">
        <v>790</v>
      </c>
      <c r="F456" s="672" t="s">
        <v>791</v>
      </c>
      <c r="G456" s="664">
        <f>H456+I456</f>
        <v>20000</v>
      </c>
      <c r="H456" s="671">
        <v>20000</v>
      </c>
      <c r="I456" s="671"/>
      <c r="J456" s="668" t="s">
        <v>792</v>
      </c>
      <c r="K456" s="654"/>
    </row>
    <row r="457" spans="1:16" s="252" customFormat="1" ht="25.5" customHeight="1">
      <c r="A457" s="564">
        <v>178</v>
      </c>
      <c r="B457" s="603" t="s">
        <v>756</v>
      </c>
      <c r="C457" s="589" t="s">
        <v>529</v>
      </c>
      <c r="D457" s="565" t="s">
        <v>966</v>
      </c>
      <c r="E457" s="604" t="s">
        <v>967</v>
      </c>
      <c r="F457" s="568"/>
      <c r="G457" s="590">
        <v>60000</v>
      </c>
      <c r="H457" s="590">
        <v>60000</v>
      </c>
      <c r="I457" s="699"/>
      <c r="J457" s="592" t="s">
        <v>532</v>
      </c>
      <c r="K457" s="572"/>
      <c r="P457" s="617"/>
    </row>
    <row r="458" spans="1:16" s="252" customFormat="1" ht="25.5" customHeight="1">
      <c r="A458" s="564">
        <v>179</v>
      </c>
      <c r="B458" s="603" t="s">
        <v>968</v>
      </c>
      <c r="C458" s="589" t="s">
        <v>969</v>
      </c>
      <c r="D458" s="565" t="s">
        <v>966</v>
      </c>
      <c r="E458" s="604" t="s">
        <v>970</v>
      </c>
      <c r="F458" s="568"/>
      <c r="G458" s="590">
        <f>SUM(H458)</f>
        <v>83330</v>
      </c>
      <c r="H458" s="590">
        <v>83330</v>
      </c>
      <c r="I458" s="702"/>
      <c r="J458" s="592" t="s">
        <v>971</v>
      </c>
      <c r="K458" s="572"/>
      <c r="P458" s="617"/>
    </row>
    <row r="459" spans="1:16" s="252" customFormat="1" ht="25.5" customHeight="1">
      <c r="A459" s="564">
        <v>180</v>
      </c>
      <c r="B459" s="603" t="s">
        <v>12</v>
      </c>
      <c r="C459" s="589" t="s">
        <v>977</v>
      </c>
      <c r="D459" s="578" t="s">
        <v>32</v>
      </c>
      <c r="E459" s="566" t="s">
        <v>978</v>
      </c>
      <c r="F459" s="575" t="s">
        <v>979</v>
      </c>
      <c r="G459" s="653">
        <v>31850</v>
      </c>
      <c r="H459" s="653">
        <v>31850</v>
      </c>
      <c r="I459" s="656"/>
      <c r="J459" s="578" t="s">
        <v>980</v>
      </c>
      <c r="K459" s="572"/>
    </row>
    <row r="460" spans="1:16" s="252" customFormat="1" ht="25.5" customHeight="1">
      <c r="A460" s="564">
        <v>181</v>
      </c>
      <c r="B460" s="603" t="s">
        <v>12</v>
      </c>
      <c r="C460" s="589" t="s">
        <v>96</v>
      </c>
      <c r="D460" s="578" t="s">
        <v>32</v>
      </c>
      <c r="E460" s="566" t="s">
        <v>981</v>
      </c>
      <c r="F460" s="575" t="s">
        <v>982</v>
      </c>
      <c r="G460" s="653">
        <v>64250</v>
      </c>
      <c r="H460" s="653">
        <v>64250</v>
      </c>
      <c r="I460" s="657"/>
      <c r="J460" s="578" t="s">
        <v>983</v>
      </c>
      <c r="K460" s="654"/>
    </row>
    <row r="461" spans="1:16" s="252" customFormat="1" ht="25.5" customHeight="1">
      <c r="A461" s="564">
        <v>182</v>
      </c>
      <c r="B461" s="603" t="s">
        <v>1000</v>
      </c>
      <c r="C461" s="567" t="s">
        <v>1001</v>
      </c>
      <c r="D461" s="565" t="s">
        <v>1101</v>
      </c>
      <c r="E461" s="567" t="s">
        <v>1005</v>
      </c>
      <c r="F461" s="568" t="s">
        <v>1006</v>
      </c>
      <c r="G461" s="569">
        <v>13090</v>
      </c>
      <c r="H461" s="569">
        <v>13090</v>
      </c>
      <c r="I461" s="569"/>
      <c r="J461" s="571" t="s">
        <v>1004</v>
      </c>
      <c r="K461" s="654"/>
    </row>
    <row r="462" spans="1:16" s="252" customFormat="1" ht="25.5" customHeight="1">
      <c r="A462" s="564">
        <v>183</v>
      </c>
      <c r="B462" s="603" t="s">
        <v>12</v>
      </c>
      <c r="C462" s="567" t="s">
        <v>560</v>
      </c>
      <c r="D462" s="565" t="s">
        <v>32</v>
      </c>
      <c r="E462" s="604" t="s">
        <v>603</v>
      </c>
      <c r="F462" s="568" t="s">
        <v>1024</v>
      </c>
      <c r="G462" s="569">
        <f>H462</f>
        <v>27412</v>
      </c>
      <c r="H462" s="590">
        <v>27412</v>
      </c>
      <c r="I462" s="591"/>
      <c r="J462" s="578" t="s">
        <v>1025</v>
      </c>
      <c r="K462" s="572"/>
    </row>
    <row r="463" spans="1:16" s="252" customFormat="1" ht="25.5" customHeight="1">
      <c r="A463" s="564">
        <v>184</v>
      </c>
      <c r="B463" s="603" t="s">
        <v>600</v>
      </c>
      <c r="C463" s="566" t="s">
        <v>601</v>
      </c>
      <c r="D463" s="578" t="s">
        <v>607</v>
      </c>
      <c r="E463" s="566" t="s">
        <v>609</v>
      </c>
      <c r="F463" s="575" t="s">
        <v>610</v>
      </c>
      <c r="G463" s="590">
        <f>SUM(H463:I463)</f>
        <v>31250</v>
      </c>
      <c r="H463" s="653">
        <v>31250</v>
      </c>
      <c r="I463" s="653"/>
      <c r="J463" s="578" t="s">
        <v>611</v>
      </c>
      <c r="K463" s="654"/>
    </row>
    <row r="464" spans="1:16" s="252" customFormat="1" ht="25.5" customHeight="1">
      <c r="A464" s="564">
        <v>185</v>
      </c>
      <c r="B464" s="603" t="s">
        <v>600</v>
      </c>
      <c r="C464" s="566" t="s">
        <v>601</v>
      </c>
      <c r="D464" s="578" t="s">
        <v>37</v>
      </c>
      <c r="E464" s="566" t="s">
        <v>613</v>
      </c>
      <c r="F464" s="575" t="s">
        <v>614</v>
      </c>
      <c r="G464" s="590">
        <f>SUM(H464:I464)</f>
        <v>16100</v>
      </c>
      <c r="H464" s="653">
        <v>16100</v>
      </c>
      <c r="I464" s="627"/>
      <c r="J464" s="578" t="s">
        <v>611</v>
      </c>
      <c r="K464" s="654"/>
    </row>
    <row r="465" spans="1:16" s="252" customFormat="1" ht="25.5" customHeight="1">
      <c r="A465" s="564">
        <v>186</v>
      </c>
      <c r="B465" s="603" t="s">
        <v>12</v>
      </c>
      <c r="C465" s="566" t="s">
        <v>672</v>
      </c>
      <c r="D465" s="578" t="s">
        <v>37</v>
      </c>
      <c r="E465" s="566" t="s">
        <v>676</v>
      </c>
      <c r="F465" s="575" t="s">
        <v>677</v>
      </c>
      <c r="G465" s="653">
        <v>40000</v>
      </c>
      <c r="H465" s="653">
        <v>40000</v>
      </c>
      <c r="I465" s="653"/>
      <c r="J465" s="578" t="s">
        <v>678</v>
      </c>
      <c r="K465" s="654"/>
    </row>
    <row r="466" spans="1:16" s="252" customFormat="1" ht="25.5" customHeight="1">
      <c r="A466" s="564">
        <v>187</v>
      </c>
      <c r="B466" s="603" t="s">
        <v>813</v>
      </c>
      <c r="C466" s="589" t="s">
        <v>814</v>
      </c>
      <c r="D466" s="565" t="s">
        <v>818</v>
      </c>
      <c r="E466" s="604" t="s">
        <v>819</v>
      </c>
      <c r="F466" s="588" t="s">
        <v>820</v>
      </c>
      <c r="G466" s="590">
        <v>57750</v>
      </c>
      <c r="H466" s="590">
        <v>57750</v>
      </c>
      <c r="I466" s="591"/>
      <c r="J466" s="592"/>
      <c r="K466" s="572"/>
    </row>
    <row r="467" spans="1:16" s="252" customFormat="1" ht="25.5" customHeight="1">
      <c r="A467" s="564">
        <v>188</v>
      </c>
      <c r="B467" s="603" t="s">
        <v>12</v>
      </c>
      <c r="C467" s="589" t="s">
        <v>416</v>
      </c>
      <c r="D467" s="565" t="s">
        <v>37</v>
      </c>
      <c r="E467" s="604" t="s">
        <v>876</v>
      </c>
      <c r="F467" s="568" t="s">
        <v>877</v>
      </c>
      <c r="G467" s="569">
        <f>H467+I467</f>
        <v>200000</v>
      </c>
      <c r="H467" s="590">
        <v>200000</v>
      </c>
      <c r="I467" s="570"/>
      <c r="J467" s="592" t="s">
        <v>878</v>
      </c>
      <c r="K467" s="572"/>
    </row>
    <row r="468" spans="1:16" s="252" customFormat="1" ht="25.5" customHeight="1">
      <c r="A468" s="564">
        <v>189</v>
      </c>
      <c r="B468" s="603" t="s">
        <v>12</v>
      </c>
      <c r="C468" s="589" t="s">
        <v>422</v>
      </c>
      <c r="D468" s="565" t="s">
        <v>37</v>
      </c>
      <c r="E468" s="604" t="s">
        <v>908</v>
      </c>
      <c r="F468" s="568" t="s">
        <v>25</v>
      </c>
      <c r="G468" s="590">
        <v>50000</v>
      </c>
      <c r="H468" s="590">
        <v>50000</v>
      </c>
      <c r="I468" s="591"/>
      <c r="J468" s="592" t="s">
        <v>909</v>
      </c>
      <c r="K468" s="572"/>
    </row>
    <row r="469" spans="1:16" s="252" customFormat="1" ht="25.5" customHeight="1">
      <c r="A469" s="564">
        <v>190</v>
      </c>
      <c r="B469" s="603" t="s">
        <v>756</v>
      </c>
      <c r="C469" s="589" t="s">
        <v>529</v>
      </c>
      <c r="D469" s="565" t="s">
        <v>140</v>
      </c>
      <c r="E469" s="604" t="s">
        <v>972</v>
      </c>
      <c r="F469" s="568" t="s">
        <v>973</v>
      </c>
      <c r="G469" s="590">
        <v>29000</v>
      </c>
      <c r="H469" s="590">
        <v>29000</v>
      </c>
      <c r="I469" s="699"/>
      <c r="J469" s="592" t="s">
        <v>974</v>
      </c>
      <c r="K469" s="572"/>
      <c r="P469" s="617"/>
    </row>
    <row r="470" spans="1:16" s="252" customFormat="1" ht="25.5" customHeight="1">
      <c r="A470" s="564">
        <v>191</v>
      </c>
      <c r="B470" s="603" t="s">
        <v>12</v>
      </c>
      <c r="C470" s="567" t="s">
        <v>560</v>
      </c>
      <c r="D470" s="578" t="s">
        <v>37</v>
      </c>
      <c r="E470" s="566" t="s">
        <v>1026</v>
      </c>
      <c r="F470" s="575" t="s">
        <v>1027</v>
      </c>
      <c r="G470" s="569">
        <f>H470</f>
        <v>56750</v>
      </c>
      <c r="H470" s="653">
        <v>56750</v>
      </c>
      <c r="I470" s="653"/>
      <c r="J470" s="578" t="s">
        <v>1028</v>
      </c>
      <c r="K470" s="654"/>
    </row>
    <row r="471" spans="1:16" s="252" customFormat="1" ht="25.5" customHeight="1">
      <c r="A471" s="564">
        <v>192</v>
      </c>
      <c r="B471" s="603" t="s">
        <v>1036</v>
      </c>
      <c r="C471" s="589" t="s">
        <v>451</v>
      </c>
      <c r="D471" s="565" t="s">
        <v>37</v>
      </c>
      <c r="E471" s="604" t="s">
        <v>1057</v>
      </c>
      <c r="F471" s="568" t="s">
        <v>1058</v>
      </c>
      <c r="G471" s="569">
        <f>SUM(H471:I471)</f>
        <v>20000</v>
      </c>
      <c r="H471" s="569">
        <v>20000</v>
      </c>
      <c r="I471" s="568"/>
      <c r="J471" s="568" t="s">
        <v>1050</v>
      </c>
      <c r="K471" s="572"/>
    </row>
    <row r="472" spans="1:16" s="252" customFormat="1" ht="25.5" customHeight="1">
      <c r="A472" s="564">
        <v>193</v>
      </c>
      <c r="B472" s="603" t="s">
        <v>1036</v>
      </c>
      <c r="C472" s="589" t="s">
        <v>451</v>
      </c>
      <c r="D472" s="565" t="s">
        <v>37</v>
      </c>
      <c r="E472" s="604" t="s">
        <v>1059</v>
      </c>
      <c r="F472" s="568" t="s">
        <v>1060</v>
      </c>
      <c r="G472" s="569">
        <f>SUM(H472:I472)</f>
        <v>53300</v>
      </c>
      <c r="H472" s="569">
        <v>53300</v>
      </c>
      <c r="I472" s="568"/>
      <c r="J472" s="568" t="s">
        <v>1061</v>
      </c>
      <c r="K472" s="572"/>
    </row>
    <row r="473" spans="1:16" s="252" customFormat="1" ht="25.5" customHeight="1">
      <c r="A473" s="564">
        <v>194</v>
      </c>
      <c r="B473" s="603" t="s">
        <v>12</v>
      </c>
      <c r="C473" s="566" t="s">
        <v>1066</v>
      </c>
      <c r="D473" s="578" t="s">
        <v>37</v>
      </c>
      <c r="E473" s="566" t="s">
        <v>1070</v>
      </c>
      <c r="F473" s="575"/>
      <c r="G473" s="653">
        <v>268041</v>
      </c>
      <c r="H473" s="653">
        <v>268041</v>
      </c>
      <c r="I473" s="627"/>
      <c r="J473" s="578" t="s">
        <v>1068</v>
      </c>
      <c r="K473" s="654"/>
    </row>
    <row r="474" spans="1:16" s="252" customFormat="1" ht="25.5" customHeight="1">
      <c r="A474" s="564">
        <v>195</v>
      </c>
      <c r="B474" s="603" t="s">
        <v>12</v>
      </c>
      <c r="C474" s="589" t="s">
        <v>1075</v>
      </c>
      <c r="D474" s="565" t="s">
        <v>37</v>
      </c>
      <c r="E474" s="604" t="s">
        <v>1076</v>
      </c>
      <c r="F474" s="568" t="s">
        <v>25</v>
      </c>
      <c r="G474" s="590">
        <v>120000</v>
      </c>
      <c r="H474" s="590">
        <v>120000</v>
      </c>
      <c r="I474" s="591"/>
      <c r="J474" s="592" t="s">
        <v>1077</v>
      </c>
      <c r="K474" s="572"/>
    </row>
    <row r="475" spans="1:16" s="252" customFormat="1" ht="25.5" customHeight="1">
      <c r="A475" s="564">
        <v>196</v>
      </c>
      <c r="B475" s="603" t="s">
        <v>12</v>
      </c>
      <c r="C475" s="589" t="s">
        <v>27</v>
      </c>
      <c r="D475" s="565" t="s">
        <v>53</v>
      </c>
      <c r="E475" s="604" t="s">
        <v>54</v>
      </c>
      <c r="F475" s="568" t="s">
        <v>25</v>
      </c>
      <c r="G475" s="590">
        <v>270000</v>
      </c>
      <c r="H475" s="590">
        <v>270000</v>
      </c>
      <c r="I475" s="591"/>
      <c r="J475" s="592" t="s">
        <v>55</v>
      </c>
      <c r="K475" s="654"/>
    </row>
    <row r="476" spans="1:16" s="252" customFormat="1" ht="25.5" customHeight="1">
      <c r="A476" s="564">
        <v>197</v>
      </c>
      <c r="B476" s="603" t="s">
        <v>12</v>
      </c>
      <c r="C476" s="567" t="s">
        <v>429</v>
      </c>
      <c r="D476" s="565" t="s">
        <v>53</v>
      </c>
      <c r="E476" s="631" t="s">
        <v>925</v>
      </c>
      <c r="F476" s="575" t="s">
        <v>922</v>
      </c>
      <c r="G476" s="569">
        <f>H476+I476</f>
        <v>50000</v>
      </c>
      <c r="H476" s="573">
        <v>50000</v>
      </c>
      <c r="I476" s="633"/>
      <c r="J476" s="578" t="s">
        <v>926</v>
      </c>
      <c r="K476" s="654"/>
    </row>
    <row r="477" spans="1:16" s="252" customFormat="1" ht="25.5" customHeight="1">
      <c r="A477" s="564">
        <v>198</v>
      </c>
      <c r="B477" s="603" t="s">
        <v>991</v>
      </c>
      <c r="C477" s="589" t="s">
        <v>992</v>
      </c>
      <c r="D477" s="565" t="s">
        <v>997</v>
      </c>
      <c r="E477" s="604" t="s">
        <v>998</v>
      </c>
      <c r="F477" s="568" t="s">
        <v>999</v>
      </c>
      <c r="G477" s="590">
        <f>SUM(H477:I477)</f>
        <v>49000</v>
      </c>
      <c r="H477" s="590">
        <v>49000</v>
      </c>
      <c r="I477" s="591"/>
      <c r="J477" s="592" t="s">
        <v>996</v>
      </c>
      <c r="K477" s="572"/>
    </row>
    <row r="478" spans="1:16" s="252" customFormat="1" ht="25.5" customHeight="1">
      <c r="A478" s="564">
        <v>199</v>
      </c>
      <c r="B478" s="603" t="s">
        <v>12</v>
      </c>
      <c r="C478" s="566" t="s">
        <v>1029</v>
      </c>
      <c r="D478" s="565" t="s">
        <v>1030</v>
      </c>
      <c r="E478" s="604" t="s">
        <v>1031</v>
      </c>
      <c r="F478" s="568" t="s">
        <v>1032</v>
      </c>
      <c r="G478" s="703">
        <v>226000</v>
      </c>
      <c r="H478" s="703">
        <v>226000</v>
      </c>
      <c r="I478" s="704"/>
      <c r="J478" s="592" t="s">
        <v>1033</v>
      </c>
      <c r="K478" s="572"/>
    </row>
    <row r="479" spans="1:16" s="252" customFormat="1" ht="25.5" customHeight="1">
      <c r="A479" s="564">
        <v>200</v>
      </c>
      <c r="B479" s="603" t="s">
        <v>12</v>
      </c>
      <c r="C479" s="566" t="s">
        <v>672</v>
      </c>
      <c r="D479" s="578" t="s">
        <v>585</v>
      </c>
      <c r="E479" s="566" t="s">
        <v>679</v>
      </c>
      <c r="F479" s="575" t="s">
        <v>680</v>
      </c>
      <c r="G479" s="653">
        <v>49000</v>
      </c>
      <c r="H479" s="653">
        <v>49000</v>
      </c>
      <c r="I479" s="627"/>
      <c r="J479" s="578" t="s">
        <v>681</v>
      </c>
      <c r="K479" s="654"/>
    </row>
    <row r="480" spans="1:16" s="252" customFormat="1" ht="25.5" customHeight="1">
      <c r="A480" s="564">
        <v>201</v>
      </c>
      <c r="B480" s="603" t="s">
        <v>12</v>
      </c>
      <c r="C480" s="566" t="s">
        <v>672</v>
      </c>
      <c r="D480" s="578" t="s">
        <v>585</v>
      </c>
      <c r="E480" s="566" t="s">
        <v>687</v>
      </c>
      <c r="F480" s="575" t="s">
        <v>688</v>
      </c>
      <c r="G480" s="653">
        <v>400000</v>
      </c>
      <c r="H480" s="653">
        <v>400000</v>
      </c>
      <c r="I480" s="627"/>
      <c r="J480" s="578" t="s">
        <v>689</v>
      </c>
      <c r="K480" s="654"/>
    </row>
    <row r="481" spans="1:16" s="252" customFormat="1" ht="25.5" customHeight="1">
      <c r="A481" s="564">
        <v>202</v>
      </c>
      <c r="B481" s="603" t="s">
        <v>1036</v>
      </c>
      <c r="C481" s="589" t="s">
        <v>451</v>
      </c>
      <c r="D481" s="565" t="s">
        <v>1108</v>
      </c>
      <c r="E481" s="604" t="s">
        <v>1062</v>
      </c>
      <c r="F481" s="568" t="s">
        <v>1063</v>
      </c>
      <c r="G481" s="569">
        <f>SUM(H481:I481)</f>
        <v>15000</v>
      </c>
      <c r="H481" s="569">
        <v>15000</v>
      </c>
      <c r="I481" s="568"/>
      <c r="J481" s="568" t="s">
        <v>1042</v>
      </c>
      <c r="K481" s="572"/>
    </row>
    <row r="482" spans="1:16" s="252" customFormat="1" ht="25.5" customHeight="1">
      <c r="A482" s="564">
        <v>203</v>
      </c>
      <c r="B482" s="603" t="s">
        <v>12</v>
      </c>
      <c r="C482" s="589" t="s">
        <v>659</v>
      </c>
      <c r="D482" s="578" t="s">
        <v>430</v>
      </c>
      <c r="E482" s="566" t="s">
        <v>668</v>
      </c>
      <c r="F482" s="575" t="s">
        <v>668</v>
      </c>
      <c r="G482" s="590">
        <f>SUM(H482:I482)</f>
        <v>150000</v>
      </c>
      <c r="H482" s="653">
        <v>150000</v>
      </c>
      <c r="I482" s="591"/>
      <c r="J482" s="592" t="s">
        <v>667</v>
      </c>
      <c r="K482" s="572"/>
    </row>
    <row r="483" spans="1:16" s="252" customFormat="1" ht="25.5" customHeight="1">
      <c r="A483" s="564">
        <v>204</v>
      </c>
      <c r="B483" s="603" t="s">
        <v>12</v>
      </c>
      <c r="C483" s="567" t="s">
        <v>429</v>
      </c>
      <c r="D483" s="565" t="s">
        <v>430</v>
      </c>
      <c r="E483" s="631" t="s">
        <v>927</v>
      </c>
      <c r="F483" s="575" t="s">
        <v>922</v>
      </c>
      <c r="G483" s="569">
        <f>H483+I483</f>
        <v>15000</v>
      </c>
      <c r="H483" s="573">
        <v>15000</v>
      </c>
      <c r="I483" s="633"/>
      <c r="J483" s="578" t="s">
        <v>433</v>
      </c>
      <c r="K483" s="654"/>
    </row>
    <row r="484" spans="1:16" s="252" customFormat="1" ht="25.5" customHeight="1">
      <c r="A484" s="564">
        <v>205</v>
      </c>
      <c r="B484" s="603" t="s">
        <v>1000</v>
      </c>
      <c r="C484" s="567" t="s">
        <v>1001</v>
      </c>
      <c r="D484" s="565" t="s">
        <v>1107</v>
      </c>
      <c r="E484" s="567" t="s">
        <v>612</v>
      </c>
      <c r="F484" s="568" t="s">
        <v>1010</v>
      </c>
      <c r="G484" s="569">
        <v>26600</v>
      </c>
      <c r="H484" s="569">
        <v>26600</v>
      </c>
      <c r="I484" s="569"/>
      <c r="J484" s="571" t="s">
        <v>1011</v>
      </c>
      <c r="K484" s="654"/>
    </row>
    <row r="485" spans="1:16" s="252" customFormat="1" ht="25.5" customHeight="1">
      <c r="A485" s="564">
        <v>206</v>
      </c>
      <c r="B485" s="603" t="s">
        <v>12</v>
      </c>
      <c r="C485" s="589" t="s">
        <v>74</v>
      </c>
      <c r="D485" s="565" t="s">
        <v>644</v>
      </c>
      <c r="E485" s="604" t="s">
        <v>645</v>
      </c>
      <c r="F485" s="568" t="s">
        <v>646</v>
      </c>
      <c r="G485" s="590">
        <f t="shared" ref="G485:G492" si="7">H485</f>
        <v>45000</v>
      </c>
      <c r="H485" s="590">
        <v>45000</v>
      </c>
      <c r="I485" s="591">
        <v>0</v>
      </c>
      <c r="J485" s="592" t="s">
        <v>647</v>
      </c>
      <c r="K485" s="572"/>
    </row>
    <row r="486" spans="1:16" s="252" customFormat="1" ht="25.5" customHeight="1">
      <c r="A486" s="564">
        <v>207</v>
      </c>
      <c r="B486" s="603" t="s">
        <v>12</v>
      </c>
      <c r="C486" s="589" t="s">
        <v>74</v>
      </c>
      <c r="D486" s="565" t="s">
        <v>644</v>
      </c>
      <c r="E486" s="604" t="s">
        <v>648</v>
      </c>
      <c r="F486" s="568" t="s">
        <v>646</v>
      </c>
      <c r="G486" s="590">
        <f t="shared" si="7"/>
        <v>35000</v>
      </c>
      <c r="H486" s="653">
        <v>35000</v>
      </c>
      <c r="I486" s="653">
        <v>0</v>
      </c>
      <c r="J486" s="592" t="s">
        <v>647</v>
      </c>
      <c r="K486" s="654"/>
    </row>
    <row r="487" spans="1:16" s="252" customFormat="1" ht="25.5" customHeight="1">
      <c r="A487" s="564">
        <v>208</v>
      </c>
      <c r="B487" s="603" t="s">
        <v>12</v>
      </c>
      <c r="C487" s="589" t="s">
        <v>74</v>
      </c>
      <c r="D487" s="565" t="s">
        <v>644</v>
      </c>
      <c r="E487" s="604" t="s">
        <v>649</v>
      </c>
      <c r="F487" s="568" t="s">
        <v>646</v>
      </c>
      <c r="G487" s="590">
        <f t="shared" si="7"/>
        <v>120000</v>
      </c>
      <c r="H487" s="653">
        <v>120000</v>
      </c>
      <c r="I487" s="627">
        <v>0</v>
      </c>
      <c r="J487" s="592" t="s">
        <v>647</v>
      </c>
      <c r="K487" s="654"/>
    </row>
    <row r="488" spans="1:16" s="252" customFormat="1" ht="25.5" customHeight="1">
      <c r="A488" s="564">
        <v>209</v>
      </c>
      <c r="B488" s="603" t="s">
        <v>12</v>
      </c>
      <c r="C488" s="589" t="s">
        <v>74</v>
      </c>
      <c r="D488" s="565" t="s">
        <v>644</v>
      </c>
      <c r="E488" s="604" t="s">
        <v>650</v>
      </c>
      <c r="F488" s="568" t="s">
        <v>646</v>
      </c>
      <c r="G488" s="590">
        <f t="shared" si="7"/>
        <v>7000</v>
      </c>
      <c r="H488" s="653">
        <v>7000</v>
      </c>
      <c r="I488" s="627">
        <v>0</v>
      </c>
      <c r="J488" s="592" t="s">
        <v>647</v>
      </c>
      <c r="K488" s="654"/>
    </row>
    <row r="489" spans="1:16" s="252" customFormat="1" ht="25.5" customHeight="1">
      <c r="A489" s="564">
        <v>210</v>
      </c>
      <c r="B489" s="603" t="s">
        <v>12</v>
      </c>
      <c r="C489" s="589" t="s">
        <v>74</v>
      </c>
      <c r="D489" s="565" t="s">
        <v>644</v>
      </c>
      <c r="E489" s="566" t="s">
        <v>651</v>
      </c>
      <c r="F489" s="568" t="s">
        <v>652</v>
      </c>
      <c r="G489" s="590">
        <f t="shared" si="7"/>
        <v>20000</v>
      </c>
      <c r="H489" s="653">
        <v>20000</v>
      </c>
      <c r="I489" s="627">
        <v>0</v>
      </c>
      <c r="J489" s="578" t="s">
        <v>653</v>
      </c>
      <c r="K489" s="654"/>
    </row>
    <row r="490" spans="1:16" s="252" customFormat="1" ht="25.5" customHeight="1">
      <c r="A490" s="564">
        <v>211</v>
      </c>
      <c r="B490" s="603" t="s">
        <v>12</v>
      </c>
      <c r="C490" s="589" t="s">
        <v>74</v>
      </c>
      <c r="D490" s="565" t="s">
        <v>644</v>
      </c>
      <c r="E490" s="566" t="s">
        <v>654</v>
      </c>
      <c r="F490" s="568" t="s">
        <v>652</v>
      </c>
      <c r="G490" s="590">
        <f t="shared" si="7"/>
        <v>4000</v>
      </c>
      <c r="H490" s="653">
        <v>4000</v>
      </c>
      <c r="I490" s="627">
        <v>0</v>
      </c>
      <c r="J490" s="578" t="s">
        <v>653</v>
      </c>
      <c r="K490" s="654"/>
    </row>
    <row r="491" spans="1:16" s="252" customFormat="1" ht="25.5" customHeight="1">
      <c r="A491" s="564">
        <v>212</v>
      </c>
      <c r="B491" s="603" t="s">
        <v>12</v>
      </c>
      <c r="C491" s="589" t="s">
        <v>74</v>
      </c>
      <c r="D491" s="565" t="s">
        <v>644</v>
      </c>
      <c r="E491" s="566" t="s">
        <v>655</v>
      </c>
      <c r="F491" s="568" t="s">
        <v>656</v>
      </c>
      <c r="G491" s="590">
        <f t="shared" si="7"/>
        <v>20000</v>
      </c>
      <c r="H491" s="653">
        <v>20000</v>
      </c>
      <c r="I491" s="627">
        <v>0</v>
      </c>
      <c r="J491" s="578" t="s">
        <v>657</v>
      </c>
      <c r="K491" s="654"/>
    </row>
    <row r="492" spans="1:16" s="252" customFormat="1" ht="25.5" customHeight="1">
      <c r="A492" s="564">
        <v>213</v>
      </c>
      <c r="B492" s="603" t="s">
        <v>12</v>
      </c>
      <c r="C492" s="589" t="s">
        <v>74</v>
      </c>
      <c r="D492" s="565" t="s">
        <v>644</v>
      </c>
      <c r="E492" s="566" t="s">
        <v>658</v>
      </c>
      <c r="F492" s="568" t="s">
        <v>656</v>
      </c>
      <c r="G492" s="590">
        <f t="shared" si="7"/>
        <v>40000</v>
      </c>
      <c r="H492" s="653">
        <v>40000</v>
      </c>
      <c r="I492" s="627">
        <v>0</v>
      </c>
      <c r="J492" s="578" t="s">
        <v>657</v>
      </c>
      <c r="K492" s="654"/>
    </row>
    <row r="493" spans="1:16" s="252" customFormat="1" ht="25.5" customHeight="1">
      <c r="A493" s="564">
        <v>214</v>
      </c>
      <c r="B493" s="578" t="s">
        <v>813</v>
      </c>
      <c r="C493" s="566" t="s">
        <v>814</v>
      </c>
      <c r="D493" s="578" t="s">
        <v>821</v>
      </c>
      <c r="E493" s="566" t="s">
        <v>822</v>
      </c>
      <c r="F493" s="575" t="s">
        <v>823</v>
      </c>
      <c r="G493" s="653">
        <v>29750</v>
      </c>
      <c r="H493" s="653">
        <v>29750</v>
      </c>
      <c r="I493" s="653"/>
      <c r="J493" s="578"/>
      <c r="K493" s="654"/>
    </row>
    <row r="494" spans="1:16" s="252" customFormat="1" ht="25.5" customHeight="1">
      <c r="A494" s="564">
        <v>215</v>
      </c>
      <c r="B494" s="603" t="s">
        <v>951</v>
      </c>
      <c r="C494" s="566" t="s">
        <v>952</v>
      </c>
      <c r="D494" s="578" t="s">
        <v>1103</v>
      </c>
      <c r="E494" s="566" t="s">
        <v>956</v>
      </c>
      <c r="F494" s="575" t="s">
        <v>957</v>
      </c>
      <c r="G494" s="653">
        <v>16100</v>
      </c>
      <c r="H494" s="653">
        <v>16100</v>
      </c>
      <c r="I494" s="653"/>
      <c r="J494" s="578" t="s">
        <v>474</v>
      </c>
      <c r="K494" s="654"/>
    </row>
    <row r="495" spans="1:16" s="705" customFormat="1" ht="25.5" customHeight="1">
      <c r="A495" s="564">
        <v>216</v>
      </c>
      <c r="B495" s="578" t="s">
        <v>12</v>
      </c>
      <c r="C495" s="566" t="s">
        <v>58</v>
      </c>
      <c r="D495" s="578" t="s">
        <v>62</v>
      </c>
      <c r="E495" s="566" t="s">
        <v>63</v>
      </c>
      <c r="F495" s="634" t="s">
        <v>60</v>
      </c>
      <c r="G495" s="653">
        <v>500000</v>
      </c>
      <c r="H495" s="653">
        <v>500000</v>
      </c>
      <c r="I495" s="627"/>
      <c r="J495" s="629" t="s">
        <v>61</v>
      </c>
      <c r="K495" s="654"/>
      <c r="L495" s="252"/>
      <c r="M495" s="252"/>
      <c r="N495" s="252"/>
      <c r="O495" s="252"/>
      <c r="P495" s="252"/>
    </row>
    <row r="496" spans="1:16" s="252" customFormat="1" ht="25.5" customHeight="1">
      <c r="A496" s="564">
        <v>217</v>
      </c>
      <c r="B496" s="603" t="s">
        <v>12</v>
      </c>
      <c r="C496" s="589" t="s">
        <v>27</v>
      </c>
      <c r="D496" s="578" t="s">
        <v>50</v>
      </c>
      <c r="E496" s="631" t="s">
        <v>51</v>
      </c>
      <c r="F496" s="588" t="s">
        <v>52</v>
      </c>
      <c r="G496" s="590">
        <f>H496+I496</f>
        <v>110000</v>
      </c>
      <c r="H496" s="653">
        <v>110000</v>
      </c>
      <c r="I496" s="653"/>
      <c r="J496" s="578" t="s">
        <v>40</v>
      </c>
      <c r="K496" s="654"/>
    </row>
    <row r="497" spans="1:16" s="252" customFormat="1" ht="25.5" customHeight="1">
      <c r="A497" s="564">
        <v>218</v>
      </c>
      <c r="B497" s="603" t="s">
        <v>12</v>
      </c>
      <c r="C497" s="589" t="s">
        <v>422</v>
      </c>
      <c r="D497" s="565" t="s">
        <v>50</v>
      </c>
      <c r="E497" s="604" t="s">
        <v>910</v>
      </c>
      <c r="F497" s="568" t="s">
        <v>25</v>
      </c>
      <c r="G497" s="653">
        <f>SUM(H497:I497)</f>
        <v>20000</v>
      </c>
      <c r="H497" s="590">
        <v>20000</v>
      </c>
      <c r="I497" s="591"/>
      <c r="J497" s="592" t="s">
        <v>911</v>
      </c>
      <c r="K497" s="572"/>
      <c r="M497" s="693"/>
    </row>
    <row r="498" spans="1:16" s="252" customFormat="1" ht="25.5" customHeight="1">
      <c r="A498" s="564">
        <v>219</v>
      </c>
      <c r="B498" s="603" t="s">
        <v>12</v>
      </c>
      <c r="C498" s="567" t="s">
        <v>429</v>
      </c>
      <c r="D498" s="565" t="s">
        <v>50</v>
      </c>
      <c r="E498" s="631" t="s">
        <v>928</v>
      </c>
      <c r="F498" s="575" t="s">
        <v>922</v>
      </c>
      <c r="G498" s="569">
        <f>H498+I498</f>
        <v>15000</v>
      </c>
      <c r="H498" s="573">
        <v>15000</v>
      </c>
      <c r="I498" s="633"/>
      <c r="J498" s="578" t="s">
        <v>924</v>
      </c>
      <c r="K498" s="654"/>
    </row>
    <row r="499" spans="1:16" s="252" customFormat="1" ht="25.5" customHeight="1">
      <c r="A499" s="564">
        <v>220</v>
      </c>
      <c r="B499" s="603" t="s">
        <v>12</v>
      </c>
      <c r="C499" s="589" t="s">
        <v>659</v>
      </c>
      <c r="D499" s="565" t="s">
        <v>660</v>
      </c>
      <c r="E499" s="581" t="s">
        <v>1098</v>
      </c>
      <c r="F499" s="568" t="s">
        <v>661</v>
      </c>
      <c r="G499" s="590">
        <f>SUM(H499:I499)</f>
        <v>544504</v>
      </c>
      <c r="H499" s="590">
        <v>544504</v>
      </c>
      <c r="I499" s="591"/>
      <c r="J499" s="592" t="s">
        <v>662</v>
      </c>
      <c r="K499" s="572"/>
    </row>
    <row r="500" spans="1:16" s="252" customFormat="1" ht="25.5" customHeight="1">
      <c r="A500" s="564">
        <v>221</v>
      </c>
      <c r="B500" s="603" t="s">
        <v>12</v>
      </c>
      <c r="C500" s="589" t="s">
        <v>659</v>
      </c>
      <c r="D500" s="578" t="s">
        <v>660</v>
      </c>
      <c r="E500" s="566" t="s">
        <v>663</v>
      </c>
      <c r="F500" s="575" t="s">
        <v>664</v>
      </c>
      <c r="G500" s="590">
        <f>SUM(H500:I500)</f>
        <v>15487</v>
      </c>
      <c r="H500" s="590">
        <v>15487</v>
      </c>
      <c r="I500" s="591"/>
      <c r="J500" s="592" t="s">
        <v>665</v>
      </c>
      <c r="K500" s="572"/>
    </row>
    <row r="501" spans="1:16" s="252" customFormat="1" ht="25.5" customHeight="1" thickBot="1">
      <c r="A501" s="635">
        <v>222</v>
      </c>
      <c r="B501" s="706" t="s">
        <v>12</v>
      </c>
      <c r="C501" s="707" t="s">
        <v>710</v>
      </c>
      <c r="D501" s="708" t="s">
        <v>1105</v>
      </c>
      <c r="E501" s="707" t="s">
        <v>714</v>
      </c>
      <c r="F501" s="709" t="s">
        <v>715</v>
      </c>
      <c r="G501" s="710">
        <f>H501+I501</f>
        <v>29615</v>
      </c>
      <c r="H501" s="711">
        <v>29615</v>
      </c>
      <c r="I501" s="712"/>
      <c r="J501" s="706" t="s">
        <v>716</v>
      </c>
      <c r="K501" s="713"/>
    </row>
    <row r="502" spans="1:16" s="252" customFormat="1" ht="25.5" customHeight="1" thickTop="1" thickBot="1">
      <c r="A502" s="775" t="s">
        <v>1561</v>
      </c>
      <c r="B502" s="776"/>
      <c r="C502" s="549"/>
      <c r="D502" s="714"/>
      <c r="E502" s="551" t="s">
        <v>1565</v>
      </c>
      <c r="F502" s="552"/>
      <c r="G502" s="715">
        <f>SUM(G503:G708)</f>
        <v>36494214.199999988</v>
      </c>
      <c r="H502" s="716">
        <f>SUM(H503:H708)</f>
        <v>36494214.199999988</v>
      </c>
      <c r="I502" s="717"/>
      <c r="J502" s="551"/>
      <c r="K502" s="718"/>
    </row>
    <row r="503" spans="1:16" s="252" customFormat="1" ht="25.5" customHeight="1" thickTop="1">
      <c r="A503" s="556">
        <v>1</v>
      </c>
      <c r="B503" s="648" t="s">
        <v>15</v>
      </c>
      <c r="C503" s="559" t="s">
        <v>659</v>
      </c>
      <c r="D503" s="648" t="s">
        <v>75</v>
      </c>
      <c r="E503" s="559" t="s">
        <v>1134</v>
      </c>
      <c r="F503" s="649" t="s">
        <v>1135</v>
      </c>
      <c r="G503" s="719">
        <f>SUM(H503:I503)</f>
        <v>52435</v>
      </c>
      <c r="H503" s="720">
        <v>52435</v>
      </c>
      <c r="I503" s="721"/>
      <c r="J503" s="648" t="s">
        <v>662</v>
      </c>
      <c r="K503" s="722"/>
    </row>
    <row r="504" spans="1:16" s="252" customFormat="1" ht="25.5" customHeight="1">
      <c r="A504" s="564">
        <v>2</v>
      </c>
      <c r="B504" s="578" t="s">
        <v>15</v>
      </c>
      <c r="C504" s="566" t="s">
        <v>706</v>
      </c>
      <c r="D504" s="723" t="s">
        <v>75</v>
      </c>
      <c r="E504" s="566" t="s">
        <v>1142</v>
      </c>
      <c r="F504" s="575" t="s">
        <v>1143</v>
      </c>
      <c r="G504" s="724">
        <f>H504+I504</f>
        <v>24000</v>
      </c>
      <c r="H504" s="606">
        <v>24000</v>
      </c>
      <c r="I504" s="600"/>
      <c r="J504" s="578" t="s">
        <v>1144</v>
      </c>
      <c r="K504" s="654"/>
    </row>
    <row r="505" spans="1:16" s="252" customFormat="1" ht="25.5" customHeight="1">
      <c r="A505" s="564">
        <v>3</v>
      </c>
      <c r="B505" s="578" t="s">
        <v>15</v>
      </c>
      <c r="C505" s="566" t="s">
        <v>706</v>
      </c>
      <c r="D505" s="578" t="s">
        <v>75</v>
      </c>
      <c r="E505" s="618" t="s">
        <v>1145</v>
      </c>
      <c r="F505" s="619" t="s">
        <v>1146</v>
      </c>
      <c r="G505" s="724">
        <f>H505+I505</f>
        <v>318205</v>
      </c>
      <c r="H505" s="577">
        <v>318205</v>
      </c>
      <c r="I505" s="600"/>
      <c r="J505" s="578" t="s">
        <v>1147</v>
      </c>
      <c r="K505" s="654"/>
    </row>
    <row r="506" spans="1:16" s="252" customFormat="1" ht="25.5" customHeight="1">
      <c r="A506" s="564">
        <v>4</v>
      </c>
      <c r="B506" s="578" t="s">
        <v>15</v>
      </c>
      <c r="C506" s="566" t="s">
        <v>90</v>
      </c>
      <c r="D506" s="578" t="s">
        <v>75</v>
      </c>
      <c r="E506" s="566" t="s">
        <v>1173</v>
      </c>
      <c r="F506" s="575" t="s">
        <v>1174</v>
      </c>
      <c r="G506" s="606">
        <v>25217</v>
      </c>
      <c r="H506" s="606">
        <v>25217</v>
      </c>
      <c r="I506" s="725"/>
      <c r="J506" s="578" t="s">
        <v>93</v>
      </c>
      <c r="K506" s="687"/>
      <c r="L506" s="726"/>
      <c r="M506" s="726"/>
      <c r="N506" s="726"/>
      <c r="O506" s="726"/>
      <c r="P506" s="726"/>
    </row>
    <row r="507" spans="1:16" s="252" customFormat="1" ht="25.5" customHeight="1">
      <c r="A507" s="564">
        <v>5</v>
      </c>
      <c r="B507" s="578" t="s">
        <v>15</v>
      </c>
      <c r="C507" s="566" t="s">
        <v>1199</v>
      </c>
      <c r="D507" s="578" t="s">
        <v>75</v>
      </c>
      <c r="E507" s="566" t="s">
        <v>1212</v>
      </c>
      <c r="F507" s="575" t="s">
        <v>1213</v>
      </c>
      <c r="G507" s="606">
        <v>1289353</v>
      </c>
      <c r="H507" s="606">
        <v>1289353</v>
      </c>
      <c r="I507" s="633"/>
      <c r="J507" s="578" t="s">
        <v>1214</v>
      </c>
      <c r="K507" s="727"/>
    </row>
    <row r="508" spans="1:16" s="252" customFormat="1" ht="25.5" customHeight="1">
      <c r="A508" s="564">
        <v>6</v>
      </c>
      <c r="B508" s="578" t="s">
        <v>1152</v>
      </c>
      <c r="C508" s="566" t="s">
        <v>139</v>
      </c>
      <c r="D508" s="578" t="s">
        <v>1552</v>
      </c>
      <c r="E508" s="566" t="s">
        <v>1233</v>
      </c>
      <c r="F508" s="575" t="s">
        <v>1234</v>
      </c>
      <c r="G508" s="606">
        <f>H508+I508</f>
        <v>384721</v>
      </c>
      <c r="H508" s="606">
        <v>384721</v>
      </c>
      <c r="I508" s="633"/>
      <c r="J508" s="578" t="s">
        <v>1235</v>
      </c>
      <c r="K508" s="727"/>
    </row>
    <row r="509" spans="1:16" s="252" customFormat="1" ht="25.5" customHeight="1">
      <c r="A509" s="564">
        <v>7</v>
      </c>
      <c r="B509" s="578" t="s">
        <v>1152</v>
      </c>
      <c r="C509" s="566" t="s">
        <v>139</v>
      </c>
      <c r="D509" s="578" t="s">
        <v>1552</v>
      </c>
      <c r="E509" s="566" t="s">
        <v>1240</v>
      </c>
      <c r="F509" s="575" t="s">
        <v>1241</v>
      </c>
      <c r="G509" s="606">
        <f>H509+I509</f>
        <v>103270</v>
      </c>
      <c r="H509" s="606">
        <v>103270</v>
      </c>
      <c r="I509" s="633"/>
      <c r="J509" s="578" t="s">
        <v>1242</v>
      </c>
      <c r="K509" s="727"/>
    </row>
    <row r="510" spans="1:16" s="252" customFormat="1" ht="25.5" customHeight="1">
      <c r="A510" s="564">
        <v>8</v>
      </c>
      <c r="B510" s="578" t="s">
        <v>15</v>
      </c>
      <c r="C510" s="566" t="s">
        <v>1244</v>
      </c>
      <c r="D510" s="578" t="s">
        <v>75</v>
      </c>
      <c r="E510" s="566" t="s">
        <v>1212</v>
      </c>
      <c r="F510" s="575" t="s">
        <v>1249</v>
      </c>
      <c r="G510" s="606">
        <v>732318</v>
      </c>
      <c r="H510" s="606">
        <v>732318</v>
      </c>
      <c r="I510" s="633"/>
      <c r="J510" s="578" t="s">
        <v>1250</v>
      </c>
      <c r="K510" s="654"/>
    </row>
    <row r="511" spans="1:16" s="252" customFormat="1" ht="25.5" customHeight="1">
      <c r="A511" s="564">
        <v>9</v>
      </c>
      <c r="B511" s="578" t="s">
        <v>1152</v>
      </c>
      <c r="C511" s="566" t="s">
        <v>147</v>
      </c>
      <c r="D511" s="578" t="s">
        <v>198</v>
      </c>
      <c r="E511" s="566" t="s">
        <v>1255</v>
      </c>
      <c r="F511" s="575" t="s">
        <v>1256</v>
      </c>
      <c r="G511" s="606">
        <v>40000</v>
      </c>
      <c r="H511" s="606">
        <v>40000</v>
      </c>
      <c r="I511" s="633"/>
      <c r="J511" s="578" t="s">
        <v>1257</v>
      </c>
      <c r="K511" s="654"/>
    </row>
    <row r="512" spans="1:16" s="252" customFormat="1" ht="25.5" customHeight="1">
      <c r="A512" s="564">
        <v>10</v>
      </c>
      <c r="B512" s="578" t="s">
        <v>1152</v>
      </c>
      <c r="C512" s="566" t="s">
        <v>147</v>
      </c>
      <c r="D512" s="578" t="s">
        <v>198</v>
      </c>
      <c r="E512" s="566" t="s">
        <v>1259</v>
      </c>
      <c r="F512" s="575" t="s">
        <v>1260</v>
      </c>
      <c r="G512" s="606">
        <v>20000</v>
      </c>
      <c r="H512" s="606">
        <v>20000</v>
      </c>
      <c r="I512" s="633"/>
      <c r="J512" s="578" t="s">
        <v>1261</v>
      </c>
      <c r="K512" s="654"/>
    </row>
    <row r="513" spans="1:16" s="252" customFormat="1" ht="25.5" customHeight="1">
      <c r="A513" s="564">
        <v>11</v>
      </c>
      <c r="B513" s="565" t="s">
        <v>15</v>
      </c>
      <c r="C513" s="567" t="s">
        <v>187</v>
      </c>
      <c r="D513" s="578" t="s">
        <v>75</v>
      </c>
      <c r="E513" s="566" t="s">
        <v>1282</v>
      </c>
      <c r="F513" s="575" t="s">
        <v>1283</v>
      </c>
      <c r="G513" s="577">
        <v>192000</v>
      </c>
      <c r="H513" s="577">
        <v>192000</v>
      </c>
      <c r="I513" s="577"/>
      <c r="J513" s="578" t="s">
        <v>1284</v>
      </c>
      <c r="K513" s="572"/>
    </row>
    <row r="514" spans="1:16" s="252" customFormat="1" ht="25.5" customHeight="1">
      <c r="A514" s="564">
        <v>12</v>
      </c>
      <c r="B514" s="578" t="s">
        <v>15</v>
      </c>
      <c r="C514" s="567" t="s">
        <v>194</v>
      </c>
      <c r="D514" s="565" t="s">
        <v>75</v>
      </c>
      <c r="E514" s="581" t="s">
        <v>1295</v>
      </c>
      <c r="F514" s="568" t="s">
        <v>1296</v>
      </c>
      <c r="G514" s="582">
        <v>20000</v>
      </c>
      <c r="H514" s="582">
        <v>20000</v>
      </c>
      <c r="I514" s="583"/>
      <c r="J514" s="592" t="s">
        <v>1297</v>
      </c>
      <c r="K514" s="654"/>
    </row>
    <row r="515" spans="1:16" s="252" customFormat="1" ht="25.5" customHeight="1">
      <c r="A515" s="564">
        <v>13</v>
      </c>
      <c r="B515" s="578" t="s">
        <v>15</v>
      </c>
      <c r="C515" s="567" t="s">
        <v>194</v>
      </c>
      <c r="D515" s="578" t="s">
        <v>75</v>
      </c>
      <c r="E515" s="566" t="s">
        <v>1298</v>
      </c>
      <c r="F515" s="728" t="s">
        <v>1299</v>
      </c>
      <c r="G515" s="606">
        <v>198000</v>
      </c>
      <c r="H515" s="606">
        <v>198000</v>
      </c>
      <c r="I515" s="577"/>
      <c r="J515" s="578" t="s">
        <v>1300</v>
      </c>
      <c r="K515" s="654"/>
    </row>
    <row r="516" spans="1:16" s="252" customFormat="1" ht="25.5" customHeight="1">
      <c r="A516" s="564">
        <v>14</v>
      </c>
      <c r="B516" s="578" t="s">
        <v>15</v>
      </c>
      <c r="C516" s="566" t="s">
        <v>202</v>
      </c>
      <c r="D516" s="578" t="s">
        <v>75</v>
      </c>
      <c r="E516" s="566" t="s">
        <v>1301</v>
      </c>
      <c r="F516" s="697" t="s">
        <v>1302</v>
      </c>
      <c r="G516" s="606">
        <v>100000</v>
      </c>
      <c r="H516" s="577">
        <v>100000</v>
      </c>
      <c r="I516" s="577"/>
      <c r="J516" s="578" t="s">
        <v>1303</v>
      </c>
      <c r="K516" s="654"/>
    </row>
    <row r="517" spans="1:16" s="252" customFormat="1" ht="25.5" customHeight="1">
      <c r="A517" s="564">
        <v>15</v>
      </c>
      <c r="B517" s="578" t="s">
        <v>15</v>
      </c>
      <c r="C517" s="566" t="s">
        <v>227</v>
      </c>
      <c r="D517" s="578" t="s">
        <v>75</v>
      </c>
      <c r="E517" s="566" t="s">
        <v>1307</v>
      </c>
      <c r="F517" s="575" t="s">
        <v>25</v>
      </c>
      <c r="G517" s="606">
        <v>16000</v>
      </c>
      <c r="H517" s="606">
        <v>16000</v>
      </c>
      <c r="I517" s="577"/>
      <c r="J517" s="578" t="s">
        <v>229</v>
      </c>
      <c r="K517" s="654"/>
    </row>
    <row r="518" spans="1:16" s="252" customFormat="1" ht="25.5" customHeight="1">
      <c r="A518" s="564">
        <v>16</v>
      </c>
      <c r="B518" s="578" t="s">
        <v>15</v>
      </c>
      <c r="C518" s="566" t="s">
        <v>227</v>
      </c>
      <c r="D518" s="578" t="s">
        <v>75</v>
      </c>
      <c r="E518" s="566" t="s">
        <v>1308</v>
      </c>
      <c r="F518" s="575" t="s">
        <v>25</v>
      </c>
      <c r="G518" s="606">
        <v>184000</v>
      </c>
      <c r="H518" s="606">
        <v>184000</v>
      </c>
      <c r="I518" s="577"/>
      <c r="J518" s="578" t="s">
        <v>229</v>
      </c>
      <c r="K518" s="654"/>
    </row>
    <row r="519" spans="1:16" s="252" customFormat="1" ht="25.5" customHeight="1">
      <c r="A519" s="564">
        <v>17</v>
      </c>
      <c r="B519" s="668" t="s">
        <v>15</v>
      </c>
      <c r="C519" s="673" t="s">
        <v>793</v>
      </c>
      <c r="D519" s="668" t="s">
        <v>75</v>
      </c>
      <c r="E519" s="673" t="s">
        <v>1313</v>
      </c>
      <c r="F519" s="672" t="s">
        <v>1314</v>
      </c>
      <c r="G519" s="671">
        <f>H519+I519</f>
        <v>385000</v>
      </c>
      <c r="H519" s="729">
        <v>385000</v>
      </c>
      <c r="I519" s="729"/>
      <c r="J519" s="668" t="s">
        <v>1315</v>
      </c>
      <c r="K519" s="654"/>
    </row>
    <row r="520" spans="1:16" s="252" customFormat="1" ht="25.5" customHeight="1">
      <c r="A520" s="564">
        <v>18</v>
      </c>
      <c r="B520" s="668" t="s">
        <v>15</v>
      </c>
      <c r="C520" s="673" t="s">
        <v>1321</v>
      </c>
      <c r="D520" s="668" t="s">
        <v>198</v>
      </c>
      <c r="E520" s="673" t="s">
        <v>1322</v>
      </c>
      <c r="F520" s="672" t="s">
        <v>1323</v>
      </c>
      <c r="G520" s="671">
        <v>66000</v>
      </c>
      <c r="H520" s="729">
        <v>66000</v>
      </c>
      <c r="I520" s="729"/>
      <c r="J520" s="668" t="s">
        <v>1324</v>
      </c>
      <c r="K520" s="654"/>
    </row>
    <row r="521" spans="1:16" s="726" customFormat="1" ht="25.5" customHeight="1">
      <c r="A521" s="564">
        <v>19</v>
      </c>
      <c r="B521" s="578" t="s">
        <v>15</v>
      </c>
      <c r="C521" s="566" t="s">
        <v>429</v>
      </c>
      <c r="D521" s="578" t="s">
        <v>75</v>
      </c>
      <c r="E521" s="631" t="s">
        <v>1370</v>
      </c>
      <c r="F521" s="575" t="s">
        <v>1371</v>
      </c>
      <c r="G521" s="573">
        <f>H521+I521</f>
        <v>13000</v>
      </c>
      <c r="H521" s="573">
        <v>13000</v>
      </c>
      <c r="I521" s="633"/>
      <c r="J521" s="578" t="s">
        <v>433</v>
      </c>
      <c r="K521" s="687"/>
      <c r="L521" s="252"/>
      <c r="M521" s="252"/>
      <c r="N521" s="252"/>
      <c r="O521" s="252"/>
      <c r="P521" s="252"/>
    </row>
    <row r="522" spans="1:16" s="252" customFormat="1" ht="25.5" customHeight="1">
      <c r="A522" s="564">
        <v>20</v>
      </c>
      <c r="B522" s="578" t="s">
        <v>15</v>
      </c>
      <c r="C522" s="566" t="s">
        <v>1461</v>
      </c>
      <c r="D522" s="578" t="s">
        <v>75</v>
      </c>
      <c r="E522" s="669" t="s">
        <v>1416</v>
      </c>
      <c r="F522" s="672" t="s">
        <v>1417</v>
      </c>
      <c r="G522" s="606">
        <v>40000</v>
      </c>
      <c r="H522" s="606">
        <v>40000</v>
      </c>
      <c r="I522" s="633"/>
      <c r="J522" s="578" t="s">
        <v>1418</v>
      </c>
      <c r="K522" s="654"/>
    </row>
    <row r="523" spans="1:16" s="252" customFormat="1" ht="25.5" customHeight="1">
      <c r="A523" s="564">
        <v>21</v>
      </c>
      <c r="B523" s="578" t="s">
        <v>15</v>
      </c>
      <c r="C523" s="566" t="s">
        <v>1461</v>
      </c>
      <c r="D523" s="578" t="s">
        <v>75</v>
      </c>
      <c r="E523" s="566" t="s">
        <v>1430</v>
      </c>
      <c r="F523" s="575" t="s">
        <v>1431</v>
      </c>
      <c r="G523" s="606">
        <f>SUM(H523:I523)</f>
        <v>60000</v>
      </c>
      <c r="H523" s="606">
        <v>60000</v>
      </c>
      <c r="I523" s="633"/>
      <c r="J523" s="578" t="s">
        <v>1432</v>
      </c>
      <c r="K523" s="654"/>
    </row>
    <row r="524" spans="1:16" s="252" customFormat="1" ht="25.5" customHeight="1">
      <c r="A524" s="564">
        <v>22</v>
      </c>
      <c r="B524" s="578" t="s">
        <v>15</v>
      </c>
      <c r="C524" s="566" t="s">
        <v>1461</v>
      </c>
      <c r="D524" s="578" t="s">
        <v>75</v>
      </c>
      <c r="E524" s="566" t="s">
        <v>1448</v>
      </c>
      <c r="F524" s="575" t="s">
        <v>1449</v>
      </c>
      <c r="G524" s="606">
        <v>30000</v>
      </c>
      <c r="H524" s="606">
        <v>30000</v>
      </c>
      <c r="I524" s="633"/>
      <c r="J524" s="578" t="s">
        <v>1450</v>
      </c>
      <c r="K524" s="654"/>
    </row>
    <row r="525" spans="1:16" s="252" customFormat="1" ht="25.5" customHeight="1">
      <c r="A525" s="564">
        <v>23</v>
      </c>
      <c r="B525" s="578" t="s">
        <v>15</v>
      </c>
      <c r="C525" s="566" t="s">
        <v>1461</v>
      </c>
      <c r="D525" s="578" t="s">
        <v>75</v>
      </c>
      <c r="E525" s="566" t="s">
        <v>1448</v>
      </c>
      <c r="F525" s="575" t="s">
        <v>1451</v>
      </c>
      <c r="G525" s="606">
        <v>100000</v>
      </c>
      <c r="H525" s="606">
        <v>100000</v>
      </c>
      <c r="I525" s="633"/>
      <c r="J525" s="578" t="s">
        <v>1450</v>
      </c>
      <c r="K525" s="654"/>
    </row>
    <row r="526" spans="1:16" s="252" customFormat="1" ht="25.5" customHeight="1">
      <c r="A526" s="564">
        <v>24</v>
      </c>
      <c r="B526" s="578" t="s">
        <v>15</v>
      </c>
      <c r="C526" s="566" t="s">
        <v>1461</v>
      </c>
      <c r="D526" s="578" t="s">
        <v>75</v>
      </c>
      <c r="E526" s="566" t="s">
        <v>1452</v>
      </c>
      <c r="F526" s="575" t="s">
        <v>1453</v>
      </c>
      <c r="G526" s="606">
        <v>50000</v>
      </c>
      <c r="H526" s="606">
        <v>50000</v>
      </c>
      <c r="I526" s="633"/>
      <c r="J526" s="578" t="s">
        <v>1450</v>
      </c>
      <c r="K526" s="654"/>
    </row>
    <row r="527" spans="1:16" s="252" customFormat="1" ht="25.5" customHeight="1">
      <c r="A527" s="564">
        <v>25</v>
      </c>
      <c r="B527" s="730" t="s">
        <v>15</v>
      </c>
      <c r="C527" s="566" t="s">
        <v>1461</v>
      </c>
      <c r="D527" s="730" t="s">
        <v>75</v>
      </c>
      <c r="E527" s="674" t="s">
        <v>1455</v>
      </c>
      <c r="F527" s="695" t="s">
        <v>1572</v>
      </c>
      <c r="G527" s="731">
        <v>10000</v>
      </c>
      <c r="H527" s="731">
        <v>10000</v>
      </c>
      <c r="I527" s="732"/>
      <c r="J527" s="733" t="s">
        <v>1457</v>
      </c>
      <c r="K527" s="681"/>
    </row>
    <row r="528" spans="1:16" s="252" customFormat="1" ht="25.5" customHeight="1">
      <c r="A528" s="564">
        <v>26</v>
      </c>
      <c r="B528" s="578" t="s">
        <v>1152</v>
      </c>
      <c r="C528" s="566" t="s">
        <v>984</v>
      </c>
      <c r="D528" s="578" t="s">
        <v>198</v>
      </c>
      <c r="E528" s="566" t="s">
        <v>1504</v>
      </c>
      <c r="F528" s="575" t="s">
        <v>1505</v>
      </c>
      <c r="G528" s="582">
        <f>SUM(H528:I528)</f>
        <v>20000</v>
      </c>
      <c r="H528" s="606">
        <v>20000</v>
      </c>
      <c r="I528" s="627"/>
      <c r="J528" s="578" t="s">
        <v>1506</v>
      </c>
      <c r="K528" s="654"/>
    </row>
    <row r="529" spans="1:11" s="252" customFormat="1" ht="25.5" customHeight="1">
      <c r="A529" s="564">
        <v>27</v>
      </c>
      <c r="B529" s="578" t="s">
        <v>1152</v>
      </c>
      <c r="C529" s="566" t="s">
        <v>984</v>
      </c>
      <c r="D529" s="578" t="s">
        <v>198</v>
      </c>
      <c r="E529" s="566" t="s">
        <v>1507</v>
      </c>
      <c r="F529" s="575" t="s">
        <v>1508</v>
      </c>
      <c r="G529" s="582">
        <v>98120</v>
      </c>
      <c r="H529" s="606">
        <v>98120</v>
      </c>
      <c r="I529" s="627"/>
      <c r="J529" s="578" t="s">
        <v>1506</v>
      </c>
      <c r="K529" s="654"/>
    </row>
    <row r="530" spans="1:11" s="252" customFormat="1" ht="25.5" customHeight="1">
      <c r="A530" s="564">
        <v>28</v>
      </c>
      <c r="B530" s="578" t="s">
        <v>15</v>
      </c>
      <c r="C530" s="566" t="s">
        <v>451</v>
      </c>
      <c r="D530" s="578" t="s">
        <v>75</v>
      </c>
      <c r="E530" s="566" t="s">
        <v>1542</v>
      </c>
      <c r="F530" s="575" t="s">
        <v>1543</v>
      </c>
      <c r="G530" s="606">
        <f t="shared" ref="G530:G535" si="8">SUM(H530:I530)</f>
        <v>43956</v>
      </c>
      <c r="H530" s="606">
        <v>43956</v>
      </c>
      <c r="I530" s="575"/>
      <c r="J530" s="575" t="s">
        <v>1544</v>
      </c>
      <c r="K530" s="654"/>
    </row>
    <row r="531" spans="1:11" s="252" customFormat="1" ht="25.5" customHeight="1">
      <c r="A531" s="564">
        <v>29</v>
      </c>
      <c r="B531" s="578" t="s">
        <v>15</v>
      </c>
      <c r="C531" s="566" t="s">
        <v>659</v>
      </c>
      <c r="D531" s="578" t="s">
        <v>42</v>
      </c>
      <c r="E531" s="566" t="s">
        <v>1120</v>
      </c>
      <c r="F531" s="575" t="s">
        <v>1121</v>
      </c>
      <c r="G531" s="582">
        <f t="shared" si="8"/>
        <v>1072143</v>
      </c>
      <c r="H531" s="577">
        <v>1072143</v>
      </c>
      <c r="I531" s="627"/>
      <c r="J531" s="578" t="s">
        <v>1122</v>
      </c>
      <c r="K531" s="654"/>
    </row>
    <row r="532" spans="1:11" s="252" customFormat="1" ht="25.5" customHeight="1">
      <c r="A532" s="564">
        <v>30</v>
      </c>
      <c r="B532" s="578" t="s">
        <v>15</v>
      </c>
      <c r="C532" s="566" t="s">
        <v>659</v>
      </c>
      <c r="D532" s="578" t="s">
        <v>42</v>
      </c>
      <c r="E532" s="566" t="s">
        <v>1123</v>
      </c>
      <c r="F532" s="575" t="s">
        <v>1124</v>
      </c>
      <c r="G532" s="582">
        <f t="shared" si="8"/>
        <v>619700</v>
      </c>
      <c r="H532" s="577">
        <v>619700</v>
      </c>
      <c r="I532" s="627"/>
      <c r="J532" s="578" t="s">
        <v>1125</v>
      </c>
      <c r="K532" s="654"/>
    </row>
    <row r="533" spans="1:11" s="252" customFormat="1" ht="25.5" customHeight="1">
      <c r="A533" s="564">
        <v>31</v>
      </c>
      <c r="B533" s="578" t="s">
        <v>15</v>
      </c>
      <c r="C533" s="566" t="s">
        <v>659</v>
      </c>
      <c r="D533" s="578" t="s">
        <v>42</v>
      </c>
      <c r="E533" s="566" t="s">
        <v>1126</v>
      </c>
      <c r="F533" s="734" t="s">
        <v>1127</v>
      </c>
      <c r="G533" s="582">
        <f t="shared" si="8"/>
        <v>265680</v>
      </c>
      <c r="H533" s="577">
        <v>265680</v>
      </c>
      <c r="I533" s="627"/>
      <c r="J533" s="578" t="s">
        <v>662</v>
      </c>
      <c r="K533" s="654"/>
    </row>
    <row r="534" spans="1:11" s="252" customFormat="1" ht="25.5" customHeight="1">
      <c r="A534" s="564">
        <v>32</v>
      </c>
      <c r="B534" s="578" t="s">
        <v>15</v>
      </c>
      <c r="C534" s="566" t="s">
        <v>659</v>
      </c>
      <c r="D534" s="578" t="s">
        <v>42</v>
      </c>
      <c r="E534" s="566" t="s">
        <v>1130</v>
      </c>
      <c r="F534" s="575" t="s">
        <v>1131</v>
      </c>
      <c r="G534" s="582">
        <f t="shared" si="8"/>
        <v>138600</v>
      </c>
      <c r="H534" s="577">
        <v>138600</v>
      </c>
      <c r="I534" s="627"/>
      <c r="J534" s="578" t="s">
        <v>1125</v>
      </c>
      <c r="K534" s="654"/>
    </row>
    <row r="535" spans="1:11" s="252" customFormat="1" ht="25.5" customHeight="1">
      <c r="A535" s="564">
        <v>33</v>
      </c>
      <c r="B535" s="578" t="s">
        <v>15</v>
      </c>
      <c r="C535" s="566" t="s">
        <v>659</v>
      </c>
      <c r="D535" s="578" t="s">
        <v>42</v>
      </c>
      <c r="E535" s="566" t="s">
        <v>1132</v>
      </c>
      <c r="F535" s="575" t="s">
        <v>1133</v>
      </c>
      <c r="G535" s="582">
        <f t="shared" si="8"/>
        <v>1300000</v>
      </c>
      <c r="H535" s="577">
        <v>1300000</v>
      </c>
      <c r="I535" s="627"/>
      <c r="J535" s="578" t="s">
        <v>1125</v>
      </c>
      <c r="K535" s="654"/>
    </row>
    <row r="536" spans="1:11" s="252" customFormat="1" ht="25.5" customHeight="1">
      <c r="A536" s="564">
        <v>34</v>
      </c>
      <c r="B536" s="578" t="s">
        <v>1109</v>
      </c>
      <c r="C536" s="566" t="s">
        <v>1159</v>
      </c>
      <c r="D536" s="578" t="s">
        <v>1166</v>
      </c>
      <c r="E536" s="566" t="s">
        <v>1167</v>
      </c>
      <c r="F536" s="697" t="s">
        <v>1168</v>
      </c>
      <c r="G536" s="606" t="s">
        <v>1169</v>
      </c>
      <c r="H536" s="577" t="s">
        <v>1169</v>
      </c>
      <c r="I536" s="735"/>
      <c r="J536" s="578" t="s">
        <v>1165</v>
      </c>
      <c r="K536" s="654"/>
    </row>
    <row r="537" spans="1:11" s="252" customFormat="1" ht="25.5" customHeight="1">
      <c r="A537" s="564">
        <v>35</v>
      </c>
      <c r="B537" s="578" t="s">
        <v>1109</v>
      </c>
      <c r="C537" s="566" t="s">
        <v>1159</v>
      </c>
      <c r="D537" s="578" t="s">
        <v>1166</v>
      </c>
      <c r="E537" s="566" t="s">
        <v>1170</v>
      </c>
      <c r="F537" s="697" t="s">
        <v>1171</v>
      </c>
      <c r="G537" s="606" t="s">
        <v>1172</v>
      </c>
      <c r="H537" s="577" t="s">
        <v>1172</v>
      </c>
      <c r="I537" s="735"/>
      <c r="J537" s="578" t="s">
        <v>1165</v>
      </c>
      <c r="K537" s="654"/>
    </row>
    <row r="538" spans="1:11" s="252" customFormat="1" ht="25.5" customHeight="1">
      <c r="A538" s="564">
        <v>36</v>
      </c>
      <c r="B538" s="578" t="s">
        <v>1175</v>
      </c>
      <c r="C538" s="566" t="s">
        <v>106</v>
      </c>
      <c r="D538" s="578" t="s">
        <v>42</v>
      </c>
      <c r="E538" s="566" t="s">
        <v>1180</v>
      </c>
      <c r="F538" s="575" t="s">
        <v>1181</v>
      </c>
      <c r="G538" s="606">
        <v>58344</v>
      </c>
      <c r="H538" s="577">
        <v>58344</v>
      </c>
      <c r="I538" s="627"/>
      <c r="J538" s="578" t="s">
        <v>99</v>
      </c>
      <c r="K538" s="654"/>
    </row>
    <row r="539" spans="1:11" s="252" customFormat="1" ht="25.5" customHeight="1">
      <c r="A539" s="564">
        <v>37</v>
      </c>
      <c r="B539" s="578" t="s">
        <v>1175</v>
      </c>
      <c r="C539" s="566" t="s">
        <v>106</v>
      </c>
      <c r="D539" s="578" t="s">
        <v>42</v>
      </c>
      <c r="E539" s="566" t="s">
        <v>1185</v>
      </c>
      <c r="F539" s="728" t="s">
        <v>1186</v>
      </c>
      <c r="G539" s="606">
        <v>50000</v>
      </c>
      <c r="H539" s="577">
        <v>50000</v>
      </c>
      <c r="I539" s="627"/>
      <c r="J539" s="578" t="s">
        <v>99</v>
      </c>
      <c r="K539" s="654"/>
    </row>
    <row r="540" spans="1:11" s="252" customFormat="1" ht="25.5" customHeight="1">
      <c r="A540" s="564">
        <v>38</v>
      </c>
      <c r="B540" s="578" t="s">
        <v>15</v>
      </c>
      <c r="C540" s="566" t="s">
        <v>1199</v>
      </c>
      <c r="D540" s="578" t="s">
        <v>42</v>
      </c>
      <c r="E540" s="566" t="s">
        <v>1200</v>
      </c>
      <c r="F540" s="575" t="s">
        <v>1201</v>
      </c>
      <c r="G540" s="606">
        <v>80000</v>
      </c>
      <c r="H540" s="606">
        <v>80000</v>
      </c>
      <c r="I540" s="633"/>
      <c r="J540" s="578" t="s">
        <v>1202</v>
      </c>
      <c r="K540" s="727"/>
    </row>
    <row r="541" spans="1:11" s="252" customFormat="1" ht="25.5" customHeight="1">
      <c r="A541" s="564">
        <v>39</v>
      </c>
      <c r="B541" s="578" t="s">
        <v>1152</v>
      </c>
      <c r="C541" s="566" t="s">
        <v>127</v>
      </c>
      <c r="D541" s="578" t="s">
        <v>42</v>
      </c>
      <c r="E541" s="566" t="s">
        <v>1223</v>
      </c>
      <c r="F541" s="575" t="s">
        <v>116</v>
      </c>
      <c r="G541" s="606">
        <v>16500</v>
      </c>
      <c r="H541" s="606">
        <v>16500</v>
      </c>
      <c r="I541" s="633"/>
      <c r="J541" s="578" t="s">
        <v>1221</v>
      </c>
      <c r="K541" s="727"/>
    </row>
    <row r="542" spans="1:11" s="252" customFormat="1" ht="25.5" customHeight="1">
      <c r="A542" s="564">
        <v>40</v>
      </c>
      <c r="B542" s="578" t="s">
        <v>1152</v>
      </c>
      <c r="C542" s="566" t="s">
        <v>127</v>
      </c>
      <c r="D542" s="578" t="s">
        <v>42</v>
      </c>
      <c r="E542" s="566" t="s">
        <v>1224</v>
      </c>
      <c r="F542" s="575" t="s">
        <v>116</v>
      </c>
      <c r="G542" s="606">
        <v>15000</v>
      </c>
      <c r="H542" s="606">
        <v>15000</v>
      </c>
      <c r="I542" s="633"/>
      <c r="J542" s="578" t="s">
        <v>1221</v>
      </c>
      <c r="K542" s="727"/>
    </row>
    <row r="543" spans="1:11" s="252" customFormat="1" ht="25.5" customHeight="1">
      <c r="A543" s="564">
        <v>41</v>
      </c>
      <c r="B543" s="578" t="s">
        <v>1152</v>
      </c>
      <c r="C543" s="566" t="s">
        <v>147</v>
      </c>
      <c r="D543" s="578" t="s">
        <v>134</v>
      </c>
      <c r="E543" s="566" t="s">
        <v>1255</v>
      </c>
      <c r="F543" s="728" t="s">
        <v>1256</v>
      </c>
      <c r="G543" s="606">
        <v>40000</v>
      </c>
      <c r="H543" s="606">
        <v>40000</v>
      </c>
      <c r="I543" s="633"/>
      <c r="J543" s="578" t="s">
        <v>1257</v>
      </c>
      <c r="K543" s="654"/>
    </row>
    <row r="544" spans="1:11" s="252" customFormat="1" ht="25.5" customHeight="1">
      <c r="A544" s="564">
        <v>42</v>
      </c>
      <c r="B544" s="578" t="s">
        <v>1152</v>
      </c>
      <c r="C544" s="566" t="s">
        <v>147</v>
      </c>
      <c r="D544" s="578" t="s">
        <v>134</v>
      </c>
      <c r="E544" s="566" t="s">
        <v>1263</v>
      </c>
      <c r="F544" s="575" t="s">
        <v>1264</v>
      </c>
      <c r="G544" s="606">
        <v>30000</v>
      </c>
      <c r="H544" s="606">
        <v>30000</v>
      </c>
      <c r="I544" s="633"/>
      <c r="J544" s="578" t="s">
        <v>1261</v>
      </c>
      <c r="K544" s="687"/>
    </row>
    <row r="545" spans="1:11" s="252" customFormat="1" ht="25.5" customHeight="1">
      <c r="A545" s="564">
        <v>43</v>
      </c>
      <c r="B545" s="565" t="s">
        <v>15</v>
      </c>
      <c r="C545" s="567" t="s">
        <v>187</v>
      </c>
      <c r="D545" s="578" t="s">
        <v>134</v>
      </c>
      <c r="E545" s="566" t="s">
        <v>1285</v>
      </c>
      <c r="F545" s="575" t="s">
        <v>1286</v>
      </c>
      <c r="G545" s="577">
        <v>86000</v>
      </c>
      <c r="H545" s="577">
        <v>86000</v>
      </c>
      <c r="I545" s="577"/>
      <c r="J545" s="578" t="s">
        <v>1287</v>
      </c>
      <c r="K545" s="572"/>
    </row>
    <row r="546" spans="1:11" s="252" customFormat="1" ht="25.5" customHeight="1">
      <c r="A546" s="564">
        <v>44</v>
      </c>
      <c r="B546" s="565" t="s">
        <v>15</v>
      </c>
      <c r="C546" s="567" t="s">
        <v>187</v>
      </c>
      <c r="D546" s="578" t="s">
        <v>42</v>
      </c>
      <c r="E546" s="566" t="s">
        <v>1288</v>
      </c>
      <c r="F546" s="575" t="s">
        <v>1289</v>
      </c>
      <c r="G546" s="577">
        <v>45000</v>
      </c>
      <c r="H546" s="577">
        <v>45000</v>
      </c>
      <c r="I546" s="577"/>
      <c r="J546" s="578" t="s">
        <v>190</v>
      </c>
      <c r="K546" s="572"/>
    </row>
    <row r="547" spans="1:11" s="252" customFormat="1" ht="25.5" customHeight="1">
      <c r="A547" s="564">
        <v>45</v>
      </c>
      <c r="B547" s="565" t="s">
        <v>15</v>
      </c>
      <c r="C547" s="567" t="s">
        <v>187</v>
      </c>
      <c r="D547" s="578" t="s">
        <v>42</v>
      </c>
      <c r="E547" s="566" t="s">
        <v>1290</v>
      </c>
      <c r="F547" s="575" t="s">
        <v>1291</v>
      </c>
      <c r="G547" s="577">
        <v>10000</v>
      </c>
      <c r="H547" s="577">
        <v>10000</v>
      </c>
      <c r="I547" s="577"/>
      <c r="J547" s="578" t="s">
        <v>190</v>
      </c>
      <c r="K547" s="572"/>
    </row>
    <row r="548" spans="1:11" s="252" customFormat="1" ht="25.5" customHeight="1">
      <c r="A548" s="564">
        <v>46</v>
      </c>
      <c r="B548" s="578" t="s">
        <v>15</v>
      </c>
      <c r="C548" s="566" t="s">
        <v>429</v>
      </c>
      <c r="D548" s="578" t="s">
        <v>42</v>
      </c>
      <c r="E548" s="566" t="s">
        <v>1372</v>
      </c>
      <c r="F548" s="575" t="s">
        <v>1373</v>
      </c>
      <c r="G548" s="573">
        <f>H548+I548</f>
        <v>10000</v>
      </c>
      <c r="H548" s="606">
        <v>10000</v>
      </c>
      <c r="I548" s="633"/>
      <c r="J548" s="578" t="s">
        <v>436</v>
      </c>
      <c r="K548" s="654"/>
    </row>
    <row r="549" spans="1:11" s="252" customFormat="1" ht="25.5" customHeight="1">
      <c r="A549" s="564">
        <v>47</v>
      </c>
      <c r="B549" s="578" t="s">
        <v>15</v>
      </c>
      <c r="C549" s="566" t="s">
        <v>1379</v>
      </c>
      <c r="D549" s="578" t="s">
        <v>42</v>
      </c>
      <c r="E549" s="566" t="s">
        <v>1380</v>
      </c>
      <c r="F549" s="575" t="s">
        <v>1381</v>
      </c>
      <c r="G549" s="606">
        <v>800000</v>
      </c>
      <c r="H549" s="577">
        <v>800000</v>
      </c>
      <c r="I549" s="627"/>
      <c r="J549" s="578" t="s">
        <v>1382</v>
      </c>
      <c r="K549" s="654"/>
    </row>
    <row r="550" spans="1:11" s="252" customFormat="1" ht="25.5" customHeight="1">
      <c r="A550" s="564">
        <v>48</v>
      </c>
      <c r="B550" s="578" t="s">
        <v>15</v>
      </c>
      <c r="C550" s="566" t="s">
        <v>1379</v>
      </c>
      <c r="D550" s="578" t="s">
        <v>42</v>
      </c>
      <c r="E550" s="566" t="s">
        <v>1387</v>
      </c>
      <c r="F550" s="697" t="s">
        <v>1388</v>
      </c>
      <c r="G550" s="606">
        <v>22055</v>
      </c>
      <c r="H550" s="577">
        <v>22055</v>
      </c>
      <c r="I550" s="627"/>
      <c r="J550" s="578" t="s">
        <v>1389</v>
      </c>
      <c r="K550" s="654"/>
    </row>
    <row r="551" spans="1:11" s="252" customFormat="1" ht="25.5" customHeight="1">
      <c r="A551" s="564">
        <v>49</v>
      </c>
      <c r="B551" s="578" t="s">
        <v>15</v>
      </c>
      <c r="C551" s="566" t="s">
        <v>1379</v>
      </c>
      <c r="D551" s="578" t="s">
        <v>42</v>
      </c>
      <c r="E551" s="566" t="s">
        <v>1390</v>
      </c>
      <c r="F551" s="728" t="s">
        <v>1391</v>
      </c>
      <c r="G551" s="606">
        <v>15000</v>
      </c>
      <c r="H551" s="577">
        <v>15000</v>
      </c>
      <c r="I551" s="627"/>
      <c r="J551" s="578" t="s">
        <v>1389</v>
      </c>
      <c r="K551" s="654"/>
    </row>
    <row r="552" spans="1:11" s="252" customFormat="1" ht="25.5" customHeight="1">
      <c r="A552" s="564">
        <v>50</v>
      </c>
      <c r="B552" s="578" t="s">
        <v>15</v>
      </c>
      <c r="C552" s="566" t="s">
        <v>1461</v>
      </c>
      <c r="D552" s="578" t="s">
        <v>42</v>
      </c>
      <c r="E552" s="566" t="s">
        <v>1392</v>
      </c>
      <c r="F552" s="575" t="s">
        <v>1393</v>
      </c>
      <c r="G552" s="606">
        <v>30000</v>
      </c>
      <c r="H552" s="606">
        <v>30000</v>
      </c>
      <c r="I552" s="627"/>
      <c r="J552" s="578" t="s">
        <v>1394</v>
      </c>
      <c r="K552" s="654"/>
    </row>
    <row r="553" spans="1:11" s="252" customFormat="1" ht="25.5" customHeight="1">
      <c r="A553" s="564">
        <v>51</v>
      </c>
      <c r="B553" s="578" t="s">
        <v>15</v>
      </c>
      <c r="C553" s="566" t="s">
        <v>1461</v>
      </c>
      <c r="D553" s="578" t="s">
        <v>42</v>
      </c>
      <c r="E553" s="566" t="s">
        <v>1395</v>
      </c>
      <c r="F553" s="575" t="s">
        <v>1396</v>
      </c>
      <c r="G553" s="606">
        <v>20000</v>
      </c>
      <c r="H553" s="606">
        <v>20000</v>
      </c>
      <c r="I553" s="627"/>
      <c r="J553" s="578" t="s">
        <v>1397</v>
      </c>
      <c r="K553" s="654"/>
    </row>
    <row r="554" spans="1:11" s="252" customFormat="1" ht="25.5" customHeight="1">
      <c r="A554" s="564">
        <v>52</v>
      </c>
      <c r="B554" s="578" t="s">
        <v>15</v>
      </c>
      <c r="C554" s="566" t="s">
        <v>1461</v>
      </c>
      <c r="D554" s="578" t="s">
        <v>42</v>
      </c>
      <c r="E554" s="566" t="s">
        <v>1398</v>
      </c>
      <c r="F554" s="728" t="s">
        <v>1399</v>
      </c>
      <c r="G554" s="606">
        <v>15000</v>
      </c>
      <c r="H554" s="606">
        <v>15000</v>
      </c>
      <c r="I554" s="627"/>
      <c r="J554" s="578" t="s">
        <v>1400</v>
      </c>
      <c r="K554" s="654"/>
    </row>
    <row r="555" spans="1:11" s="252" customFormat="1" ht="25.5" customHeight="1">
      <c r="A555" s="564">
        <v>53</v>
      </c>
      <c r="B555" s="578" t="s">
        <v>15</v>
      </c>
      <c r="C555" s="566" t="s">
        <v>1461</v>
      </c>
      <c r="D555" s="723" t="s">
        <v>42</v>
      </c>
      <c r="E555" s="566" t="s">
        <v>1406</v>
      </c>
      <c r="F555" s="575" t="s">
        <v>1407</v>
      </c>
      <c r="G555" s="606">
        <f>(25000*0.7)</f>
        <v>17500</v>
      </c>
      <c r="H555" s="606">
        <f>(25000*0.7)</f>
        <v>17500</v>
      </c>
      <c r="I555" s="633"/>
      <c r="J555" s="578" t="s">
        <v>1408</v>
      </c>
      <c r="K555" s="654"/>
    </row>
    <row r="556" spans="1:11" s="252" customFormat="1" ht="25.5" customHeight="1">
      <c r="A556" s="564">
        <v>54</v>
      </c>
      <c r="B556" s="578" t="s">
        <v>15</v>
      </c>
      <c r="C556" s="566" t="s">
        <v>1461</v>
      </c>
      <c r="D556" s="723" t="s">
        <v>42</v>
      </c>
      <c r="E556" s="566" t="s">
        <v>1409</v>
      </c>
      <c r="F556" s="575" t="s">
        <v>1407</v>
      </c>
      <c r="G556" s="606">
        <f>(20560*0.7)</f>
        <v>14391.999999999998</v>
      </c>
      <c r="H556" s="606">
        <f>(20560*0.7)</f>
        <v>14391.999999999998</v>
      </c>
      <c r="I556" s="633"/>
      <c r="J556" s="578" t="s">
        <v>1408</v>
      </c>
      <c r="K556" s="654"/>
    </row>
    <row r="557" spans="1:11" s="252" customFormat="1" ht="25.5" customHeight="1">
      <c r="A557" s="564">
        <v>55</v>
      </c>
      <c r="B557" s="578" t="s">
        <v>15</v>
      </c>
      <c r="C557" s="566" t="s">
        <v>1461</v>
      </c>
      <c r="D557" s="723" t="s">
        <v>42</v>
      </c>
      <c r="E557" s="566" t="s">
        <v>1410</v>
      </c>
      <c r="F557" s="575" t="s">
        <v>1407</v>
      </c>
      <c r="G557" s="606">
        <f>(28588*0.7)</f>
        <v>20011.599999999999</v>
      </c>
      <c r="H557" s="606">
        <f>(28588*0.7)</f>
        <v>20011.599999999999</v>
      </c>
      <c r="I557" s="633"/>
      <c r="J557" s="578" t="s">
        <v>1408</v>
      </c>
      <c r="K557" s="654"/>
    </row>
    <row r="558" spans="1:11" s="252" customFormat="1" ht="25.5" customHeight="1">
      <c r="A558" s="564">
        <v>56</v>
      </c>
      <c r="B558" s="578" t="s">
        <v>15</v>
      </c>
      <c r="C558" s="566" t="s">
        <v>1461</v>
      </c>
      <c r="D558" s="578" t="s">
        <v>42</v>
      </c>
      <c r="E558" s="669" t="s">
        <v>1419</v>
      </c>
      <c r="F558" s="672" t="s">
        <v>1420</v>
      </c>
      <c r="G558" s="606">
        <v>40000</v>
      </c>
      <c r="H558" s="606">
        <v>40000</v>
      </c>
      <c r="I558" s="633"/>
      <c r="J558" s="578" t="s">
        <v>1042</v>
      </c>
      <c r="K558" s="654"/>
    </row>
    <row r="559" spans="1:11" s="252" customFormat="1" ht="25.5" customHeight="1">
      <c r="A559" s="564">
        <v>57</v>
      </c>
      <c r="B559" s="578" t="s">
        <v>15</v>
      </c>
      <c r="C559" s="566" t="s">
        <v>1461</v>
      </c>
      <c r="D559" s="578" t="s">
        <v>42</v>
      </c>
      <c r="E559" s="669" t="s">
        <v>1421</v>
      </c>
      <c r="F559" s="672" t="s">
        <v>1420</v>
      </c>
      <c r="G559" s="606">
        <v>16520</v>
      </c>
      <c r="H559" s="606">
        <v>16520</v>
      </c>
      <c r="I559" s="633"/>
      <c r="J559" s="578" t="s">
        <v>1042</v>
      </c>
      <c r="K559" s="654"/>
    </row>
    <row r="560" spans="1:11" s="252" customFormat="1" ht="25.5" customHeight="1">
      <c r="A560" s="564">
        <v>58</v>
      </c>
      <c r="B560" s="578" t="s">
        <v>15</v>
      </c>
      <c r="C560" s="566" t="s">
        <v>1461</v>
      </c>
      <c r="D560" s="578" t="s">
        <v>42</v>
      </c>
      <c r="E560" s="566" t="s">
        <v>1422</v>
      </c>
      <c r="F560" s="575" t="s">
        <v>1423</v>
      </c>
      <c r="G560" s="606">
        <v>70000</v>
      </c>
      <c r="H560" s="606">
        <v>70000</v>
      </c>
      <c r="I560" s="736"/>
      <c r="J560" s="578" t="s">
        <v>1424</v>
      </c>
      <c r="K560" s="602"/>
    </row>
    <row r="561" spans="1:16" s="252" customFormat="1" ht="25.5" customHeight="1">
      <c r="A561" s="564">
        <v>59</v>
      </c>
      <c r="B561" s="578" t="s">
        <v>15</v>
      </c>
      <c r="C561" s="566" t="s">
        <v>1461</v>
      </c>
      <c r="D561" s="730" t="s">
        <v>42</v>
      </c>
      <c r="E561" s="674" t="s">
        <v>1425</v>
      </c>
      <c r="F561" s="695" t="s">
        <v>1420</v>
      </c>
      <c r="G561" s="737">
        <v>15000</v>
      </c>
      <c r="H561" s="737">
        <v>15000</v>
      </c>
      <c r="I561" s="679"/>
      <c r="J561" s="733" t="s">
        <v>1426</v>
      </c>
      <c r="K561" s="681"/>
    </row>
    <row r="562" spans="1:16" s="252" customFormat="1" ht="25.5" customHeight="1">
      <c r="A562" s="564">
        <v>60</v>
      </c>
      <c r="B562" s="578" t="s">
        <v>15</v>
      </c>
      <c r="C562" s="566" t="s">
        <v>1461</v>
      </c>
      <c r="D562" s="730" t="s">
        <v>42</v>
      </c>
      <c r="E562" s="674" t="s">
        <v>1427</v>
      </c>
      <c r="F562" s="695" t="s">
        <v>1420</v>
      </c>
      <c r="G562" s="738">
        <v>10000</v>
      </c>
      <c r="H562" s="738">
        <v>10000</v>
      </c>
      <c r="I562" s="679"/>
      <c r="J562" s="733" t="s">
        <v>1426</v>
      </c>
      <c r="K562" s="681"/>
    </row>
    <row r="563" spans="1:16" s="252" customFormat="1" ht="25.5" customHeight="1">
      <c r="A563" s="564">
        <v>61</v>
      </c>
      <c r="B563" s="578" t="s">
        <v>15</v>
      </c>
      <c r="C563" s="566" t="s">
        <v>1461</v>
      </c>
      <c r="D563" s="730" t="s">
        <v>42</v>
      </c>
      <c r="E563" s="674" t="s">
        <v>1428</v>
      </c>
      <c r="F563" s="695" t="s">
        <v>1429</v>
      </c>
      <c r="G563" s="737">
        <v>82000</v>
      </c>
      <c r="H563" s="737">
        <v>82000</v>
      </c>
      <c r="I563" s="679"/>
      <c r="J563" s="733" t="s">
        <v>1426</v>
      </c>
      <c r="K563" s="739"/>
    </row>
    <row r="564" spans="1:16" s="252" customFormat="1" ht="25.5" customHeight="1">
      <c r="A564" s="564">
        <v>62</v>
      </c>
      <c r="B564" s="578" t="s">
        <v>15</v>
      </c>
      <c r="C564" s="566" t="s">
        <v>1461</v>
      </c>
      <c r="D564" s="578" t="s">
        <v>134</v>
      </c>
      <c r="E564" s="566" t="s">
        <v>1430</v>
      </c>
      <c r="F564" s="575" t="s">
        <v>1433</v>
      </c>
      <c r="G564" s="606">
        <f>SUM(H564:I564)</f>
        <v>100000</v>
      </c>
      <c r="H564" s="606">
        <v>100000</v>
      </c>
      <c r="I564" s="633"/>
      <c r="J564" s="578" t="s">
        <v>1432</v>
      </c>
      <c r="K564" s="654"/>
    </row>
    <row r="565" spans="1:16" s="252" customFormat="1" ht="25.5" customHeight="1">
      <c r="A565" s="564">
        <v>63</v>
      </c>
      <c r="B565" s="730" t="s">
        <v>15</v>
      </c>
      <c r="C565" s="566" t="s">
        <v>1461</v>
      </c>
      <c r="D565" s="730" t="s">
        <v>42</v>
      </c>
      <c r="E565" s="674" t="s">
        <v>1455</v>
      </c>
      <c r="F565" s="695" t="s">
        <v>1456</v>
      </c>
      <c r="G565" s="740">
        <v>30000</v>
      </c>
      <c r="H565" s="740">
        <v>30000</v>
      </c>
      <c r="I565" s="732"/>
      <c r="J565" s="733" t="s">
        <v>1457</v>
      </c>
      <c r="K565" s="681"/>
    </row>
    <row r="566" spans="1:16" s="252" customFormat="1" ht="25.5" customHeight="1">
      <c r="A566" s="564">
        <v>64</v>
      </c>
      <c r="B566" s="730" t="s">
        <v>15</v>
      </c>
      <c r="C566" s="566" t="s">
        <v>1461</v>
      </c>
      <c r="D566" s="730" t="s">
        <v>42</v>
      </c>
      <c r="E566" s="674" t="s">
        <v>1459</v>
      </c>
      <c r="F566" s="695" t="s">
        <v>1460</v>
      </c>
      <c r="G566" s="740">
        <v>10000</v>
      </c>
      <c r="H566" s="740">
        <v>10000</v>
      </c>
      <c r="I566" s="696"/>
      <c r="J566" s="733" t="s">
        <v>1457</v>
      </c>
      <c r="K566" s="739"/>
    </row>
    <row r="567" spans="1:16" s="252" customFormat="1" ht="25.5" customHeight="1">
      <c r="A567" s="564">
        <v>65</v>
      </c>
      <c r="B567" s="565" t="s">
        <v>15</v>
      </c>
      <c r="C567" s="567" t="s">
        <v>460</v>
      </c>
      <c r="D567" s="565" t="s">
        <v>42</v>
      </c>
      <c r="E567" s="567" t="s">
        <v>1462</v>
      </c>
      <c r="F567" s="568" t="s">
        <v>1463</v>
      </c>
      <c r="G567" s="573">
        <f>SUM(H567:I567)</f>
        <v>70000</v>
      </c>
      <c r="H567" s="573">
        <v>70000</v>
      </c>
      <c r="I567" s="569"/>
      <c r="J567" s="571" t="s">
        <v>463</v>
      </c>
      <c r="K567" s="572"/>
    </row>
    <row r="568" spans="1:16" s="252" customFormat="1" ht="25.5" customHeight="1">
      <c r="A568" s="564">
        <v>66</v>
      </c>
      <c r="B568" s="578" t="s">
        <v>15</v>
      </c>
      <c r="C568" s="566" t="s">
        <v>467</v>
      </c>
      <c r="D568" s="578" t="s">
        <v>42</v>
      </c>
      <c r="E568" s="566" t="s">
        <v>1464</v>
      </c>
      <c r="F568" s="575" t="s">
        <v>1465</v>
      </c>
      <c r="G568" s="606">
        <v>12600</v>
      </c>
      <c r="H568" s="577">
        <v>12600</v>
      </c>
      <c r="I568" s="627"/>
      <c r="J568" s="578" t="s">
        <v>1466</v>
      </c>
      <c r="K568" s="654"/>
    </row>
    <row r="569" spans="1:16" s="252" customFormat="1" ht="25.5" customHeight="1">
      <c r="A569" s="564">
        <v>67</v>
      </c>
      <c r="B569" s="578" t="s">
        <v>15</v>
      </c>
      <c r="C569" s="566" t="s">
        <v>1467</v>
      </c>
      <c r="D569" s="578" t="s">
        <v>1554</v>
      </c>
      <c r="E569" s="566" t="s">
        <v>1468</v>
      </c>
      <c r="F569" s="575" t="s">
        <v>1469</v>
      </c>
      <c r="G569" s="606">
        <v>33748</v>
      </c>
      <c r="H569" s="577">
        <v>33748</v>
      </c>
      <c r="I569" s="627"/>
      <c r="J569" s="578" t="s">
        <v>1470</v>
      </c>
      <c r="K569" s="654"/>
    </row>
    <row r="570" spans="1:16" s="252" customFormat="1" ht="25.5" customHeight="1">
      <c r="A570" s="564">
        <v>68</v>
      </c>
      <c r="B570" s="578" t="s">
        <v>15</v>
      </c>
      <c r="C570" s="566" t="s">
        <v>1467</v>
      </c>
      <c r="D570" s="578" t="s">
        <v>1554</v>
      </c>
      <c r="E570" s="566" t="s">
        <v>1471</v>
      </c>
      <c r="F570" s="575" t="s">
        <v>1472</v>
      </c>
      <c r="G570" s="606">
        <v>32500</v>
      </c>
      <c r="H570" s="577">
        <v>32500</v>
      </c>
      <c r="I570" s="627"/>
      <c r="J570" s="578" t="s">
        <v>474</v>
      </c>
      <c r="K570" s="654"/>
    </row>
    <row r="571" spans="1:16" s="252" customFormat="1" ht="25.5" customHeight="1">
      <c r="A571" s="564">
        <v>69</v>
      </c>
      <c r="B571" s="578" t="s">
        <v>15</v>
      </c>
      <c r="C571" s="566" t="s">
        <v>559</v>
      </c>
      <c r="D571" s="578" t="s">
        <v>42</v>
      </c>
      <c r="E571" s="566" t="s">
        <v>1334</v>
      </c>
      <c r="F571" s="728" t="s">
        <v>1498</v>
      </c>
      <c r="G571" s="606">
        <v>17600</v>
      </c>
      <c r="H571" s="606">
        <v>17600</v>
      </c>
      <c r="I571" s="657"/>
      <c r="J571" s="578" t="s">
        <v>533</v>
      </c>
      <c r="K571" s="654"/>
    </row>
    <row r="572" spans="1:16" s="252" customFormat="1" ht="25.5" customHeight="1">
      <c r="A572" s="564">
        <v>70</v>
      </c>
      <c r="B572" s="578" t="s">
        <v>15</v>
      </c>
      <c r="C572" s="566" t="s">
        <v>559</v>
      </c>
      <c r="D572" s="578" t="s">
        <v>42</v>
      </c>
      <c r="E572" s="566" t="s">
        <v>1161</v>
      </c>
      <c r="F572" s="575" t="s">
        <v>1499</v>
      </c>
      <c r="G572" s="606">
        <v>73502</v>
      </c>
      <c r="H572" s="606">
        <v>73502</v>
      </c>
      <c r="I572" s="657"/>
      <c r="J572" s="578" t="s">
        <v>533</v>
      </c>
      <c r="K572" s="654"/>
    </row>
    <row r="573" spans="1:16" s="252" customFormat="1" ht="25.5" customHeight="1">
      <c r="A573" s="564">
        <v>71</v>
      </c>
      <c r="B573" s="578" t="s">
        <v>15</v>
      </c>
      <c r="C573" s="566" t="s">
        <v>559</v>
      </c>
      <c r="D573" s="578" t="s">
        <v>42</v>
      </c>
      <c r="E573" s="566" t="s">
        <v>1185</v>
      </c>
      <c r="F573" s="728" t="s">
        <v>1500</v>
      </c>
      <c r="G573" s="606">
        <v>60000</v>
      </c>
      <c r="H573" s="606">
        <v>60000</v>
      </c>
      <c r="I573" s="657"/>
      <c r="J573" s="578" t="s">
        <v>533</v>
      </c>
      <c r="K573" s="654"/>
    </row>
    <row r="574" spans="1:16" s="252" customFormat="1" ht="25.5" customHeight="1">
      <c r="A574" s="564">
        <v>72</v>
      </c>
      <c r="B574" s="578" t="s">
        <v>15</v>
      </c>
      <c r="C574" s="566" t="s">
        <v>559</v>
      </c>
      <c r="D574" s="578" t="s">
        <v>42</v>
      </c>
      <c r="E574" s="566" t="s">
        <v>1501</v>
      </c>
      <c r="F574" s="575" t="s">
        <v>1502</v>
      </c>
      <c r="G574" s="606">
        <v>12000</v>
      </c>
      <c r="H574" s="606">
        <v>12000</v>
      </c>
      <c r="I574" s="657"/>
      <c r="J574" s="578" t="s">
        <v>980</v>
      </c>
      <c r="K574" s="654"/>
    </row>
    <row r="575" spans="1:16" s="252" customFormat="1" ht="25.5" customHeight="1">
      <c r="A575" s="564">
        <v>73</v>
      </c>
      <c r="B575" s="578" t="s">
        <v>15</v>
      </c>
      <c r="C575" s="566" t="s">
        <v>559</v>
      </c>
      <c r="D575" s="578" t="s">
        <v>42</v>
      </c>
      <c r="E575" s="566" t="s">
        <v>1503</v>
      </c>
      <c r="F575" s="697" t="s">
        <v>1494</v>
      </c>
      <c r="G575" s="606">
        <v>29801</v>
      </c>
      <c r="H575" s="606">
        <v>29801</v>
      </c>
      <c r="I575" s="657"/>
      <c r="J575" s="578" t="s">
        <v>980</v>
      </c>
      <c r="K575" s="654"/>
    </row>
    <row r="576" spans="1:16" s="726" customFormat="1" ht="25.5" customHeight="1">
      <c r="A576" s="564">
        <v>74</v>
      </c>
      <c r="B576" s="578" t="s">
        <v>15</v>
      </c>
      <c r="C576" s="566" t="s">
        <v>1518</v>
      </c>
      <c r="D576" s="578" t="s">
        <v>1554</v>
      </c>
      <c r="E576" s="566" t="s">
        <v>1529</v>
      </c>
      <c r="F576" s="575" t="s">
        <v>1530</v>
      </c>
      <c r="G576" s="606">
        <v>22800</v>
      </c>
      <c r="H576" s="577">
        <v>22800</v>
      </c>
      <c r="I576" s="627"/>
      <c r="J576" s="578" t="s">
        <v>1531</v>
      </c>
      <c r="K576" s="654"/>
      <c r="L576" s="252"/>
      <c r="M576" s="252"/>
      <c r="N576" s="252"/>
      <c r="O576" s="252"/>
      <c r="P576" s="252"/>
    </row>
    <row r="577" spans="1:11" s="252" customFormat="1" ht="25.5" customHeight="1">
      <c r="A577" s="564">
        <v>75</v>
      </c>
      <c r="B577" s="578" t="s">
        <v>1109</v>
      </c>
      <c r="C577" s="566" t="s">
        <v>1110</v>
      </c>
      <c r="D577" s="578" t="s">
        <v>28</v>
      </c>
      <c r="E577" s="566" t="s">
        <v>1111</v>
      </c>
      <c r="F577" s="575" t="s">
        <v>1112</v>
      </c>
      <c r="G577" s="606">
        <f>SUM(H577:I577)</f>
        <v>30500</v>
      </c>
      <c r="H577" s="577">
        <v>30500</v>
      </c>
      <c r="I577" s="627"/>
      <c r="J577" s="578" t="s">
        <v>1113</v>
      </c>
      <c r="K577" s="654"/>
    </row>
    <row r="578" spans="1:11" s="252" customFormat="1" ht="25.5" customHeight="1">
      <c r="A578" s="564">
        <v>76</v>
      </c>
      <c r="B578" s="578" t="s">
        <v>15</v>
      </c>
      <c r="C578" s="566" t="s">
        <v>659</v>
      </c>
      <c r="D578" s="603" t="s">
        <v>28</v>
      </c>
      <c r="E578" s="741" t="s">
        <v>1128</v>
      </c>
      <c r="F578" s="742" t="s">
        <v>1129</v>
      </c>
      <c r="G578" s="582">
        <f>SUM(H578:I578)</f>
        <v>1027400</v>
      </c>
      <c r="H578" s="743">
        <v>1027400</v>
      </c>
      <c r="I578" s="620"/>
      <c r="J578" s="744" t="s">
        <v>662</v>
      </c>
      <c r="K578" s="654"/>
    </row>
    <row r="579" spans="1:11" s="252" customFormat="1" ht="25.5" customHeight="1">
      <c r="A579" s="564">
        <v>77</v>
      </c>
      <c r="B579" s="578" t="s">
        <v>15</v>
      </c>
      <c r="C579" s="566" t="s">
        <v>672</v>
      </c>
      <c r="D579" s="578" t="s">
        <v>28</v>
      </c>
      <c r="E579" s="566" t="s">
        <v>1139</v>
      </c>
      <c r="F579" s="575" t="s">
        <v>1140</v>
      </c>
      <c r="G579" s="606">
        <v>600000</v>
      </c>
      <c r="H579" s="606">
        <v>600000</v>
      </c>
      <c r="I579" s="627"/>
      <c r="J579" s="578" t="s">
        <v>1141</v>
      </c>
      <c r="K579" s="654"/>
    </row>
    <row r="580" spans="1:11" s="252" customFormat="1" ht="25.5" customHeight="1">
      <c r="A580" s="564">
        <v>78</v>
      </c>
      <c r="B580" s="578" t="s">
        <v>15</v>
      </c>
      <c r="C580" s="566" t="s">
        <v>706</v>
      </c>
      <c r="D580" s="578" t="s">
        <v>28</v>
      </c>
      <c r="E580" s="566" t="s">
        <v>1148</v>
      </c>
      <c r="F580" s="575" t="s">
        <v>1149</v>
      </c>
      <c r="G580" s="724">
        <f>H580+I580</f>
        <v>25000</v>
      </c>
      <c r="H580" s="577">
        <v>25000</v>
      </c>
      <c r="I580" s="600"/>
      <c r="J580" s="578" t="s">
        <v>719</v>
      </c>
      <c r="K580" s="654"/>
    </row>
    <row r="581" spans="1:11" s="252" customFormat="1" ht="25.5" customHeight="1">
      <c r="A581" s="564">
        <v>79</v>
      </c>
      <c r="B581" s="578" t="s">
        <v>1109</v>
      </c>
      <c r="C581" s="566" t="s">
        <v>1159</v>
      </c>
      <c r="D581" s="578" t="s">
        <v>1160</v>
      </c>
      <c r="E581" s="566" t="s">
        <v>1162</v>
      </c>
      <c r="F581" s="697" t="s">
        <v>1163</v>
      </c>
      <c r="G581" s="606" t="s">
        <v>1164</v>
      </c>
      <c r="H581" s="577" t="s">
        <v>1164</v>
      </c>
      <c r="I581" s="735"/>
      <c r="J581" s="578" t="s">
        <v>1165</v>
      </c>
      <c r="K581" s="654"/>
    </row>
    <row r="582" spans="1:11" s="252" customFormat="1" ht="25.5" customHeight="1">
      <c r="A582" s="564">
        <v>80</v>
      </c>
      <c r="B582" s="578" t="s">
        <v>1175</v>
      </c>
      <c r="C582" s="566" t="s">
        <v>106</v>
      </c>
      <c r="D582" s="578" t="s">
        <v>1176</v>
      </c>
      <c r="E582" s="566" t="s">
        <v>1177</v>
      </c>
      <c r="F582" s="575" t="s">
        <v>1178</v>
      </c>
      <c r="G582" s="606">
        <v>64500</v>
      </c>
      <c r="H582" s="577">
        <v>64500</v>
      </c>
      <c r="I582" s="627"/>
      <c r="J582" s="578" t="s">
        <v>1179</v>
      </c>
      <c r="K582" s="654"/>
    </row>
    <row r="583" spans="1:11" s="252" customFormat="1" ht="25.5" customHeight="1">
      <c r="A583" s="564">
        <v>81</v>
      </c>
      <c r="B583" s="578" t="s">
        <v>1175</v>
      </c>
      <c r="C583" s="566" t="s">
        <v>106</v>
      </c>
      <c r="D583" s="578" t="s">
        <v>28</v>
      </c>
      <c r="E583" s="566" t="s">
        <v>1182</v>
      </c>
      <c r="F583" s="728" t="s">
        <v>1183</v>
      </c>
      <c r="G583" s="606">
        <v>11000</v>
      </c>
      <c r="H583" s="577">
        <v>11000</v>
      </c>
      <c r="I583" s="627"/>
      <c r="J583" s="578" t="s">
        <v>1184</v>
      </c>
      <c r="K583" s="654"/>
    </row>
    <row r="584" spans="1:11" s="252" customFormat="1" ht="25.5" customHeight="1">
      <c r="A584" s="564">
        <v>82</v>
      </c>
      <c r="B584" s="578" t="s">
        <v>1152</v>
      </c>
      <c r="C584" s="566" t="s">
        <v>122</v>
      </c>
      <c r="D584" s="578" t="s">
        <v>28</v>
      </c>
      <c r="E584" s="566" t="s">
        <v>1196</v>
      </c>
      <c r="F584" s="575" t="s">
        <v>116</v>
      </c>
      <c r="G584" s="606">
        <v>40000</v>
      </c>
      <c r="H584" s="606">
        <v>40000</v>
      </c>
      <c r="I584" s="601"/>
      <c r="J584" s="578" t="s">
        <v>1197</v>
      </c>
      <c r="K584" s="602"/>
    </row>
    <row r="585" spans="1:11" s="252" customFormat="1" ht="25.5" customHeight="1">
      <c r="A585" s="564">
        <v>83</v>
      </c>
      <c r="B585" s="578" t="s">
        <v>15</v>
      </c>
      <c r="C585" s="566" t="s">
        <v>1199</v>
      </c>
      <c r="D585" s="565" t="s">
        <v>28</v>
      </c>
      <c r="E585" s="566" t="s">
        <v>1204</v>
      </c>
      <c r="F585" s="575" t="s">
        <v>1205</v>
      </c>
      <c r="G585" s="606">
        <v>400000</v>
      </c>
      <c r="H585" s="606">
        <v>400000</v>
      </c>
      <c r="I585" s="633"/>
      <c r="J585" s="578" t="s">
        <v>1206</v>
      </c>
      <c r="K585" s="727"/>
    </row>
    <row r="586" spans="1:11" s="252" customFormat="1" ht="25.5" customHeight="1">
      <c r="A586" s="564">
        <v>84</v>
      </c>
      <c r="B586" s="578" t="s">
        <v>15</v>
      </c>
      <c r="C586" s="566" t="s">
        <v>1199</v>
      </c>
      <c r="D586" s="565" t="s">
        <v>28</v>
      </c>
      <c r="E586" s="566" t="s">
        <v>1204</v>
      </c>
      <c r="F586" s="575" t="s">
        <v>1208</v>
      </c>
      <c r="G586" s="606">
        <v>400000</v>
      </c>
      <c r="H586" s="606">
        <v>400000</v>
      </c>
      <c r="I586" s="633"/>
      <c r="J586" s="578" t="s">
        <v>1206</v>
      </c>
      <c r="K586" s="727"/>
    </row>
    <row r="587" spans="1:11" s="252" customFormat="1" ht="25.5" customHeight="1">
      <c r="A587" s="564">
        <v>85</v>
      </c>
      <c r="B587" s="578" t="s">
        <v>15</v>
      </c>
      <c r="C587" s="566" t="s">
        <v>1199</v>
      </c>
      <c r="D587" s="565" t="s">
        <v>28</v>
      </c>
      <c r="E587" s="566" t="s">
        <v>1204</v>
      </c>
      <c r="F587" s="568" t="s">
        <v>1209</v>
      </c>
      <c r="G587" s="582">
        <v>22000</v>
      </c>
      <c r="H587" s="582">
        <v>22000</v>
      </c>
      <c r="I587" s="570"/>
      <c r="J587" s="592" t="s">
        <v>1210</v>
      </c>
      <c r="K587" s="745"/>
    </row>
    <row r="588" spans="1:11" s="252" customFormat="1" ht="25.5" customHeight="1">
      <c r="A588" s="564">
        <v>86</v>
      </c>
      <c r="B588" s="578" t="s">
        <v>1152</v>
      </c>
      <c r="C588" s="566" t="s">
        <v>139</v>
      </c>
      <c r="D588" s="578" t="s">
        <v>114</v>
      </c>
      <c r="E588" s="566" t="s">
        <v>1229</v>
      </c>
      <c r="F588" s="575" t="s">
        <v>1230</v>
      </c>
      <c r="G588" s="606">
        <f>H588+I588</f>
        <v>250000</v>
      </c>
      <c r="H588" s="606">
        <v>250000</v>
      </c>
      <c r="I588" s="633"/>
      <c r="J588" s="578" t="s">
        <v>1231</v>
      </c>
      <c r="K588" s="727"/>
    </row>
    <row r="589" spans="1:11" s="252" customFormat="1" ht="25.5" customHeight="1">
      <c r="A589" s="564">
        <v>87</v>
      </c>
      <c r="B589" s="578" t="s">
        <v>1152</v>
      </c>
      <c r="C589" s="566" t="s">
        <v>139</v>
      </c>
      <c r="D589" s="578" t="s">
        <v>114</v>
      </c>
      <c r="E589" s="566" t="s">
        <v>1236</v>
      </c>
      <c r="F589" s="575" t="s">
        <v>1237</v>
      </c>
      <c r="G589" s="606">
        <f>H589+I589</f>
        <v>30000</v>
      </c>
      <c r="H589" s="606">
        <v>30000</v>
      </c>
      <c r="I589" s="633"/>
      <c r="J589" s="578" t="s">
        <v>1238</v>
      </c>
      <c r="K589" s="727"/>
    </row>
    <row r="590" spans="1:11" s="252" customFormat="1" ht="25.5" customHeight="1">
      <c r="A590" s="564">
        <v>88</v>
      </c>
      <c r="B590" s="578" t="s">
        <v>15</v>
      </c>
      <c r="C590" s="566" t="s">
        <v>1244</v>
      </c>
      <c r="D590" s="578" t="s">
        <v>28</v>
      </c>
      <c r="E590" s="566" t="s">
        <v>1245</v>
      </c>
      <c r="F590" s="575" t="s">
        <v>1246</v>
      </c>
      <c r="G590" s="606">
        <v>280000</v>
      </c>
      <c r="H590" s="606">
        <v>280000</v>
      </c>
      <c r="I590" s="633"/>
      <c r="J590" s="578" t="s">
        <v>1247</v>
      </c>
      <c r="K590" s="654"/>
    </row>
    <row r="591" spans="1:11" s="252" customFormat="1" ht="25.5" customHeight="1">
      <c r="A591" s="564">
        <v>89</v>
      </c>
      <c r="B591" s="578" t="s">
        <v>1152</v>
      </c>
      <c r="C591" s="566" t="s">
        <v>147</v>
      </c>
      <c r="D591" s="578" t="s">
        <v>114</v>
      </c>
      <c r="E591" s="566" t="s">
        <v>1255</v>
      </c>
      <c r="F591" s="575" t="s">
        <v>1256</v>
      </c>
      <c r="G591" s="606">
        <v>40000</v>
      </c>
      <c r="H591" s="606">
        <v>40000</v>
      </c>
      <c r="I591" s="601"/>
      <c r="J591" s="578" t="s">
        <v>1257</v>
      </c>
      <c r="K591" s="654"/>
    </row>
    <row r="592" spans="1:11" s="252" customFormat="1" ht="25.5" customHeight="1">
      <c r="A592" s="564">
        <v>90</v>
      </c>
      <c r="B592" s="578" t="s">
        <v>1152</v>
      </c>
      <c r="C592" s="566" t="s">
        <v>147</v>
      </c>
      <c r="D592" s="578" t="s">
        <v>114</v>
      </c>
      <c r="E592" s="566" t="s">
        <v>1263</v>
      </c>
      <c r="F592" s="575" t="s">
        <v>1265</v>
      </c>
      <c r="G592" s="606">
        <v>50000</v>
      </c>
      <c r="H592" s="606">
        <v>50000</v>
      </c>
      <c r="I592" s="601"/>
      <c r="J592" s="578" t="s">
        <v>1261</v>
      </c>
      <c r="K592" s="654"/>
    </row>
    <row r="593" spans="1:16" s="252" customFormat="1" ht="25.5" customHeight="1">
      <c r="A593" s="564">
        <v>91</v>
      </c>
      <c r="B593" s="578" t="s">
        <v>15</v>
      </c>
      <c r="C593" s="587" t="s">
        <v>155</v>
      </c>
      <c r="D593" s="578" t="s">
        <v>28</v>
      </c>
      <c r="E593" s="566" t="s">
        <v>1270</v>
      </c>
      <c r="F593" s="575" t="s">
        <v>435</v>
      </c>
      <c r="G593" s="606">
        <v>20000</v>
      </c>
      <c r="H593" s="577">
        <v>20000</v>
      </c>
      <c r="I593" s="627"/>
      <c r="J593" s="578" t="s">
        <v>160</v>
      </c>
      <c r="K593" s="654"/>
    </row>
    <row r="594" spans="1:16" s="252" customFormat="1" ht="25.5" customHeight="1">
      <c r="A594" s="564">
        <v>92</v>
      </c>
      <c r="B594" s="578" t="s">
        <v>15</v>
      </c>
      <c r="C594" s="567" t="s">
        <v>155</v>
      </c>
      <c r="D594" s="578" t="s">
        <v>28</v>
      </c>
      <c r="E594" s="566" t="s">
        <v>1271</v>
      </c>
      <c r="F594" s="575" t="s">
        <v>1272</v>
      </c>
      <c r="G594" s="606">
        <f>SUM(H594:I594)</f>
        <v>50000</v>
      </c>
      <c r="H594" s="577">
        <v>50000</v>
      </c>
      <c r="I594" s="627"/>
      <c r="J594" s="578" t="s">
        <v>1273</v>
      </c>
      <c r="K594" s="654"/>
    </row>
    <row r="595" spans="1:16" s="252" customFormat="1" ht="25.5" customHeight="1">
      <c r="A595" s="564">
        <v>93</v>
      </c>
      <c r="B595" s="578" t="s">
        <v>15</v>
      </c>
      <c r="C595" s="567" t="s">
        <v>155</v>
      </c>
      <c r="D595" s="578" t="s">
        <v>28</v>
      </c>
      <c r="E595" s="566" t="s">
        <v>1275</v>
      </c>
      <c r="F595" s="575" t="s">
        <v>25</v>
      </c>
      <c r="G595" s="606">
        <f>SUM(H595:I595)</f>
        <v>12000</v>
      </c>
      <c r="H595" s="577">
        <v>12000</v>
      </c>
      <c r="I595" s="627"/>
      <c r="J595" s="578" t="s">
        <v>1273</v>
      </c>
      <c r="K595" s="654"/>
    </row>
    <row r="596" spans="1:16" s="252" customFormat="1" ht="25.5" customHeight="1">
      <c r="A596" s="564">
        <v>94</v>
      </c>
      <c r="B596" s="578" t="s">
        <v>15</v>
      </c>
      <c r="C596" s="567" t="s">
        <v>194</v>
      </c>
      <c r="D596" s="565" t="s">
        <v>28</v>
      </c>
      <c r="E596" s="567" t="s">
        <v>1292</v>
      </c>
      <c r="F596" s="568" t="s">
        <v>1293</v>
      </c>
      <c r="G596" s="573">
        <v>150000</v>
      </c>
      <c r="H596" s="573">
        <v>150000</v>
      </c>
      <c r="I596" s="573"/>
      <c r="J596" s="571" t="s">
        <v>1294</v>
      </c>
      <c r="K596" s="654"/>
    </row>
    <row r="597" spans="1:16" s="252" customFormat="1" ht="25.5" customHeight="1">
      <c r="A597" s="564">
        <v>95</v>
      </c>
      <c r="B597" s="578" t="s">
        <v>15</v>
      </c>
      <c r="C597" s="566" t="s">
        <v>220</v>
      </c>
      <c r="D597" s="578" t="s">
        <v>28</v>
      </c>
      <c r="E597" s="566" t="s">
        <v>1304</v>
      </c>
      <c r="F597" s="588" t="s">
        <v>1553</v>
      </c>
      <c r="G597" s="573">
        <f>H597+I597</f>
        <v>90000</v>
      </c>
      <c r="H597" s="577">
        <v>90000</v>
      </c>
      <c r="I597" s="577"/>
      <c r="J597" s="578" t="s">
        <v>223</v>
      </c>
      <c r="K597" s="654"/>
    </row>
    <row r="598" spans="1:16" s="252" customFormat="1" ht="25.5" customHeight="1">
      <c r="A598" s="564">
        <v>96</v>
      </c>
      <c r="B598" s="578" t="s">
        <v>15</v>
      </c>
      <c r="C598" s="566" t="s">
        <v>220</v>
      </c>
      <c r="D598" s="578" t="s">
        <v>28</v>
      </c>
      <c r="E598" s="566" t="s">
        <v>1305</v>
      </c>
      <c r="F598" s="575" t="s">
        <v>1306</v>
      </c>
      <c r="G598" s="606">
        <f>H598+I598</f>
        <v>80000</v>
      </c>
      <c r="H598" s="577">
        <v>80000</v>
      </c>
      <c r="I598" s="577"/>
      <c r="J598" s="578" t="s">
        <v>226</v>
      </c>
      <c r="K598" s="687"/>
      <c r="L598" s="726"/>
      <c r="M598" s="726"/>
      <c r="N598" s="726"/>
      <c r="O598" s="726"/>
      <c r="P598" s="726"/>
    </row>
    <row r="599" spans="1:16" s="252" customFormat="1" ht="25.5" customHeight="1">
      <c r="A599" s="564">
        <v>97</v>
      </c>
      <c r="B599" s="668" t="s">
        <v>15</v>
      </c>
      <c r="C599" s="673" t="s">
        <v>793</v>
      </c>
      <c r="D599" s="668" t="s">
        <v>28</v>
      </c>
      <c r="E599" s="673" t="s">
        <v>1316</v>
      </c>
      <c r="F599" s="672" t="s">
        <v>1317</v>
      </c>
      <c r="G599" s="671">
        <f>H599+I599</f>
        <v>50000</v>
      </c>
      <c r="H599" s="729">
        <v>50000</v>
      </c>
      <c r="I599" s="729"/>
      <c r="J599" s="668" t="s">
        <v>801</v>
      </c>
      <c r="K599" s="654"/>
    </row>
    <row r="600" spans="1:16" s="252" customFormat="1" ht="25.5" customHeight="1">
      <c r="A600" s="564">
        <v>98</v>
      </c>
      <c r="B600" s="668" t="s">
        <v>1152</v>
      </c>
      <c r="C600" s="673" t="s">
        <v>793</v>
      </c>
      <c r="D600" s="668" t="s">
        <v>114</v>
      </c>
      <c r="E600" s="673" t="s">
        <v>1318</v>
      </c>
      <c r="F600" s="672" t="s">
        <v>1319</v>
      </c>
      <c r="G600" s="671">
        <v>70000</v>
      </c>
      <c r="H600" s="729">
        <v>70000</v>
      </c>
      <c r="I600" s="729"/>
      <c r="J600" s="668" t="s">
        <v>1320</v>
      </c>
      <c r="K600" s="654"/>
    </row>
    <row r="601" spans="1:16" s="252" customFormat="1" ht="25.5" customHeight="1">
      <c r="A601" s="564">
        <v>99</v>
      </c>
      <c r="B601" s="578" t="s">
        <v>15</v>
      </c>
      <c r="C601" s="566" t="s">
        <v>233</v>
      </c>
      <c r="D601" s="578" t="s">
        <v>28</v>
      </c>
      <c r="E601" s="566" t="s">
        <v>1161</v>
      </c>
      <c r="F601" s="575" t="s">
        <v>1325</v>
      </c>
      <c r="G601" s="606">
        <v>66066</v>
      </c>
      <c r="H601" s="606">
        <v>66066</v>
      </c>
      <c r="I601" s="627"/>
      <c r="J601" s="578"/>
      <c r="K601" s="654"/>
    </row>
    <row r="602" spans="1:16" s="726" customFormat="1" ht="25.5" customHeight="1">
      <c r="A602" s="564">
        <v>100</v>
      </c>
      <c r="B602" s="578" t="s">
        <v>1152</v>
      </c>
      <c r="C602" s="566" t="s">
        <v>245</v>
      </c>
      <c r="D602" s="578" t="s">
        <v>114</v>
      </c>
      <c r="E602" s="566" t="s">
        <v>1340</v>
      </c>
      <c r="F602" s="575" t="s">
        <v>1341</v>
      </c>
      <c r="G602" s="606">
        <f>SUM(H602:I602)</f>
        <v>130000</v>
      </c>
      <c r="H602" s="577">
        <v>130000</v>
      </c>
      <c r="I602" s="627"/>
      <c r="J602" s="578" t="s">
        <v>277</v>
      </c>
      <c r="K602" s="654"/>
      <c r="L602" s="252"/>
      <c r="M602" s="252"/>
      <c r="N602" s="252"/>
      <c r="O602" s="252"/>
      <c r="P602" s="252"/>
    </row>
    <row r="603" spans="1:16" s="252" customFormat="1" ht="25.5" customHeight="1">
      <c r="A603" s="564">
        <v>101</v>
      </c>
      <c r="B603" s="578" t="s">
        <v>1152</v>
      </c>
      <c r="C603" s="566" t="s">
        <v>245</v>
      </c>
      <c r="D603" s="578" t="s">
        <v>114</v>
      </c>
      <c r="E603" s="566" t="s">
        <v>1342</v>
      </c>
      <c r="F603" s="575" t="s">
        <v>1343</v>
      </c>
      <c r="G603" s="606">
        <f>SUM(H603:I603)</f>
        <v>20000</v>
      </c>
      <c r="H603" s="577">
        <v>20000</v>
      </c>
      <c r="I603" s="627"/>
      <c r="J603" s="578" t="s">
        <v>277</v>
      </c>
      <c r="K603" s="654"/>
    </row>
    <row r="604" spans="1:16" s="252" customFormat="1" ht="25.5" customHeight="1">
      <c r="A604" s="564">
        <v>102</v>
      </c>
      <c r="B604" s="578" t="s">
        <v>15</v>
      </c>
      <c r="C604" s="566" t="s">
        <v>1348</v>
      </c>
      <c r="D604" s="578" t="s">
        <v>28</v>
      </c>
      <c r="E604" s="566" t="s">
        <v>1349</v>
      </c>
      <c r="F604" s="697" t="s">
        <v>1350</v>
      </c>
      <c r="G604" s="606">
        <v>59774</v>
      </c>
      <c r="H604" s="577">
        <v>59774</v>
      </c>
      <c r="I604" s="627"/>
      <c r="J604" s="578" t="s">
        <v>1351</v>
      </c>
      <c r="K604" s="654"/>
    </row>
    <row r="605" spans="1:16" s="252" customFormat="1" ht="25.5" customHeight="1">
      <c r="A605" s="564">
        <v>103</v>
      </c>
      <c r="B605" s="578" t="s">
        <v>15</v>
      </c>
      <c r="C605" s="746" t="s">
        <v>1354</v>
      </c>
      <c r="D605" s="730" t="s">
        <v>28</v>
      </c>
      <c r="E605" s="746" t="s">
        <v>1358</v>
      </c>
      <c r="F605" s="677" t="s">
        <v>25</v>
      </c>
      <c r="G605" s="573">
        <f>H605+I605</f>
        <v>130000</v>
      </c>
      <c r="H605" s="747">
        <v>130000</v>
      </c>
      <c r="I605" s="748"/>
      <c r="J605" s="730" t="s">
        <v>1359</v>
      </c>
      <c r="K605" s="654"/>
    </row>
    <row r="606" spans="1:16" s="252" customFormat="1" ht="25.5" customHeight="1">
      <c r="A606" s="564">
        <v>104</v>
      </c>
      <c r="B606" s="578" t="s">
        <v>15</v>
      </c>
      <c r="C606" s="589" t="s">
        <v>422</v>
      </c>
      <c r="D606" s="578" t="s">
        <v>28</v>
      </c>
      <c r="E606" s="566" t="s">
        <v>1367</v>
      </c>
      <c r="F606" s="575" t="s">
        <v>25</v>
      </c>
      <c r="G606" s="606">
        <f>SUM(H606:I606)</f>
        <v>235000</v>
      </c>
      <c r="H606" s="577">
        <v>235000</v>
      </c>
      <c r="I606" s="627"/>
      <c r="J606" s="592" t="s">
        <v>911</v>
      </c>
      <c r="K606" s="654"/>
    </row>
    <row r="607" spans="1:16" s="252" customFormat="1" ht="25.5" customHeight="1">
      <c r="A607" s="564">
        <v>105</v>
      </c>
      <c r="B607" s="730" t="s">
        <v>15</v>
      </c>
      <c r="C607" s="746" t="s">
        <v>429</v>
      </c>
      <c r="D607" s="730" t="s">
        <v>28</v>
      </c>
      <c r="E607" s="746" t="s">
        <v>1374</v>
      </c>
      <c r="F607" s="677" t="s">
        <v>1375</v>
      </c>
      <c r="G607" s="573">
        <f>H607+I607</f>
        <v>200000</v>
      </c>
      <c r="H607" s="747">
        <v>200000</v>
      </c>
      <c r="I607" s="748"/>
      <c r="J607" s="730" t="s">
        <v>920</v>
      </c>
      <c r="K607" s="749"/>
      <c r="L607" s="682"/>
      <c r="M607" s="682"/>
      <c r="N607" s="682"/>
      <c r="O607" s="682"/>
      <c r="P607" s="682"/>
    </row>
    <row r="608" spans="1:16" s="252" customFormat="1" ht="25.5" customHeight="1">
      <c r="A608" s="564">
        <v>106</v>
      </c>
      <c r="B608" s="578" t="s">
        <v>15</v>
      </c>
      <c r="C608" s="566" t="s">
        <v>1379</v>
      </c>
      <c r="D608" s="578" t="s">
        <v>28</v>
      </c>
      <c r="E608" s="566" t="s">
        <v>1384</v>
      </c>
      <c r="F608" s="575" t="s">
        <v>1385</v>
      </c>
      <c r="G608" s="606">
        <v>100000</v>
      </c>
      <c r="H608" s="577">
        <v>100000</v>
      </c>
      <c r="I608" s="627"/>
      <c r="J608" s="578" t="s">
        <v>1386</v>
      </c>
      <c r="K608" s="654"/>
    </row>
    <row r="609" spans="1:16" s="682" customFormat="1" ht="25.5" customHeight="1">
      <c r="A609" s="564">
        <v>107</v>
      </c>
      <c r="B609" s="578" t="s">
        <v>15</v>
      </c>
      <c r="C609" s="566" t="s">
        <v>1461</v>
      </c>
      <c r="D609" s="723" t="s">
        <v>28</v>
      </c>
      <c r="E609" s="566" t="s">
        <v>1402</v>
      </c>
      <c r="F609" s="575" t="s">
        <v>1403</v>
      </c>
      <c r="G609" s="606">
        <v>60000</v>
      </c>
      <c r="H609" s="606">
        <v>60000</v>
      </c>
      <c r="I609" s="633"/>
      <c r="J609" s="578" t="s">
        <v>935</v>
      </c>
      <c r="K609" s="654"/>
      <c r="L609" s="252"/>
      <c r="M609" s="252"/>
      <c r="N609" s="252"/>
      <c r="O609" s="252"/>
      <c r="P609" s="252"/>
    </row>
    <row r="610" spans="1:16" s="252" customFormat="1" ht="25.5" customHeight="1">
      <c r="A610" s="564">
        <v>108</v>
      </c>
      <c r="B610" s="578" t="s">
        <v>15</v>
      </c>
      <c r="C610" s="566" t="s">
        <v>1461</v>
      </c>
      <c r="D610" s="723" t="s">
        <v>28</v>
      </c>
      <c r="E610" s="566" t="s">
        <v>1404</v>
      </c>
      <c r="F610" s="575" t="s">
        <v>1405</v>
      </c>
      <c r="G610" s="606">
        <v>195000</v>
      </c>
      <c r="H610" s="606">
        <v>195000</v>
      </c>
      <c r="I610" s="633"/>
      <c r="J610" s="578" t="s">
        <v>935</v>
      </c>
      <c r="K610" s="654"/>
    </row>
    <row r="611" spans="1:16" s="252" customFormat="1" ht="25.5" customHeight="1">
      <c r="A611" s="564">
        <v>109</v>
      </c>
      <c r="B611" s="578" t="s">
        <v>15</v>
      </c>
      <c r="C611" s="566" t="s">
        <v>1461</v>
      </c>
      <c r="D611" s="723" t="s">
        <v>28</v>
      </c>
      <c r="E611" s="566" t="s">
        <v>1411</v>
      </c>
      <c r="F611" s="575" t="s">
        <v>1407</v>
      </c>
      <c r="G611" s="606">
        <f>(31220*0.7)</f>
        <v>21854</v>
      </c>
      <c r="H611" s="606">
        <f>(31220*0.7)</f>
        <v>21854</v>
      </c>
      <c r="I611" s="633"/>
      <c r="J611" s="578" t="s">
        <v>1408</v>
      </c>
      <c r="K611" s="654"/>
    </row>
    <row r="612" spans="1:16" s="726" customFormat="1" ht="25.5" customHeight="1">
      <c r="A612" s="564">
        <v>110</v>
      </c>
      <c r="B612" s="578" t="s">
        <v>15</v>
      </c>
      <c r="C612" s="566" t="s">
        <v>1461</v>
      </c>
      <c r="D612" s="723" t="s">
        <v>28</v>
      </c>
      <c r="E612" s="566" t="s">
        <v>1412</v>
      </c>
      <c r="F612" s="575" t="s">
        <v>1407</v>
      </c>
      <c r="G612" s="606">
        <f>(32560*0.7)</f>
        <v>22792</v>
      </c>
      <c r="H612" s="606">
        <f>(32560*0.7)</f>
        <v>22792</v>
      </c>
      <c r="I612" s="633"/>
      <c r="J612" s="578" t="s">
        <v>1408</v>
      </c>
      <c r="K612" s="654"/>
      <c r="L612" s="252"/>
      <c r="M612" s="252"/>
      <c r="N612" s="252"/>
      <c r="O612" s="252"/>
      <c r="P612" s="252"/>
    </row>
    <row r="613" spans="1:16" s="252" customFormat="1" ht="25.5" customHeight="1">
      <c r="A613" s="564">
        <v>111</v>
      </c>
      <c r="B613" s="578" t="s">
        <v>15</v>
      </c>
      <c r="C613" s="566" t="s">
        <v>1461</v>
      </c>
      <c r="D613" s="723" t="s">
        <v>28</v>
      </c>
      <c r="E613" s="566" t="s">
        <v>933</v>
      </c>
      <c r="F613" s="575" t="s">
        <v>1407</v>
      </c>
      <c r="G613" s="606">
        <f>(105691*0.7)</f>
        <v>73983.7</v>
      </c>
      <c r="H613" s="606">
        <f>(105691*0.7)</f>
        <v>73983.7</v>
      </c>
      <c r="I613" s="633"/>
      <c r="J613" s="578" t="s">
        <v>1408</v>
      </c>
      <c r="K613" s="654"/>
    </row>
    <row r="614" spans="1:16" s="252" customFormat="1" ht="25.5" customHeight="1">
      <c r="A614" s="564">
        <v>112</v>
      </c>
      <c r="B614" s="578" t="s">
        <v>15</v>
      </c>
      <c r="C614" s="566" t="s">
        <v>1461</v>
      </c>
      <c r="D614" s="578" t="s">
        <v>114</v>
      </c>
      <c r="E614" s="566" t="s">
        <v>1430</v>
      </c>
      <c r="F614" s="575" t="s">
        <v>1434</v>
      </c>
      <c r="G614" s="606">
        <f>SUM(H614:I614)</f>
        <v>130000</v>
      </c>
      <c r="H614" s="606">
        <v>130000</v>
      </c>
      <c r="I614" s="633"/>
      <c r="J614" s="578" t="s">
        <v>1435</v>
      </c>
      <c r="K614" s="654"/>
    </row>
    <row r="615" spans="1:16" s="252" customFormat="1" ht="25.5" customHeight="1">
      <c r="A615" s="564">
        <v>113</v>
      </c>
      <c r="B615" s="578" t="s">
        <v>15</v>
      </c>
      <c r="C615" s="566" t="s">
        <v>1461</v>
      </c>
      <c r="D615" s="578" t="s">
        <v>28</v>
      </c>
      <c r="E615" s="566" t="s">
        <v>1443</v>
      </c>
      <c r="F615" s="575" t="s">
        <v>1420</v>
      </c>
      <c r="G615" s="606">
        <v>20000</v>
      </c>
      <c r="H615" s="606">
        <v>20000</v>
      </c>
      <c r="I615" s="633"/>
      <c r="J615" s="578" t="s">
        <v>1444</v>
      </c>
      <c r="K615" s="654"/>
    </row>
    <row r="616" spans="1:16" s="252" customFormat="1" ht="25.5" customHeight="1">
      <c r="A616" s="564">
        <v>114</v>
      </c>
      <c r="B616" s="578" t="s">
        <v>15</v>
      </c>
      <c r="C616" s="566" t="s">
        <v>1461</v>
      </c>
      <c r="D616" s="578" t="s">
        <v>28</v>
      </c>
      <c r="E616" s="566" t="s">
        <v>1445</v>
      </c>
      <c r="F616" s="575" t="s">
        <v>1446</v>
      </c>
      <c r="G616" s="606">
        <v>15000</v>
      </c>
      <c r="H616" s="606">
        <v>15000</v>
      </c>
      <c r="I616" s="633"/>
      <c r="J616" s="578" t="s">
        <v>1444</v>
      </c>
      <c r="K616" s="687"/>
    </row>
    <row r="617" spans="1:16" s="252" customFormat="1" ht="25.5" customHeight="1">
      <c r="A617" s="564">
        <v>115</v>
      </c>
      <c r="B617" s="578" t="s">
        <v>1152</v>
      </c>
      <c r="C617" s="566" t="s">
        <v>529</v>
      </c>
      <c r="D617" s="578" t="s">
        <v>114</v>
      </c>
      <c r="E617" s="750" t="s">
        <v>1473</v>
      </c>
      <c r="F617" s="575" t="s">
        <v>1474</v>
      </c>
      <c r="G617" s="751">
        <v>743000</v>
      </c>
      <c r="H617" s="577">
        <v>743000</v>
      </c>
      <c r="I617" s="752"/>
      <c r="J617" s="578" t="s">
        <v>965</v>
      </c>
      <c r="K617" s="654"/>
      <c r="P617" s="617"/>
    </row>
    <row r="618" spans="1:16" s="252" customFormat="1" ht="25.5" customHeight="1">
      <c r="A618" s="564">
        <v>116</v>
      </c>
      <c r="B618" s="578" t="s">
        <v>1152</v>
      </c>
      <c r="C618" s="566" t="s">
        <v>529</v>
      </c>
      <c r="D618" s="578" t="s">
        <v>114</v>
      </c>
      <c r="E618" s="566" t="s">
        <v>1475</v>
      </c>
      <c r="F618" s="575" t="s">
        <v>1476</v>
      </c>
      <c r="G618" s="751">
        <v>2163000</v>
      </c>
      <c r="H618" s="577">
        <v>2163000</v>
      </c>
      <c r="I618" s="752"/>
      <c r="J618" s="578" t="s">
        <v>965</v>
      </c>
      <c r="K618" s="654"/>
      <c r="P618" s="617"/>
    </row>
    <row r="619" spans="1:16" s="252" customFormat="1" ht="25.5" customHeight="1">
      <c r="A619" s="564">
        <v>117</v>
      </c>
      <c r="B619" s="578" t="s">
        <v>1152</v>
      </c>
      <c r="C619" s="566" t="s">
        <v>529</v>
      </c>
      <c r="D619" s="578" t="s">
        <v>114</v>
      </c>
      <c r="E619" s="566" t="s">
        <v>1477</v>
      </c>
      <c r="F619" s="575" t="s">
        <v>1228</v>
      </c>
      <c r="G619" s="751">
        <v>310000</v>
      </c>
      <c r="H619" s="577">
        <v>310000</v>
      </c>
      <c r="I619" s="752"/>
      <c r="J619" s="578" t="s">
        <v>965</v>
      </c>
      <c r="K619" s="654"/>
      <c r="P619" s="617"/>
    </row>
    <row r="620" spans="1:16" s="252" customFormat="1" ht="25.5" customHeight="1">
      <c r="A620" s="564">
        <v>118</v>
      </c>
      <c r="B620" s="578" t="s">
        <v>1152</v>
      </c>
      <c r="C620" s="566" t="s">
        <v>529</v>
      </c>
      <c r="D620" s="578" t="s">
        <v>114</v>
      </c>
      <c r="E620" s="566" t="s">
        <v>1478</v>
      </c>
      <c r="F620" s="575" t="s">
        <v>1228</v>
      </c>
      <c r="G620" s="751">
        <v>1350000</v>
      </c>
      <c r="H620" s="577">
        <v>1350000</v>
      </c>
      <c r="I620" s="752"/>
      <c r="J620" s="578" t="s">
        <v>965</v>
      </c>
      <c r="K620" s="654"/>
      <c r="P620" s="617"/>
    </row>
    <row r="621" spans="1:16" s="252" customFormat="1" ht="25.5" customHeight="1">
      <c r="A621" s="564">
        <v>119</v>
      </c>
      <c r="B621" s="578" t="s">
        <v>15</v>
      </c>
      <c r="C621" s="587" t="s">
        <v>155</v>
      </c>
      <c r="D621" s="578" t="s">
        <v>28</v>
      </c>
      <c r="E621" s="566" t="s">
        <v>1270</v>
      </c>
      <c r="F621" s="575" t="s">
        <v>435</v>
      </c>
      <c r="G621" s="606">
        <v>20000</v>
      </c>
      <c r="H621" s="577">
        <v>20000</v>
      </c>
      <c r="I621" s="627">
        <v>0</v>
      </c>
      <c r="J621" s="578" t="s">
        <v>160</v>
      </c>
      <c r="K621" s="654"/>
    </row>
    <row r="622" spans="1:16" s="252" customFormat="1" ht="25.5" customHeight="1">
      <c r="A622" s="564">
        <v>120</v>
      </c>
      <c r="B622" s="578" t="s">
        <v>15</v>
      </c>
      <c r="C622" s="567" t="s">
        <v>155</v>
      </c>
      <c r="D622" s="578" t="s">
        <v>28</v>
      </c>
      <c r="E622" s="566" t="s">
        <v>1271</v>
      </c>
      <c r="F622" s="575" t="s">
        <v>1272</v>
      </c>
      <c r="G622" s="606">
        <f>SUM(H622:I622)</f>
        <v>50000</v>
      </c>
      <c r="H622" s="577">
        <v>50000</v>
      </c>
      <c r="I622" s="627">
        <v>0</v>
      </c>
      <c r="J622" s="578" t="s">
        <v>1273</v>
      </c>
      <c r="K622" s="654"/>
    </row>
    <row r="623" spans="1:16" s="252" customFormat="1" ht="25.5" customHeight="1">
      <c r="A623" s="564">
        <v>121</v>
      </c>
      <c r="B623" s="578" t="s">
        <v>15</v>
      </c>
      <c r="C623" s="567" t="s">
        <v>155</v>
      </c>
      <c r="D623" s="578" t="s">
        <v>28</v>
      </c>
      <c r="E623" s="566" t="s">
        <v>1275</v>
      </c>
      <c r="F623" s="575" t="s">
        <v>25</v>
      </c>
      <c r="G623" s="606">
        <f>SUM(H623:I623)</f>
        <v>12000</v>
      </c>
      <c r="H623" s="577">
        <v>12000</v>
      </c>
      <c r="I623" s="627">
        <v>0</v>
      </c>
      <c r="J623" s="578" t="s">
        <v>1273</v>
      </c>
      <c r="K623" s="654"/>
    </row>
    <row r="624" spans="1:16" s="252" customFormat="1" ht="25.5" customHeight="1">
      <c r="A624" s="564">
        <v>122</v>
      </c>
      <c r="B624" s="578" t="s">
        <v>15</v>
      </c>
      <c r="C624" s="566" t="s">
        <v>559</v>
      </c>
      <c r="D624" s="578" t="s">
        <v>28</v>
      </c>
      <c r="E624" s="566" t="s">
        <v>1495</v>
      </c>
      <c r="F624" s="575" t="s">
        <v>1496</v>
      </c>
      <c r="G624" s="606">
        <v>38500</v>
      </c>
      <c r="H624" s="606">
        <v>38500</v>
      </c>
      <c r="I624" s="657"/>
      <c r="J624" s="578" t="s">
        <v>1497</v>
      </c>
      <c r="K624" s="687"/>
      <c r="L624" s="726"/>
      <c r="M624" s="726"/>
      <c r="N624" s="726"/>
      <c r="O624" s="726"/>
      <c r="P624" s="726"/>
    </row>
    <row r="625" spans="1:11" s="252" customFormat="1" ht="25.5" customHeight="1">
      <c r="A625" s="564">
        <v>123</v>
      </c>
      <c r="B625" s="578" t="s">
        <v>1152</v>
      </c>
      <c r="C625" s="566" t="s">
        <v>1509</v>
      </c>
      <c r="D625" s="578" t="s">
        <v>28</v>
      </c>
      <c r="E625" s="566" t="s">
        <v>1510</v>
      </c>
      <c r="F625" s="575" t="s">
        <v>1511</v>
      </c>
      <c r="G625" s="582">
        <f>SUM(H625:I625)</f>
        <v>21000</v>
      </c>
      <c r="H625" s="606">
        <v>21000</v>
      </c>
      <c r="I625" s="653"/>
      <c r="J625" s="578" t="s">
        <v>1512</v>
      </c>
      <c r="K625" s="654"/>
    </row>
    <row r="626" spans="1:11" s="252" customFormat="1" ht="25.5" customHeight="1">
      <c r="A626" s="564">
        <v>124</v>
      </c>
      <c r="B626" s="578" t="s">
        <v>15</v>
      </c>
      <c r="C626" s="566" t="s">
        <v>1509</v>
      </c>
      <c r="D626" s="578" t="s">
        <v>28</v>
      </c>
      <c r="E626" s="566" t="s">
        <v>1513</v>
      </c>
      <c r="F626" s="575" t="s">
        <v>1514</v>
      </c>
      <c r="G626" s="582">
        <f>SUM(H626:I626)</f>
        <v>18900</v>
      </c>
      <c r="H626" s="606">
        <v>18900</v>
      </c>
      <c r="I626" s="627"/>
      <c r="J626" s="578" t="s">
        <v>1515</v>
      </c>
      <c r="K626" s="654"/>
    </row>
    <row r="627" spans="1:11" s="252" customFormat="1" ht="25.5" customHeight="1">
      <c r="A627" s="564">
        <v>125</v>
      </c>
      <c r="B627" s="578" t="s">
        <v>15</v>
      </c>
      <c r="C627" s="566" t="s">
        <v>1518</v>
      </c>
      <c r="D627" s="578" t="s">
        <v>1555</v>
      </c>
      <c r="E627" s="566" t="s">
        <v>1519</v>
      </c>
      <c r="F627" s="575" t="s">
        <v>1520</v>
      </c>
      <c r="G627" s="606">
        <v>19250</v>
      </c>
      <c r="H627" s="577">
        <v>19250</v>
      </c>
      <c r="I627" s="627"/>
      <c r="J627" s="578" t="s">
        <v>1521</v>
      </c>
      <c r="K627" s="654"/>
    </row>
    <row r="628" spans="1:11" s="252" customFormat="1" ht="25.5" customHeight="1">
      <c r="A628" s="564">
        <v>126</v>
      </c>
      <c r="B628" s="578" t="s">
        <v>15</v>
      </c>
      <c r="C628" s="566" t="s">
        <v>1518</v>
      </c>
      <c r="D628" s="578" t="s">
        <v>1555</v>
      </c>
      <c r="E628" s="566" t="s">
        <v>1523</v>
      </c>
      <c r="F628" s="575" t="s">
        <v>1524</v>
      </c>
      <c r="G628" s="606">
        <v>35464</v>
      </c>
      <c r="H628" s="577">
        <v>35464</v>
      </c>
      <c r="I628" s="627"/>
      <c r="J628" s="578" t="s">
        <v>1521</v>
      </c>
      <c r="K628" s="654"/>
    </row>
    <row r="629" spans="1:11" s="252" customFormat="1" ht="25.5" customHeight="1">
      <c r="A629" s="564">
        <v>127</v>
      </c>
      <c r="B629" s="578" t="s">
        <v>15</v>
      </c>
      <c r="C629" s="566" t="s">
        <v>1518</v>
      </c>
      <c r="D629" s="578" t="s">
        <v>1555</v>
      </c>
      <c r="E629" s="566" t="s">
        <v>1532</v>
      </c>
      <c r="F629" s="575" t="s">
        <v>1533</v>
      </c>
      <c r="G629" s="606">
        <v>26300</v>
      </c>
      <c r="H629" s="577">
        <v>26300</v>
      </c>
      <c r="I629" s="627"/>
      <c r="J629" s="578" t="s">
        <v>1531</v>
      </c>
      <c r="K629" s="654"/>
    </row>
    <row r="630" spans="1:11" s="252" customFormat="1" ht="25.5" customHeight="1">
      <c r="A630" s="564">
        <v>128</v>
      </c>
      <c r="B630" s="578" t="s">
        <v>15</v>
      </c>
      <c r="C630" s="567" t="s">
        <v>1536</v>
      </c>
      <c r="D630" s="578" t="s">
        <v>28</v>
      </c>
      <c r="E630" s="566" t="s">
        <v>1537</v>
      </c>
      <c r="F630" s="575" t="s">
        <v>1538</v>
      </c>
      <c r="G630" s="573">
        <f>H630</f>
        <v>42500</v>
      </c>
      <c r="H630" s="577">
        <v>42500</v>
      </c>
      <c r="I630" s="627"/>
      <c r="J630" s="578" t="s">
        <v>1539</v>
      </c>
      <c r="K630" s="654"/>
    </row>
    <row r="631" spans="1:11" s="252" customFormat="1" ht="25.5" customHeight="1">
      <c r="A631" s="564">
        <v>129</v>
      </c>
      <c r="B631" s="578" t="s">
        <v>15</v>
      </c>
      <c r="C631" s="567" t="s">
        <v>1536</v>
      </c>
      <c r="D631" s="578" t="s">
        <v>28</v>
      </c>
      <c r="E631" s="566" t="s">
        <v>1540</v>
      </c>
      <c r="F631" s="575" t="s">
        <v>1541</v>
      </c>
      <c r="G631" s="573">
        <f>H631</f>
        <v>42900</v>
      </c>
      <c r="H631" s="577">
        <v>42900</v>
      </c>
      <c r="I631" s="627"/>
      <c r="J631" s="578" t="s">
        <v>1539</v>
      </c>
      <c r="K631" s="654"/>
    </row>
    <row r="632" spans="1:11" s="252" customFormat="1" ht="25.5" customHeight="1">
      <c r="A632" s="564">
        <v>130</v>
      </c>
      <c r="B632" s="578" t="s">
        <v>1109</v>
      </c>
      <c r="C632" s="566" t="s">
        <v>1110</v>
      </c>
      <c r="D632" s="578" t="s">
        <v>1114</v>
      </c>
      <c r="E632" s="566" t="s">
        <v>1115</v>
      </c>
      <c r="F632" s="575" t="s">
        <v>1116</v>
      </c>
      <c r="G632" s="606">
        <f>SUM(H632:I632)</f>
        <v>35750</v>
      </c>
      <c r="H632" s="577">
        <v>35750</v>
      </c>
      <c r="I632" s="627"/>
      <c r="J632" s="578" t="s">
        <v>1113</v>
      </c>
      <c r="K632" s="654"/>
    </row>
    <row r="633" spans="1:11" s="252" customFormat="1" ht="25.5" customHeight="1">
      <c r="A633" s="564">
        <v>131</v>
      </c>
      <c r="B633" s="578" t="s">
        <v>15</v>
      </c>
      <c r="C633" s="566" t="s">
        <v>706</v>
      </c>
      <c r="D633" s="578" t="s">
        <v>32</v>
      </c>
      <c r="E633" s="566" t="s">
        <v>1150</v>
      </c>
      <c r="F633" s="575" t="s">
        <v>1151</v>
      </c>
      <c r="G633" s="724">
        <f>H633+I633</f>
        <v>1448000</v>
      </c>
      <c r="H633" s="577">
        <v>1448000</v>
      </c>
      <c r="I633" s="600"/>
      <c r="J633" s="578" t="s">
        <v>725</v>
      </c>
      <c r="K633" s="654"/>
    </row>
    <row r="634" spans="1:11" s="252" customFormat="1" ht="25.5" customHeight="1">
      <c r="A634" s="564">
        <v>132</v>
      </c>
      <c r="B634" s="578" t="s">
        <v>1152</v>
      </c>
      <c r="C634" s="566" t="s">
        <v>710</v>
      </c>
      <c r="D634" s="578" t="s">
        <v>32</v>
      </c>
      <c r="E634" s="566" t="s">
        <v>1153</v>
      </c>
      <c r="F634" s="575" t="s">
        <v>1154</v>
      </c>
      <c r="G634" s="724">
        <f>H634+I634</f>
        <v>100000</v>
      </c>
      <c r="H634" s="606">
        <v>100000</v>
      </c>
      <c r="I634" s="600"/>
      <c r="J634" s="578" t="s">
        <v>730</v>
      </c>
      <c r="K634" s="654"/>
    </row>
    <row r="635" spans="1:11" s="252" customFormat="1" ht="25.5" customHeight="1">
      <c r="A635" s="564">
        <v>133</v>
      </c>
      <c r="B635" s="578" t="s">
        <v>1152</v>
      </c>
      <c r="C635" s="566" t="s">
        <v>710</v>
      </c>
      <c r="D635" s="578" t="s">
        <v>32</v>
      </c>
      <c r="E635" s="566" t="s">
        <v>1155</v>
      </c>
      <c r="F635" s="575" t="s">
        <v>1156</v>
      </c>
      <c r="G635" s="724">
        <f>H635+I635</f>
        <v>100000</v>
      </c>
      <c r="H635" s="606">
        <v>100000</v>
      </c>
      <c r="I635" s="600"/>
      <c r="J635" s="578" t="s">
        <v>730</v>
      </c>
      <c r="K635" s="654"/>
    </row>
    <row r="636" spans="1:11" s="252" customFormat="1" ht="25.5" customHeight="1">
      <c r="A636" s="564">
        <v>134</v>
      </c>
      <c r="B636" s="578" t="s">
        <v>1152</v>
      </c>
      <c r="C636" s="566" t="s">
        <v>710</v>
      </c>
      <c r="D636" s="578" t="s">
        <v>32</v>
      </c>
      <c r="E636" s="566" t="s">
        <v>1157</v>
      </c>
      <c r="F636" s="575" t="s">
        <v>1158</v>
      </c>
      <c r="G636" s="724">
        <f>H636+I636</f>
        <v>120000</v>
      </c>
      <c r="H636" s="606">
        <v>120000</v>
      </c>
      <c r="I636" s="600"/>
      <c r="J636" s="578" t="s">
        <v>730</v>
      </c>
      <c r="K636" s="654"/>
    </row>
    <row r="637" spans="1:11" s="252" customFormat="1" ht="25.5" customHeight="1">
      <c r="A637" s="564">
        <v>135</v>
      </c>
      <c r="B637" s="578" t="s">
        <v>1152</v>
      </c>
      <c r="C637" s="566" t="s">
        <v>127</v>
      </c>
      <c r="D637" s="578" t="s">
        <v>32</v>
      </c>
      <c r="E637" s="566" t="s">
        <v>1220</v>
      </c>
      <c r="F637" s="575" t="s">
        <v>116</v>
      </c>
      <c r="G637" s="606">
        <v>20000</v>
      </c>
      <c r="H637" s="606">
        <v>20000</v>
      </c>
      <c r="I637" s="633"/>
      <c r="J637" s="578" t="s">
        <v>1221</v>
      </c>
      <c r="K637" s="727"/>
    </row>
    <row r="638" spans="1:11" s="252" customFormat="1" ht="25.5" customHeight="1">
      <c r="A638" s="564">
        <v>136</v>
      </c>
      <c r="B638" s="578" t="s">
        <v>1152</v>
      </c>
      <c r="C638" s="566" t="s">
        <v>127</v>
      </c>
      <c r="D638" s="578" t="s">
        <v>32</v>
      </c>
      <c r="E638" s="566" t="s">
        <v>1225</v>
      </c>
      <c r="F638" s="575" t="s">
        <v>1226</v>
      </c>
      <c r="G638" s="606">
        <v>100000</v>
      </c>
      <c r="H638" s="606">
        <v>100000</v>
      </c>
      <c r="I638" s="633"/>
      <c r="J638" s="578" t="s">
        <v>1221</v>
      </c>
      <c r="K638" s="727"/>
    </row>
    <row r="639" spans="1:11" s="252" customFormat="1" ht="25.5" customHeight="1">
      <c r="A639" s="564">
        <v>137</v>
      </c>
      <c r="B639" s="578" t="s">
        <v>1152</v>
      </c>
      <c r="C639" s="566" t="s">
        <v>127</v>
      </c>
      <c r="D639" s="578" t="s">
        <v>32</v>
      </c>
      <c r="E639" s="566" t="s">
        <v>1227</v>
      </c>
      <c r="F639" s="575" t="s">
        <v>1228</v>
      </c>
      <c r="G639" s="606">
        <v>50000</v>
      </c>
      <c r="H639" s="606">
        <v>50000</v>
      </c>
      <c r="I639" s="633"/>
      <c r="J639" s="578" t="s">
        <v>1221</v>
      </c>
      <c r="K639" s="727"/>
    </row>
    <row r="640" spans="1:11" s="252" customFormat="1" ht="25.5" customHeight="1">
      <c r="A640" s="564">
        <v>138</v>
      </c>
      <c r="B640" s="578" t="s">
        <v>15</v>
      </c>
      <c r="C640" s="566" t="s">
        <v>1244</v>
      </c>
      <c r="D640" s="578" t="s">
        <v>32</v>
      </c>
      <c r="E640" s="566" t="s">
        <v>1204</v>
      </c>
      <c r="F640" s="728" t="s">
        <v>1252</v>
      </c>
      <c r="G640" s="606">
        <v>100000</v>
      </c>
      <c r="H640" s="606">
        <v>100000</v>
      </c>
      <c r="I640" s="633"/>
      <c r="J640" s="578" t="s">
        <v>1253</v>
      </c>
      <c r="K640" s="654"/>
    </row>
    <row r="641" spans="1:16" s="252" customFormat="1" ht="25.5" customHeight="1">
      <c r="A641" s="564">
        <v>139</v>
      </c>
      <c r="B641" s="578" t="s">
        <v>1152</v>
      </c>
      <c r="C641" s="566" t="s">
        <v>147</v>
      </c>
      <c r="D641" s="578" t="s">
        <v>152</v>
      </c>
      <c r="E641" s="566" t="s">
        <v>1255</v>
      </c>
      <c r="F641" s="575" t="s">
        <v>1256</v>
      </c>
      <c r="G641" s="606">
        <v>60000</v>
      </c>
      <c r="H641" s="606">
        <v>60000</v>
      </c>
      <c r="I641" s="601"/>
      <c r="J641" s="578" t="s">
        <v>1257</v>
      </c>
      <c r="K641" s="654"/>
    </row>
    <row r="642" spans="1:16" s="252" customFormat="1" ht="25.5" customHeight="1">
      <c r="A642" s="564">
        <v>140</v>
      </c>
      <c r="B642" s="578" t="s">
        <v>1152</v>
      </c>
      <c r="C642" s="566" t="s">
        <v>147</v>
      </c>
      <c r="D642" s="578" t="s">
        <v>152</v>
      </c>
      <c r="E642" s="566" t="s">
        <v>1263</v>
      </c>
      <c r="F642" s="575" t="s">
        <v>1266</v>
      </c>
      <c r="G642" s="606">
        <v>30000</v>
      </c>
      <c r="H642" s="606">
        <v>30000</v>
      </c>
      <c r="I642" s="601"/>
      <c r="J642" s="578" t="s">
        <v>1261</v>
      </c>
      <c r="K642" s="654"/>
    </row>
    <row r="643" spans="1:16" s="252" customFormat="1" ht="25.5" customHeight="1">
      <c r="A643" s="564">
        <v>141</v>
      </c>
      <c r="B643" s="578" t="s">
        <v>1152</v>
      </c>
      <c r="C643" s="566" t="s">
        <v>147</v>
      </c>
      <c r="D643" s="578" t="s">
        <v>152</v>
      </c>
      <c r="E643" s="566" t="s">
        <v>1259</v>
      </c>
      <c r="F643" s="575" t="s">
        <v>1260</v>
      </c>
      <c r="G643" s="606">
        <v>10000</v>
      </c>
      <c r="H643" s="606">
        <v>10000</v>
      </c>
      <c r="I643" s="601"/>
      <c r="J643" s="578" t="s">
        <v>1261</v>
      </c>
      <c r="K643" s="654"/>
    </row>
    <row r="644" spans="1:16" s="252" customFormat="1" ht="25.5" customHeight="1">
      <c r="A644" s="564">
        <v>142</v>
      </c>
      <c r="B644" s="578" t="s">
        <v>15</v>
      </c>
      <c r="C644" s="567" t="s">
        <v>155</v>
      </c>
      <c r="D644" s="578" t="s">
        <v>32</v>
      </c>
      <c r="E644" s="566" t="s">
        <v>1276</v>
      </c>
      <c r="F644" s="575" t="s">
        <v>1277</v>
      </c>
      <c r="G644" s="606">
        <f>SUM(H644:I644)</f>
        <v>2000000</v>
      </c>
      <c r="H644" s="577">
        <v>2000000</v>
      </c>
      <c r="I644" s="627"/>
      <c r="J644" s="578" t="s">
        <v>171</v>
      </c>
      <c r="K644" s="727"/>
    </row>
    <row r="645" spans="1:16" s="252" customFormat="1" ht="25.5" customHeight="1">
      <c r="A645" s="564">
        <v>143</v>
      </c>
      <c r="B645" s="578" t="s">
        <v>15</v>
      </c>
      <c r="C645" s="567" t="s">
        <v>155</v>
      </c>
      <c r="D645" s="578" t="s">
        <v>32</v>
      </c>
      <c r="E645" s="566" t="s">
        <v>1278</v>
      </c>
      <c r="F645" s="728" t="s">
        <v>25</v>
      </c>
      <c r="G645" s="606">
        <f>SUM(H645:I645)</f>
        <v>25000</v>
      </c>
      <c r="H645" s="577">
        <v>25000</v>
      </c>
      <c r="I645" s="627"/>
      <c r="J645" s="578" t="s">
        <v>1279</v>
      </c>
      <c r="K645" s="727"/>
    </row>
    <row r="646" spans="1:16" s="252" customFormat="1" ht="25.5" customHeight="1">
      <c r="A646" s="564">
        <v>144</v>
      </c>
      <c r="B646" s="578" t="s">
        <v>15</v>
      </c>
      <c r="C646" s="566" t="s">
        <v>233</v>
      </c>
      <c r="D646" s="578" t="s">
        <v>32</v>
      </c>
      <c r="E646" s="566" t="s">
        <v>1326</v>
      </c>
      <c r="F646" s="575" t="s">
        <v>1327</v>
      </c>
      <c r="G646" s="606">
        <v>60000</v>
      </c>
      <c r="H646" s="606">
        <v>60000</v>
      </c>
      <c r="I646" s="627"/>
      <c r="J646" s="578"/>
      <c r="K646" s="654"/>
    </row>
    <row r="647" spans="1:16" s="252" customFormat="1" ht="25.5" customHeight="1">
      <c r="A647" s="564">
        <v>145</v>
      </c>
      <c r="B647" s="578" t="s">
        <v>15</v>
      </c>
      <c r="C647" s="566" t="s">
        <v>1348</v>
      </c>
      <c r="D647" s="578" t="s">
        <v>32</v>
      </c>
      <c r="E647" s="566" t="s">
        <v>1352</v>
      </c>
      <c r="F647" s="575" t="s">
        <v>1353</v>
      </c>
      <c r="G647" s="606">
        <v>11000</v>
      </c>
      <c r="H647" s="577">
        <v>11000</v>
      </c>
      <c r="I647" s="627"/>
      <c r="J647" s="578" t="s">
        <v>1351</v>
      </c>
      <c r="K647" s="654"/>
    </row>
    <row r="648" spans="1:16" s="252" customFormat="1" ht="25.5" customHeight="1">
      <c r="A648" s="564">
        <v>146</v>
      </c>
      <c r="B648" s="578" t="s">
        <v>15</v>
      </c>
      <c r="C648" s="589" t="s">
        <v>1360</v>
      </c>
      <c r="D648" s="578" t="s">
        <v>32</v>
      </c>
      <c r="E648" s="566" t="s">
        <v>1365</v>
      </c>
      <c r="F648" s="575" t="s">
        <v>25</v>
      </c>
      <c r="G648" s="606">
        <f>SUM(H648:I648)</f>
        <v>89000</v>
      </c>
      <c r="H648" s="577">
        <v>89000</v>
      </c>
      <c r="I648" s="627"/>
      <c r="J648" s="592" t="s">
        <v>1366</v>
      </c>
      <c r="K648" s="654"/>
    </row>
    <row r="649" spans="1:16" s="252" customFormat="1" ht="25.5" customHeight="1">
      <c r="A649" s="564">
        <v>147</v>
      </c>
      <c r="B649" s="578" t="s">
        <v>15</v>
      </c>
      <c r="C649" s="566" t="s">
        <v>1461</v>
      </c>
      <c r="D649" s="723" t="s">
        <v>32</v>
      </c>
      <c r="E649" s="566" t="s">
        <v>1413</v>
      </c>
      <c r="F649" s="575" t="s">
        <v>1407</v>
      </c>
      <c r="G649" s="606">
        <f>(24186*0.7)</f>
        <v>16930.2</v>
      </c>
      <c r="H649" s="606">
        <f>(24186*0.7)</f>
        <v>16930.2</v>
      </c>
      <c r="I649" s="633"/>
      <c r="J649" s="578" t="s">
        <v>1408</v>
      </c>
      <c r="K649" s="654"/>
    </row>
    <row r="650" spans="1:16" s="252" customFormat="1" ht="25.5" customHeight="1">
      <c r="A650" s="564">
        <v>148</v>
      </c>
      <c r="B650" s="578" t="s">
        <v>15</v>
      </c>
      <c r="C650" s="566" t="s">
        <v>1461</v>
      </c>
      <c r="D650" s="723" t="s">
        <v>32</v>
      </c>
      <c r="E650" s="566" t="s">
        <v>1414</v>
      </c>
      <c r="F650" s="575" t="s">
        <v>1407</v>
      </c>
      <c r="G650" s="606">
        <f>(16372*0.7)</f>
        <v>11460.4</v>
      </c>
      <c r="H650" s="606">
        <f>(16372*0.7)</f>
        <v>11460.4</v>
      </c>
      <c r="I650" s="633"/>
      <c r="J650" s="578" t="s">
        <v>1408</v>
      </c>
      <c r="K650" s="654"/>
    </row>
    <row r="651" spans="1:16" s="252" customFormat="1" ht="25.5" customHeight="1">
      <c r="A651" s="564">
        <v>149</v>
      </c>
      <c r="B651" s="578" t="s">
        <v>15</v>
      </c>
      <c r="C651" s="566" t="s">
        <v>1461</v>
      </c>
      <c r="D651" s="723" t="s">
        <v>32</v>
      </c>
      <c r="E651" s="566" t="s">
        <v>1415</v>
      </c>
      <c r="F651" s="575" t="s">
        <v>1407</v>
      </c>
      <c r="G651" s="606">
        <f>(20000*0.7)</f>
        <v>14000</v>
      </c>
      <c r="H651" s="606">
        <f>(20000*0.7)</f>
        <v>14000</v>
      </c>
      <c r="I651" s="633"/>
      <c r="J651" s="578" t="s">
        <v>1408</v>
      </c>
      <c r="K651" s="654"/>
    </row>
    <row r="652" spans="1:16" s="252" customFormat="1" ht="25.5" customHeight="1">
      <c r="A652" s="564">
        <v>150</v>
      </c>
      <c r="B652" s="578" t="s">
        <v>15</v>
      </c>
      <c r="C652" s="566" t="s">
        <v>1461</v>
      </c>
      <c r="D652" s="578" t="s">
        <v>152</v>
      </c>
      <c r="E652" s="566" t="s">
        <v>1436</v>
      </c>
      <c r="F652" s="575" t="s">
        <v>1437</v>
      </c>
      <c r="G652" s="606">
        <f>SUM(H652:I652)</f>
        <v>30000</v>
      </c>
      <c r="H652" s="606">
        <v>30000</v>
      </c>
      <c r="I652" s="633"/>
      <c r="J652" s="578" t="s">
        <v>1438</v>
      </c>
      <c r="K652" s="654"/>
    </row>
    <row r="653" spans="1:16" s="252" customFormat="1" ht="25.5" customHeight="1">
      <c r="A653" s="564">
        <v>151</v>
      </c>
      <c r="B653" s="578" t="s">
        <v>15</v>
      </c>
      <c r="C653" s="566" t="s">
        <v>1461</v>
      </c>
      <c r="D653" s="578" t="s">
        <v>32</v>
      </c>
      <c r="E653" s="566" t="s">
        <v>1443</v>
      </c>
      <c r="F653" s="575" t="s">
        <v>1447</v>
      </c>
      <c r="G653" s="606">
        <v>100000</v>
      </c>
      <c r="H653" s="606">
        <v>100000</v>
      </c>
      <c r="I653" s="633"/>
      <c r="J653" s="578" t="s">
        <v>1444</v>
      </c>
      <c r="K653" s="654"/>
    </row>
    <row r="654" spans="1:16" s="252" customFormat="1" ht="25.5" customHeight="1">
      <c r="A654" s="564">
        <v>152</v>
      </c>
      <c r="B654" s="578" t="s">
        <v>1152</v>
      </c>
      <c r="C654" s="566" t="s">
        <v>529</v>
      </c>
      <c r="D654" s="578" t="s">
        <v>152</v>
      </c>
      <c r="E654" s="566" t="s">
        <v>1479</v>
      </c>
      <c r="F654" s="575" t="s">
        <v>1228</v>
      </c>
      <c r="G654" s="751">
        <v>90000</v>
      </c>
      <c r="H654" s="577">
        <v>90000</v>
      </c>
      <c r="I654" s="752"/>
      <c r="J654" s="578" t="s">
        <v>965</v>
      </c>
      <c r="K654" s="654"/>
      <c r="P654" s="617"/>
    </row>
    <row r="655" spans="1:16" s="252" customFormat="1" ht="25.5" customHeight="1">
      <c r="A655" s="564">
        <v>153</v>
      </c>
      <c r="B655" s="578" t="s">
        <v>1152</v>
      </c>
      <c r="C655" s="566" t="s">
        <v>529</v>
      </c>
      <c r="D655" s="578" t="s">
        <v>152</v>
      </c>
      <c r="E655" s="750" t="s">
        <v>1480</v>
      </c>
      <c r="F655" s="728" t="s">
        <v>1481</v>
      </c>
      <c r="G655" s="751">
        <v>151700</v>
      </c>
      <c r="H655" s="577">
        <v>151700</v>
      </c>
      <c r="I655" s="752"/>
      <c r="J655" s="578" t="s">
        <v>965</v>
      </c>
      <c r="K655" s="654"/>
      <c r="P655" s="617"/>
    </row>
    <row r="656" spans="1:16" s="252" customFormat="1" ht="25.5" customHeight="1">
      <c r="A656" s="564">
        <v>154</v>
      </c>
      <c r="B656" s="578" t="s">
        <v>15</v>
      </c>
      <c r="C656" s="566" t="s">
        <v>96</v>
      </c>
      <c r="D656" s="578" t="s">
        <v>32</v>
      </c>
      <c r="E656" s="566" t="s">
        <v>1482</v>
      </c>
      <c r="F656" s="575" t="s">
        <v>1483</v>
      </c>
      <c r="G656" s="606">
        <f>SUM(H656)</f>
        <v>295310</v>
      </c>
      <c r="H656" s="577">
        <v>295310</v>
      </c>
      <c r="I656" s="753"/>
      <c r="J656" s="578" t="s">
        <v>1484</v>
      </c>
      <c r="K656" s="654"/>
      <c r="P656" s="617"/>
    </row>
    <row r="657" spans="1:16" s="252" customFormat="1" ht="25.5" customHeight="1">
      <c r="A657" s="564">
        <v>155</v>
      </c>
      <c r="B657" s="578" t="s">
        <v>15</v>
      </c>
      <c r="C657" s="566" t="s">
        <v>96</v>
      </c>
      <c r="D657" s="578" t="s">
        <v>32</v>
      </c>
      <c r="E657" s="566" t="s">
        <v>1485</v>
      </c>
      <c r="F657" s="575" t="s">
        <v>1486</v>
      </c>
      <c r="G657" s="606">
        <f>SUM(H657)</f>
        <v>15000</v>
      </c>
      <c r="H657" s="577">
        <v>15000</v>
      </c>
      <c r="I657" s="753"/>
      <c r="J657" s="578" t="s">
        <v>1484</v>
      </c>
      <c r="K657" s="654"/>
      <c r="P657" s="617"/>
    </row>
    <row r="658" spans="1:16" s="252" customFormat="1" ht="25.5" customHeight="1">
      <c r="A658" s="564">
        <v>156</v>
      </c>
      <c r="B658" s="578" t="s">
        <v>15</v>
      </c>
      <c r="C658" s="567" t="s">
        <v>155</v>
      </c>
      <c r="D658" s="578" t="s">
        <v>32</v>
      </c>
      <c r="E658" s="566" t="s">
        <v>1276</v>
      </c>
      <c r="F658" s="575" t="s">
        <v>1277</v>
      </c>
      <c r="G658" s="606">
        <f>SUM(H658:I658)</f>
        <v>2000000</v>
      </c>
      <c r="H658" s="577">
        <v>2000000</v>
      </c>
      <c r="I658" s="627">
        <v>0</v>
      </c>
      <c r="J658" s="578" t="s">
        <v>171</v>
      </c>
      <c r="K658" s="602"/>
    </row>
    <row r="659" spans="1:16" s="252" customFormat="1" ht="25.5" customHeight="1">
      <c r="A659" s="564">
        <v>157</v>
      </c>
      <c r="B659" s="578" t="s">
        <v>15</v>
      </c>
      <c r="C659" s="567" t="s">
        <v>155</v>
      </c>
      <c r="D659" s="578" t="s">
        <v>32</v>
      </c>
      <c r="E659" s="566" t="s">
        <v>1278</v>
      </c>
      <c r="F659" s="728" t="s">
        <v>25</v>
      </c>
      <c r="G659" s="606">
        <f>SUM(H659:I659)</f>
        <v>25000</v>
      </c>
      <c r="H659" s="577">
        <v>25000</v>
      </c>
      <c r="I659" s="627">
        <v>0</v>
      </c>
      <c r="J659" s="578" t="s">
        <v>1279</v>
      </c>
      <c r="K659" s="602"/>
      <c r="L659" s="726"/>
      <c r="M659" s="726"/>
      <c r="N659" s="726"/>
      <c r="O659" s="726"/>
      <c r="P659" s="726"/>
    </row>
    <row r="660" spans="1:16" s="252" customFormat="1" ht="25.5" customHeight="1">
      <c r="A660" s="564">
        <v>158</v>
      </c>
      <c r="B660" s="578" t="s">
        <v>15</v>
      </c>
      <c r="C660" s="566" t="s">
        <v>559</v>
      </c>
      <c r="D660" s="578" t="s">
        <v>32</v>
      </c>
      <c r="E660" s="566" t="s">
        <v>1492</v>
      </c>
      <c r="F660" s="575" t="s">
        <v>1493</v>
      </c>
      <c r="G660" s="606">
        <v>10000</v>
      </c>
      <c r="H660" s="606">
        <v>10000</v>
      </c>
      <c r="I660" s="657"/>
      <c r="J660" s="578" t="s">
        <v>983</v>
      </c>
      <c r="K660" s="654"/>
    </row>
    <row r="661" spans="1:16" s="252" customFormat="1" ht="25.5" customHeight="1">
      <c r="A661" s="564">
        <v>159</v>
      </c>
      <c r="B661" s="578" t="s">
        <v>15</v>
      </c>
      <c r="C661" s="566" t="s">
        <v>1509</v>
      </c>
      <c r="D661" s="578" t="s">
        <v>32</v>
      </c>
      <c r="E661" s="566" t="s">
        <v>1516</v>
      </c>
      <c r="F661" s="575" t="s">
        <v>1517</v>
      </c>
      <c r="G661" s="582">
        <f>SUM(H661:I661)</f>
        <v>120000</v>
      </c>
      <c r="H661" s="606">
        <v>120000</v>
      </c>
      <c r="I661" s="627"/>
      <c r="J661" s="578" t="s">
        <v>1515</v>
      </c>
      <c r="K661" s="654"/>
    </row>
    <row r="662" spans="1:16" s="252" customFormat="1" ht="25.5" customHeight="1">
      <c r="A662" s="564">
        <v>160</v>
      </c>
      <c r="B662" s="578" t="s">
        <v>15</v>
      </c>
      <c r="C662" s="566" t="s">
        <v>1518</v>
      </c>
      <c r="D662" s="578" t="s">
        <v>1557</v>
      </c>
      <c r="E662" s="566" t="s">
        <v>1526</v>
      </c>
      <c r="F662" s="575" t="s">
        <v>1527</v>
      </c>
      <c r="G662" s="606">
        <v>22231</v>
      </c>
      <c r="H662" s="577">
        <v>22231</v>
      </c>
      <c r="I662" s="627"/>
      <c r="J662" s="578" t="s">
        <v>1528</v>
      </c>
      <c r="K662" s="654"/>
    </row>
    <row r="663" spans="1:16" s="252" customFormat="1" ht="25.5" customHeight="1">
      <c r="A663" s="564">
        <v>161</v>
      </c>
      <c r="B663" s="578" t="s">
        <v>1109</v>
      </c>
      <c r="C663" s="566" t="s">
        <v>1110</v>
      </c>
      <c r="D663" s="578" t="s">
        <v>1117</v>
      </c>
      <c r="E663" s="566" t="s">
        <v>1118</v>
      </c>
      <c r="F663" s="728" t="s">
        <v>1119</v>
      </c>
      <c r="G663" s="606">
        <f>SUM(H663:I663)</f>
        <v>45000</v>
      </c>
      <c r="H663" s="577">
        <v>45000</v>
      </c>
      <c r="I663" s="627"/>
      <c r="J663" s="578" t="s">
        <v>1113</v>
      </c>
      <c r="K663" s="654"/>
    </row>
    <row r="664" spans="1:16" s="252" customFormat="1" ht="25.5" customHeight="1">
      <c r="A664" s="564">
        <v>162</v>
      </c>
      <c r="B664" s="578" t="s">
        <v>1152</v>
      </c>
      <c r="C664" s="566" t="s">
        <v>117</v>
      </c>
      <c r="D664" s="578" t="s">
        <v>140</v>
      </c>
      <c r="E664" s="566" t="s">
        <v>1192</v>
      </c>
      <c r="F664" s="575" t="s">
        <v>116</v>
      </c>
      <c r="G664" s="606">
        <f>SUM(H664:I664)</f>
        <v>1930000</v>
      </c>
      <c r="H664" s="606">
        <v>1930000</v>
      </c>
      <c r="I664" s="601"/>
      <c r="J664" s="578" t="s">
        <v>120</v>
      </c>
      <c r="K664" s="602"/>
    </row>
    <row r="665" spans="1:16" s="252" customFormat="1" ht="25.5" customHeight="1">
      <c r="A665" s="564">
        <v>163</v>
      </c>
      <c r="B665" s="578" t="s">
        <v>1152</v>
      </c>
      <c r="C665" s="566" t="s">
        <v>117</v>
      </c>
      <c r="D665" s="578" t="s">
        <v>140</v>
      </c>
      <c r="E665" s="566" t="s">
        <v>1193</v>
      </c>
      <c r="F665" s="575" t="s">
        <v>116</v>
      </c>
      <c r="G665" s="606">
        <f>SUM(H665:I665)</f>
        <v>4288390</v>
      </c>
      <c r="H665" s="606">
        <v>4288390</v>
      </c>
      <c r="I665" s="601"/>
      <c r="J665" s="578" t="s">
        <v>1194</v>
      </c>
      <c r="K665" s="602"/>
    </row>
    <row r="666" spans="1:16" s="252" customFormat="1" ht="25.5" customHeight="1">
      <c r="A666" s="564">
        <v>164</v>
      </c>
      <c r="B666" s="578" t="s">
        <v>1152</v>
      </c>
      <c r="C666" s="566" t="s">
        <v>147</v>
      </c>
      <c r="D666" s="578" t="s">
        <v>140</v>
      </c>
      <c r="E666" s="566" t="s">
        <v>1255</v>
      </c>
      <c r="F666" s="575" t="s">
        <v>1256</v>
      </c>
      <c r="G666" s="606">
        <v>70000</v>
      </c>
      <c r="H666" s="606">
        <v>70000</v>
      </c>
      <c r="I666" s="601"/>
      <c r="J666" s="578" t="s">
        <v>1257</v>
      </c>
      <c r="K666" s="654"/>
    </row>
    <row r="667" spans="1:16" s="252" customFormat="1" ht="25.5" customHeight="1">
      <c r="A667" s="564">
        <v>165</v>
      </c>
      <c r="B667" s="578" t="s">
        <v>1152</v>
      </c>
      <c r="C667" s="566" t="s">
        <v>147</v>
      </c>
      <c r="D667" s="578" t="s">
        <v>140</v>
      </c>
      <c r="E667" s="566" t="s">
        <v>1267</v>
      </c>
      <c r="F667" s="575" t="s">
        <v>1266</v>
      </c>
      <c r="G667" s="606">
        <v>15300</v>
      </c>
      <c r="H667" s="606">
        <v>15300</v>
      </c>
      <c r="I667" s="601"/>
      <c r="J667" s="578" t="s">
        <v>1268</v>
      </c>
      <c r="K667" s="654"/>
    </row>
    <row r="668" spans="1:16" s="252" customFormat="1" ht="25.5" customHeight="1">
      <c r="A668" s="564">
        <v>166</v>
      </c>
      <c r="B668" s="578" t="s">
        <v>15</v>
      </c>
      <c r="C668" s="566" t="s">
        <v>233</v>
      </c>
      <c r="D668" s="578" t="s">
        <v>37</v>
      </c>
      <c r="E668" s="566" t="s">
        <v>1328</v>
      </c>
      <c r="F668" s="575" t="s">
        <v>1329</v>
      </c>
      <c r="G668" s="606">
        <v>15000</v>
      </c>
      <c r="H668" s="606">
        <v>15000</v>
      </c>
      <c r="I668" s="627"/>
      <c r="J668" s="578"/>
      <c r="K668" s="654"/>
    </row>
    <row r="669" spans="1:16" s="252" customFormat="1" ht="25.5" customHeight="1">
      <c r="A669" s="564">
        <v>167</v>
      </c>
      <c r="B669" s="578" t="s">
        <v>15</v>
      </c>
      <c r="C669" s="566" t="s">
        <v>233</v>
      </c>
      <c r="D669" s="578" t="s">
        <v>37</v>
      </c>
      <c r="E669" s="566" t="s">
        <v>1330</v>
      </c>
      <c r="F669" s="575" t="s">
        <v>1331</v>
      </c>
      <c r="G669" s="606">
        <v>17500</v>
      </c>
      <c r="H669" s="606">
        <v>17500</v>
      </c>
      <c r="I669" s="627"/>
      <c r="J669" s="578"/>
      <c r="K669" s="654"/>
    </row>
    <row r="670" spans="1:16" s="252" customFormat="1" ht="25.5" customHeight="1">
      <c r="A670" s="564">
        <v>168</v>
      </c>
      <c r="B670" s="578" t="s">
        <v>15</v>
      </c>
      <c r="C670" s="566" t="s">
        <v>233</v>
      </c>
      <c r="D670" s="578" t="s">
        <v>37</v>
      </c>
      <c r="E670" s="566" t="s">
        <v>1332</v>
      </c>
      <c r="F670" s="575" t="s">
        <v>1333</v>
      </c>
      <c r="G670" s="606">
        <v>12019</v>
      </c>
      <c r="H670" s="606">
        <v>12019</v>
      </c>
      <c r="I670" s="627"/>
      <c r="J670" s="578"/>
      <c r="K670" s="654"/>
    </row>
    <row r="671" spans="1:16" s="252" customFormat="1" ht="25.5" customHeight="1">
      <c r="A671" s="564">
        <v>169</v>
      </c>
      <c r="B671" s="578" t="s">
        <v>1152</v>
      </c>
      <c r="C671" s="566" t="s">
        <v>245</v>
      </c>
      <c r="D671" s="578" t="s">
        <v>140</v>
      </c>
      <c r="E671" s="566" t="s">
        <v>1344</v>
      </c>
      <c r="F671" s="575" t="s">
        <v>1345</v>
      </c>
      <c r="G671" s="606">
        <f>SUM(H671:H671)</f>
        <v>60000</v>
      </c>
      <c r="H671" s="577">
        <v>60000</v>
      </c>
      <c r="I671" s="575"/>
      <c r="J671" s="578" t="s">
        <v>1346</v>
      </c>
      <c r="K671" s="654"/>
    </row>
    <row r="672" spans="1:16" s="252" customFormat="1" ht="25.5" customHeight="1">
      <c r="A672" s="564">
        <v>170</v>
      </c>
      <c r="B672" s="578" t="s">
        <v>15</v>
      </c>
      <c r="C672" s="566" t="s">
        <v>1354</v>
      </c>
      <c r="D672" s="578" t="s">
        <v>37</v>
      </c>
      <c r="E672" s="566" t="s">
        <v>1355</v>
      </c>
      <c r="F672" s="575" t="s">
        <v>1356</v>
      </c>
      <c r="G672" s="573">
        <f>H672+I672</f>
        <v>50000</v>
      </c>
      <c r="H672" s="606">
        <v>50000</v>
      </c>
      <c r="I672" s="633"/>
      <c r="J672" s="578" t="s">
        <v>1357</v>
      </c>
      <c r="K672" s="654"/>
    </row>
    <row r="673" spans="1:16" s="252" customFormat="1" ht="25.5" customHeight="1">
      <c r="A673" s="564">
        <v>171</v>
      </c>
      <c r="B673" s="578" t="s">
        <v>15</v>
      </c>
      <c r="C673" s="566" t="s">
        <v>1461</v>
      </c>
      <c r="D673" s="578" t="s">
        <v>140</v>
      </c>
      <c r="E673" s="566" t="s">
        <v>1436</v>
      </c>
      <c r="F673" s="728" t="s">
        <v>1439</v>
      </c>
      <c r="G673" s="606">
        <f>SUM(H673:I673)</f>
        <v>56000</v>
      </c>
      <c r="H673" s="606">
        <v>56000</v>
      </c>
      <c r="I673" s="633"/>
      <c r="J673" s="578" t="s">
        <v>1440</v>
      </c>
      <c r="K673" s="654"/>
    </row>
    <row r="674" spans="1:16" s="252" customFormat="1" ht="25.5" customHeight="1">
      <c r="A674" s="564">
        <v>172</v>
      </c>
      <c r="B674" s="578" t="s">
        <v>15</v>
      </c>
      <c r="C674" s="566" t="s">
        <v>96</v>
      </c>
      <c r="D674" s="578" t="s">
        <v>37</v>
      </c>
      <c r="E674" s="566" t="s">
        <v>1487</v>
      </c>
      <c r="F674" s="575" t="s">
        <v>1488</v>
      </c>
      <c r="G674" s="606">
        <f>SUM(H674)</f>
        <v>33176</v>
      </c>
      <c r="H674" s="577">
        <v>33176</v>
      </c>
      <c r="I674" s="753"/>
      <c r="J674" s="578" t="s">
        <v>1484</v>
      </c>
      <c r="K674" s="654"/>
      <c r="P674" s="617"/>
    </row>
    <row r="675" spans="1:16" s="252" customFormat="1" ht="25.5" customHeight="1">
      <c r="A675" s="564">
        <v>173</v>
      </c>
      <c r="B675" s="578" t="s">
        <v>15</v>
      </c>
      <c r="C675" s="566" t="s">
        <v>96</v>
      </c>
      <c r="D675" s="578" t="s">
        <v>37</v>
      </c>
      <c r="E675" s="566" t="s">
        <v>1489</v>
      </c>
      <c r="F675" s="575" t="s">
        <v>1483</v>
      </c>
      <c r="G675" s="606">
        <f>SUM(H675)</f>
        <v>299070</v>
      </c>
      <c r="H675" s="577">
        <v>299070</v>
      </c>
      <c r="I675" s="753"/>
      <c r="J675" s="578" t="s">
        <v>1484</v>
      </c>
      <c r="K675" s="654"/>
      <c r="P675" s="617"/>
    </row>
    <row r="676" spans="1:16" s="252" customFormat="1" ht="25.5" customHeight="1">
      <c r="A676" s="564">
        <v>174</v>
      </c>
      <c r="B676" s="578" t="s">
        <v>15</v>
      </c>
      <c r="C676" s="566" t="s">
        <v>96</v>
      </c>
      <c r="D676" s="578" t="s">
        <v>37</v>
      </c>
      <c r="E676" s="566" t="s">
        <v>1490</v>
      </c>
      <c r="F676" s="728" t="s">
        <v>1491</v>
      </c>
      <c r="G676" s="606">
        <f>SUM(H676)</f>
        <v>139400</v>
      </c>
      <c r="H676" s="606">
        <v>139400</v>
      </c>
      <c r="I676" s="753"/>
      <c r="J676" s="578" t="s">
        <v>1484</v>
      </c>
      <c r="K676" s="654"/>
      <c r="P676" s="617"/>
    </row>
    <row r="677" spans="1:16" s="252" customFormat="1" ht="25.5" customHeight="1">
      <c r="A677" s="564">
        <v>175</v>
      </c>
      <c r="B677" s="578" t="s">
        <v>15</v>
      </c>
      <c r="C677" s="566" t="s">
        <v>1545</v>
      </c>
      <c r="D677" s="578" t="s">
        <v>37</v>
      </c>
      <c r="E677" s="566" t="s">
        <v>1546</v>
      </c>
      <c r="F677" s="575"/>
      <c r="G677" s="606">
        <v>121000</v>
      </c>
      <c r="H677" s="577">
        <v>121000</v>
      </c>
      <c r="I677" s="627"/>
      <c r="J677" s="578" t="s">
        <v>1547</v>
      </c>
      <c r="K677" s="654"/>
    </row>
    <row r="678" spans="1:16" s="252" customFormat="1" ht="25.5" customHeight="1">
      <c r="A678" s="564">
        <v>176</v>
      </c>
      <c r="B678" s="578" t="s">
        <v>15</v>
      </c>
      <c r="C678" s="566" t="s">
        <v>1545</v>
      </c>
      <c r="D678" s="578" t="s">
        <v>37</v>
      </c>
      <c r="E678" s="566" t="s">
        <v>1548</v>
      </c>
      <c r="F678" s="575"/>
      <c r="G678" s="606">
        <v>11133</v>
      </c>
      <c r="H678" s="577">
        <v>11133</v>
      </c>
      <c r="I678" s="627"/>
      <c r="J678" s="578" t="s">
        <v>1547</v>
      </c>
      <c r="K678" s="654"/>
    </row>
    <row r="679" spans="1:16" s="726" customFormat="1" ht="25.5" customHeight="1">
      <c r="A679" s="564">
        <v>177</v>
      </c>
      <c r="B679" s="578" t="s">
        <v>15</v>
      </c>
      <c r="C679" s="566" t="s">
        <v>429</v>
      </c>
      <c r="D679" s="578" t="s">
        <v>53</v>
      </c>
      <c r="E679" s="631" t="s">
        <v>1376</v>
      </c>
      <c r="F679" s="575" t="s">
        <v>1371</v>
      </c>
      <c r="G679" s="573">
        <f>H679+I679</f>
        <v>13000</v>
      </c>
      <c r="H679" s="573">
        <v>13000</v>
      </c>
      <c r="I679" s="633"/>
      <c r="J679" s="578" t="s">
        <v>926</v>
      </c>
      <c r="K679" s="687"/>
      <c r="L679" s="252"/>
      <c r="M679" s="252"/>
      <c r="N679" s="252"/>
      <c r="O679" s="252"/>
      <c r="P679" s="252"/>
    </row>
    <row r="680" spans="1:16" s="252" customFormat="1" ht="25.5" customHeight="1">
      <c r="A680" s="564">
        <v>178</v>
      </c>
      <c r="B680" s="578" t="s">
        <v>15</v>
      </c>
      <c r="C680" s="566" t="s">
        <v>1461</v>
      </c>
      <c r="D680" s="578" t="s">
        <v>53</v>
      </c>
      <c r="E680" s="566" t="s">
        <v>1392</v>
      </c>
      <c r="F680" s="575" t="s">
        <v>1401</v>
      </c>
      <c r="G680" s="606">
        <v>20000</v>
      </c>
      <c r="H680" s="606">
        <v>20000</v>
      </c>
      <c r="I680" s="627"/>
      <c r="J680" s="578" t="s">
        <v>1394</v>
      </c>
      <c r="K680" s="687"/>
    </row>
    <row r="681" spans="1:16" s="252" customFormat="1" ht="25.5" customHeight="1">
      <c r="A681" s="564">
        <v>179</v>
      </c>
      <c r="B681" s="578" t="s">
        <v>15</v>
      </c>
      <c r="C681" s="566" t="s">
        <v>1461</v>
      </c>
      <c r="D681" s="578" t="s">
        <v>53</v>
      </c>
      <c r="E681" s="669" t="s">
        <v>1419</v>
      </c>
      <c r="F681" s="672" t="s">
        <v>1420</v>
      </c>
      <c r="G681" s="606">
        <v>19000</v>
      </c>
      <c r="H681" s="606">
        <v>19000</v>
      </c>
      <c r="I681" s="633"/>
      <c r="J681" s="578" t="s">
        <v>1042</v>
      </c>
      <c r="K681" s="654"/>
    </row>
    <row r="682" spans="1:16" s="252" customFormat="1" ht="25.5" customHeight="1">
      <c r="A682" s="564">
        <v>180</v>
      </c>
      <c r="B682" s="578" t="s">
        <v>15</v>
      </c>
      <c r="C682" s="566" t="s">
        <v>1461</v>
      </c>
      <c r="D682" s="578" t="s">
        <v>53</v>
      </c>
      <c r="E682" s="669" t="s">
        <v>1421</v>
      </c>
      <c r="F682" s="672" t="s">
        <v>1420</v>
      </c>
      <c r="G682" s="606">
        <v>10000</v>
      </c>
      <c r="H682" s="606">
        <v>10000</v>
      </c>
      <c r="I682" s="633"/>
      <c r="J682" s="578" t="s">
        <v>1042</v>
      </c>
      <c r="K682" s="687"/>
    </row>
    <row r="683" spans="1:16" s="252" customFormat="1" ht="25.5" customHeight="1">
      <c r="A683" s="564">
        <v>181</v>
      </c>
      <c r="B683" s="578" t="s">
        <v>15</v>
      </c>
      <c r="C683" s="566" t="s">
        <v>1461</v>
      </c>
      <c r="D683" s="578" t="s">
        <v>242</v>
      </c>
      <c r="E683" s="566" t="s">
        <v>1436</v>
      </c>
      <c r="F683" s="575" t="s">
        <v>1441</v>
      </c>
      <c r="G683" s="606">
        <f>SUM(H683:I683)</f>
        <v>44000</v>
      </c>
      <c r="H683" s="606">
        <v>44000</v>
      </c>
      <c r="I683" s="633"/>
      <c r="J683" s="578" t="s">
        <v>1442</v>
      </c>
      <c r="K683" s="687"/>
    </row>
    <row r="684" spans="1:16" s="252" customFormat="1" ht="25.5" customHeight="1">
      <c r="A684" s="564">
        <v>182</v>
      </c>
      <c r="B684" s="578" t="s">
        <v>15</v>
      </c>
      <c r="C684" s="566" t="s">
        <v>173</v>
      </c>
      <c r="D684" s="578" t="s">
        <v>585</v>
      </c>
      <c r="E684" s="566" t="s">
        <v>1281</v>
      </c>
      <c r="F684" s="575" t="s">
        <v>25</v>
      </c>
      <c r="G684" s="606">
        <v>30000</v>
      </c>
      <c r="H684" s="577">
        <v>30000</v>
      </c>
      <c r="I684" s="627"/>
      <c r="J684" s="578" t="s">
        <v>1570</v>
      </c>
      <c r="K684" s="572"/>
    </row>
    <row r="685" spans="1:16" s="252" customFormat="1" ht="25.5" customHeight="1">
      <c r="A685" s="564">
        <v>183</v>
      </c>
      <c r="B685" s="578" t="s">
        <v>15</v>
      </c>
      <c r="C685" s="566" t="s">
        <v>233</v>
      </c>
      <c r="D685" s="578" t="s">
        <v>585</v>
      </c>
      <c r="E685" s="566" t="s">
        <v>1334</v>
      </c>
      <c r="F685" s="575" t="s">
        <v>1335</v>
      </c>
      <c r="G685" s="606">
        <v>11000</v>
      </c>
      <c r="H685" s="606">
        <v>11000</v>
      </c>
      <c r="I685" s="627"/>
      <c r="J685" s="578"/>
      <c r="K685" s="654"/>
    </row>
    <row r="686" spans="1:16" s="726" customFormat="1" ht="25.5" customHeight="1">
      <c r="A686" s="564">
        <v>184</v>
      </c>
      <c r="B686" s="578" t="s">
        <v>15</v>
      </c>
      <c r="C686" s="589" t="s">
        <v>422</v>
      </c>
      <c r="D686" s="578" t="s">
        <v>585</v>
      </c>
      <c r="E686" s="566" t="s">
        <v>1368</v>
      </c>
      <c r="F686" s="728" t="s">
        <v>25</v>
      </c>
      <c r="G686" s="606">
        <f>SUM(H686:I686)</f>
        <v>373000</v>
      </c>
      <c r="H686" s="577">
        <v>373000</v>
      </c>
      <c r="I686" s="627"/>
      <c r="J686" s="592" t="s">
        <v>911</v>
      </c>
      <c r="K686" s="654"/>
      <c r="L686" s="252"/>
      <c r="M686" s="252"/>
      <c r="N686" s="252"/>
      <c r="O686" s="252"/>
      <c r="P686" s="252"/>
    </row>
    <row r="687" spans="1:16" s="252" customFormat="1" ht="25.5" customHeight="1">
      <c r="A687" s="564">
        <v>185</v>
      </c>
      <c r="B687" s="578" t="s">
        <v>15</v>
      </c>
      <c r="C687" s="566" t="s">
        <v>1461</v>
      </c>
      <c r="D687" s="578" t="s">
        <v>585</v>
      </c>
      <c r="E687" s="566" t="s">
        <v>1443</v>
      </c>
      <c r="F687" s="575" t="s">
        <v>1420</v>
      </c>
      <c r="G687" s="606">
        <v>14000</v>
      </c>
      <c r="H687" s="606">
        <v>14000</v>
      </c>
      <c r="I687" s="633"/>
      <c r="J687" s="578" t="s">
        <v>1444</v>
      </c>
      <c r="K687" s="654"/>
    </row>
    <row r="688" spans="1:16" s="252" customFormat="1" ht="25.5" customHeight="1">
      <c r="A688" s="564">
        <v>186</v>
      </c>
      <c r="B688" s="578" t="s">
        <v>15</v>
      </c>
      <c r="C688" s="566" t="s">
        <v>1461</v>
      </c>
      <c r="D688" s="578" t="s">
        <v>585</v>
      </c>
      <c r="E688" s="566" t="s">
        <v>1445</v>
      </c>
      <c r="F688" s="575" t="s">
        <v>1446</v>
      </c>
      <c r="G688" s="606">
        <v>10000</v>
      </c>
      <c r="H688" s="606">
        <v>10000</v>
      </c>
      <c r="I688" s="633"/>
      <c r="J688" s="578" t="s">
        <v>1444</v>
      </c>
      <c r="K688" s="687"/>
    </row>
    <row r="689" spans="1:16" s="252" customFormat="1" ht="25.5" customHeight="1">
      <c r="A689" s="564">
        <v>187</v>
      </c>
      <c r="B689" s="578" t="s">
        <v>15</v>
      </c>
      <c r="C689" s="566" t="s">
        <v>1461</v>
      </c>
      <c r="D689" s="578" t="s">
        <v>585</v>
      </c>
      <c r="E689" s="566" t="s">
        <v>1448</v>
      </c>
      <c r="F689" s="575" t="s">
        <v>1454</v>
      </c>
      <c r="G689" s="606">
        <v>35000</v>
      </c>
      <c r="H689" s="606">
        <v>35000</v>
      </c>
      <c r="I689" s="633"/>
      <c r="J689" s="578" t="s">
        <v>1450</v>
      </c>
      <c r="K689" s="687"/>
    </row>
    <row r="690" spans="1:16" s="252" customFormat="1" ht="25.5" customHeight="1">
      <c r="A690" s="564">
        <v>188</v>
      </c>
      <c r="B690" s="578" t="s">
        <v>1152</v>
      </c>
      <c r="C690" s="566" t="s">
        <v>127</v>
      </c>
      <c r="D690" s="578" t="s">
        <v>430</v>
      </c>
      <c r="E690" s="566" t="s">
        <v>1216</v>
      </c>
      <c r="F690" s="575" t="s">
        <v>1217</v>
      </c>
      <c r="G690" s="606">
        <v>495000</v>
      </c>
      <c r="H690" s="606">
        <v>495000</v>
      </c>
      <c r="I690" s="633"/>
      <c r="J690" s="578" t="s">
        <v>1218</v>
      </c>
      <c r="K690" s="727"/>
    </row>
    <row r="691" spans="1:16" s="252" customFormat="1" ht="25.5" customHeight="1">
      <c r="A691" s="564">
        <v>189</v>
      </c>
      <c r="B691" s="578" t="s">
        <v>1152</v>
      </c>
      <c r="C691" s="566" t="s">
        <v>147</v>
      </c>
      <c r="D691" s="578" t="s">
        <v>400</v>
      </c>
      <c r="E691" s="566" t="s">
        <v>1255</v>
      </c>
      <c r="F691" s="575" t="s">
        <v>1256</v>
      </c>
      <c r="G691" s="606">
        <v>47000</v>
      </c>
      <c r="H691" s="606">
        <v>47000</v>
      </c>
      <c r="I691" s="601"/>
      <c r="J691" s="578" t="s">
        <v>1257</v>
      </c>
      <c r="K691" s="654"/>
    </row>
    <row r="692" spans="1:16" s="252" customFormat="1" ht="25.5" customHeight="1">
      <c r="A692" s="564">
        <v>190</v>
      </c>
      <c r="B692" s="578" t="s">
        <v>15</v>
      </c>
      <c r="C692" s="566" t="s">
        <v>1360</v>
      </c>
      <c r="D692" s="578" t="s">
        <v>1361</v>
      </c>
      <c r="E692" s="566" t="s">
        <v>1362</v>
      </c>
      <c r="F692" s="575" t="s">
        <v>1363</v>
      </c>
      <c r="G692" s="606">
        <v>10000</v>
      </c>
      <c r="H692" s="577">
        <v>10000</v>
      </c>
      <c r="I692" s="627"/>
      <c r="J692" s="578" t="s">
        <v>1364</v>
      </c>
      <c r="K692" s="654"/>
      <c r="L692" s="726"/>
      <c r="M692" s="726"/>
      <c r="N692" s="726"/>
      <c r="O692" s="726"/>
      <c r="P692" s="726"/>
    </row>
    <row r="693" spans="1:16" s="252" customFormat="1" ht="25.5" customHeight="1">
      <c r="A693" s="564">
        <v>191</v>
      </c>
      <c r="B693" s="578" t="s">
        <v>15</v>
      </c>
      <c r="C693" s="566" t="s">
        <v>422</v>
      </c>
      <c r="D693" s="578" t="s">
        <v>430</v>
      </c>
      <c r="E693" s="566" t="s">
        <v>1369</v>
      </c>
      <c r="F693" s="575" t="s">
        <v>25</v>
      </c>
      <c r="G693" s="577">
        <f>SUM(H693:I693)</f>
        <v>223000</v>
      </c>
      <c r="H693" s="577">
        <v>223000</v>
      </c>
      <c r="I693" s="627"/>
      <c r="J693" s="578" t="s">
        <v>911</v>
      </c>
      <c r="K693" s="687"/>
    </row>
    <row r="694" spans="1:16" s="252" customFormat="1" ht="25.5" customHeight="1">
      <c r="A694" s="564">
        <v>192</v>
      </c>
      <c r="B694" s="578" t="s">
        <v>15</v>
      </c>
      <c r="C694" s="566" t="s">
        <v>429</v>
      </c>
      <c r="D694" s="578" t="s">
        <v>430</v>
      </c>
      <c r="E694" s="631" t="s">
        <v>1377</v>
      </c>
      <c r="F694" s="575" t="s">
        <v>1371</v>
      </c>
      <c r="G694" s="573">
        <f>H694+I694</f>
        <v>13000</v>
      </c>
      <c r="H694" s="573">
        <v>13000</v>
      </c>
      <c r="I694" s="633"/>
      <c r="J694" s="578" t="s">
        <v>433</v>
      </c>
      <c r="K694" s="654"/>
    </row>
    <row r="695" spans="1:16" s="252" customFormat="1" ht="25.5" customHeight="1">
      <c r="A695" s="564">
        <v>193</v>
      </c>
      <c r="B695" s="578" t="s">
        <v>15</v>
      </c>
      <c r="C695" s="566" t="s">
        <v>1518</v>
      </c>
      <c r="D695" s="578" t="s">
        <v>1558</v>
      </c>
      <c r="E695" s="566" t="s">
        <v>1534</v>
      </c>
      <c r="F695" s="575" t="s">
        <v>1535</v>
      </c>
      <c r="G695" s="606">
        <v>29940</v>
      </c>
      <c r="H695" s="577">
        <v>29940</v>
      </c>
      <c r="I695" s="627"/>
      <c r="J695" s="578" t="s">
        <v>1531</v>
      </c>
      <c r="K695" s="687"/>
      <c r="L695" s="726"/>
      <c r="M695" s="726"/>
      <c r="N695" s="726"/>
      <c r="O695" s="726"/>
      <c r="P695" s="726"/>
    </row>
    <row r="696" spans="1:16" s="252" customFormat="1" ht="25.5" customHeight="1">
      <c r="A696" s="564">
        <v>194</v>
      </c>
      <c r="B696" s="578" t="s">
        <v>15</v>
      </c>
      <c r="C696" s="566" t="s">
        <v>672</v>
      </c>
      <c r="D696" s="578" t="s">
        <v>644</v>
      </c>
      <c r="E696" s="566" t="s">
        <v>1136</v>
      </c>
      <c r="F696" s="575" t="s">
        <v>1137</v>
      </c>
      <c r="G696" s="606">
        <v>54000</v>
      </c>
      <c r="H696" s="606">
        <v>54000</v>
      </c>
      <c r="I696" s="627"/>
      <c r="J696" s="578" t="s">
        <v>1138</v>
      </c>
      <c r="K696" s="654"/>
    </row>
    <row r="697" spans="1:16" s="252" customFormat="1" ht="25.5" customHeight="1">
      <c r="A697" s="564">
        <v>195</v>
      </c>
      <c r="B697" s="578" t="s">
        <v>15</v>
      </c>
      <c r="C697" s="566" t="s">
        <v>1187</v>
      </c>
      <c r="D697" s="578" t="s">
        <v>644</v>
      </c>
      <c r="E697" s="566" t="s">
        <v>1188</v>
      </c>
      <c r="F697" s="575" t="s">
        <v>1189</v>
      </c>
      <c r="G697" s="606">
        <v>23000</v>
      </c>
      <c r="H697" s="606">
        <v>23000</v>
      </c>
      <c r="I697" s="633"/>
      <c r="J697" s="578" t="s">
        <v>1190</v>
      </c>
      <c r="K697" s="654"/>
    </row>
    <row r="698" spans="1:16" s="252" customFormat="1" ht="25.5" customHeight="1">
      <c r="A698" s="564">
        <v>196</v>
      </c>
      <c r="B698" s="578" t="s">
        <v>1152</v>
      </c>
      <c r="C698" s="566" t="s">
        <v>147</v>
      </c>
      <c r="D698" s="578" t="s">
        <v>1102</v>
      </c>
      <c r="E698" s="566" t="s">
        <v>1255</v>
      </c>
      <c r="F698" s="575" t="s">
        <v>1256</v>
      </c>
      <c r="G698" s="606">
        <v>29058</v>
      </c>
      <c r="H698" s="606">
        <v>29058</v>
      </c>
      <c r="I698" s="601"/>
      <c r="J698" s="578" t="s">
        <v>1257</v>
      </c>
      <c r="K698" s="654"/>
    </row>
    <row r="699" spans="1:16" s="726" customFormat="1" ht="25.5" customHeight="1">
      <c r="A699" s="564">
        <v>197</v>
      </c>
      <c r="B699" s="578" t="s">
        <v>1152</v>
      </c>
      <c r="C699" s="566" t="s">
        <v>245</v>
      </c>
      <c r="D699" s="578" t="s">
        <v>1102</v>
      </c>
      <c r="E699" s="566" t="s">
        <v>1340</v>
      </c>
      <c r="F699" s="575" t="s">
        <v>1347</v>
      </c>
      <c r="G699" s="606">
        <f>SUM(H699:I699)</f>
        <v>60000</v>
      </c>
      <c r="H699" s="577">
        <v>60000</v>
      </c>
      <c r="I699" s="627"/>
      <c r="J699" s="578" t="s">
        <v>277</v>
      </c>
      <c r="K699" s="654"/>
      <c r="L699" s="252"/>
      <c r="M699" s="252"/>
      <c r="N699" s="252"/>
      <c r="O699" s="252"/>
      <c r="P699" s="252"/>
    </row>
    <row r="700" spans="1:16" s="252" customFormat="1" ht="25.5" customHeight="1">
      <c r="A700" s="564">
        <v>198</v>
      </c>
      <c r="B700" s="578" t="s">
        <v>1152</v>
      </c>
      <c r="C700" s="566" t="s">
        <v>245</v>
      </c>
      <c r="D700" s="578" t="s">
        <v>1102</v>
      </c>
      <c r="E700" s="566" t="s">
        <v>1342</v>
      </c>
      <c r="F700" s="728" t="s">
        <v>1347</v>
      </c>
      <c r="G700" s="606">
        <f>SUM(H700:I700)</f>
        <v>20000</v>
      </c>
      <c r="H700" s="577">
        <v>20000</v>
      </c>
      <c r="I700" s="627"/>
      <c r="J700" s="578" t="s">
        <v>277</v>
      </c>
      <c r="K700" s="654"/>
    </row>
    <row r="701" spans="1:16" s="252" customFormat="1" ht="25.5" customHeight="1">
      <c r="A701" s="564">
        <v>199</v>
      </c>
      <c r="B701" s="578" t="s">
        <v>15</v>
      </c>
      <c r="C701" s="566" t="s">
        <v>1461</v>
      </c>
      <c r="D701" s="723" t="s">
        <v>644</v>
      </c>
      <c r="E701" s="566" t="s">
        <v>933</v>
      </c>
      <c r="F701" s="575" t="s">
        <v>1407</v>
      </c>
      <c r="G701" s="606">
        <f>(105691*0.3)</f>
        <v>31707.3</v>
      </c>
      <c r="H701" s="606">
        <f>(105691*0.3)</f>
        <v>31707.3</v>
      </c>
      <c r="I701" s="633"/>
      <c r="J701" s="578" t="s">
        <v>1408</v>
      </c>
      <c r="K701" s="654"/>
    </row>
    <row r="702" spans="1:16" s="252" customFormat="1" ht="25.5" customHeight="1">
      <c r="A702" s="564">
        <v>200</v>
      </c>
      <c r="B702" s="578" t="s">
        <v>15</v>
      </c>
      <c r="C702" s="566" t="s">
        <v>1518</v>
      </c>
      <c r="D702" s="578" t="s">
        <v>1556</v>
      </c>
      <c r="E702" s="566" t="s">
        <v>1522</v>
      </c>
      <c r="F702" s="575" t="s">
        <v>1520</v>
      </c>
      <c r="G702" s="606">
        <v>19250</v>
      </c>
      <c r="H702" s="577">
        <v>19250</v>
      </c>
      <c r="I702" s="627"/>
      <c r="J702" s="578" t="s">
        <v>1521</v>
      </c>
      <c r="K702" s="654"/>
    </row>
    <row r="703" spans="1:16" s="252" customFormat="1" ht="25.5" customHeight="1">
      <c r="A703" s="564">
        <v>201</v>
      </c>
      <c r="B703" s="578" t="s">
        <v>15</v>
      </c>
      <c r="C703" s="566" t="s">
        <v>1518</v>
      </c>
      <c r="D703" s="578" t="s">
        <v>1556</v>
      </c>
      <c r="E703" s="566" t="s">
        <v>1525</v>
      </c>
      <c r="F703" s="575" t="s">
        <v>1524</v>
      </c>
      <c r="G703" s="606">
        <v>35464</v>
      </c>
      <c r="H703" s="577">
        <v>35464</v>
      </c>
      <c r="I703" s="627"/>
      <c r="J703" s="578" t="s">
        <v>1521</v>
      </c>
      <c r="K703" s="654"/>
    </row>
    <row r="704" spans="1:16" s="705" customFormat="1" ht="25.5" customHeight="1">
      <c r="A704" s="564">
        <v>202</v>
      </c>
      <c r="B704" s="578" t="s">
        <v>15</v>
      </c>
      <c r="C704" s="566" t="s">
        <v>233</v>
      </c>
      <c r="D704" s="578" t="s">
        <v>50</v>
      </c>
      <c r="E704" s="566" t="s">
        <v>1336</v>
      </c>
      <c r="F704" s="575" t="s">
        <v>1333</v>
      </c>
      <c r="G704" s="606">
        <v>12000</v>
      </c>
      <c r="H704" s="606">
        <v>12000</v>
      </c>
      <c r="I704" s="627"/>
      <c r="J704" s="578"/>
      <c r="K704" s="654"/>
      <c r="L704" s="252"/>
      <c r="M704" s="252"/>
      <c r="N704" s="252"/>
      <c r="O704" s="252"/>
      <c r="P704" s="252"/>
    </row>
    <row r="705" spans="1:16" s="252" customFormat="1" ht="25.5" customHeight="1">
      <c r="A705" s="564">
        <v>203</v>
      </c>
      <c r="B705" s="578" t="s">
        <v>15</v>
      </c>
      <c r="C705" s="566" t="s">
        <v>233</v>
      </c>
      <c r="D705" s="578" t="s">
        <v>50</v>
      </c>
      <c r="E705" s="566" t="s">
        <v>1337</v>
      </c>
      <c r="F705" s="575" t="s">
        <v>1331</v>
      </c>
      <c r="G705" s="606">
        <v>17500</v>
      </c>
      <c r="H705" s="606">
        <v>17500</v>
      </c>
      <c r="I705" s="627"/>
      <c r="J705" s="578"/>
      <c r="K705" s="654"/>
    </row>
    <row r="706" spans="1:16" s="252" customFormat="1" ht="25.5" customHeight="1">
      <c r="A706" s="564">
        <v>204</v>
      </c>
      <c r="B706" s="578" t="s">
        <v>15</v>
      </c>
      <c r="C706" s="566" t="s">
        <v>233</v>
      </c>
      <c r="D706" s="578" t="s">
        <v>50</v>
      </c>
      <c r="E706" s="566" t="s">
        <v>1338</v>
      </c>
      <c r="F706" s="575" t="s">
        <v>1339</v>
      </c>
      <c r="G706" s="606">
        <v>30150</v>
      </c>
      <c r="H706" s="606">
        <v>30150</v>
      </c>
      <c r="I706" s="627"/>
      <c r="J706" s="578"/>
      <c r="K706" s="654"/>
    </row>
    <row r="707" spans="1:16" s="252" customFormat="1" ht="25.5" customHeight="1">
      <c r="A707" s="564">
        <v>205</v>
      </c>
      <c r="B707" s="578" t="s">
        <v>15</v>
      </c>
      <c r="C707" s="566" t="s">
        <v>429</v>
      </c>
      <c r="D707" s="578" t="s">
        <v>50</v>
      </c>
      <c r="E707" s="631" t="s">
        <v>1378</v>
      </c>
      <c r="F707" s="575" t="s">
        <v>1371</v>
      </c>
      <c r="G707" s="573">
        <f>H707+I707</f>
        <v>13000</v>
      </c>
      <c r="H707" s="573">
        <v>13000</v>
      </c>
      <c r="I707" s="633"/>
      <c r="J707" s="578" t="s">
        <v>924</v>
      </c>
      <c r="K707" s="654"/>
      <c r="L707" s="726"/>
      <c r="M707" s="726"/>
      <c r="N707" s="726"/>
      <c r="O707" s="726"/>
      <c r="P707" s="726"/>
    </row>
    <row r="708" spans="1:16" s="252" customFormat="1" ht="25.5" customHeight="1" thickBot="1">
      <c r="A708" s="754">
        <v>206</v>
      </c>
      <c r="B708" s="755" t="s">
        <v>15</v>
      </c>
      <c r="C708" s="756" t="s">
        <v>1309</v>
      </c>
      <c r="D708" s="757" t="s">
        <v>660</v>
      </c>
      <c r="E708" s="758" t="s">
        <v>1310</v>
      </c>
      <c r="F708" s="759" t="s">
        <v>1311</v>
      </c>
      <c r="G708" s="760">
        <v>19500</v>
      </c>
      <c r="H708" s="760">
        <v>19500</v>
      </c>
      <c r="I708" s="761"/>
      <c r="J708" s="757" t="s">
        <v>1312</v>
      </c>
      <c r="K708" s="762"/>
    </row>
    <row r="709" spans="1:16" ht="17.25" thickTop="1"/>
  </sheetData>
  <mergeCells count="18">
    <mergeCell ref="A279:B279"/>
    <mergeCell ref="A502:B502"/>
    <mergeCell ref="A41:K43"/>
    <mergeCell ref="A45:A46"/>
    <mergeCell ref="A48:B48"/>
    <mergeCell ref="A47:B47"/>
    <mergeCell ref="C3:F3"/>
    <mergeCell ref="B5:K6"/>
    <mergeCell ref="B35:K36"/>
    <mergeCell ref="J44:K44"/>
    <mergeCell ref="J45:J46"/>
    <mergeCell ref="K45:K46"/>
    <mergeCell ref="D45:D46"/>
    <mergeCell ref="B45:B46"/>
    <mergeCell ref="C45:C46"/>
    <mergeCell ref="E45:E46"/>
    <mergeCell ref="F45:F46"/>
    <mergeCell ref="G45:I45"/>
  </mergeCells>
  <phoneticPr fontId="1" type="noConversion"/>
  <pageMargins left="0.79" right="0.7" top="0.75" bottom="0.75" header="0.3" footer="0.3"/>
  <pageSetup paperSize="9" scale="55" fitToHeight="0" orientation="landscape" r:id="rId1"/>
  <rowBreaks count="4" manualBreakCount="4">
    <brk id="40" max="10" man="1"/>
    <brk id="278" max="10" man="1"/>
    <brk id="448" max="10" man="1"/>
    <brk id="501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8"/>
  <sheetViews>
    <sheetView workbookViewId="0">
      <selection sqref="A1:XFD1048576"/>
    </sheetView>
  </sheetViews>
  <sheetFormatPr defaultColWidth="9" defaultRowHeight="16.5"/>
  <cols>
    <col min="1" max="1" width="5.25" style="4" customWidth="1"/>
    <col min="2" max="2" width="14.875" style="1" customWidth="1"/>
    <col min="3" max="3" width="8.375" style="4" customWidth="1"/>
    <col min="4" max="4" width="34" style="1" customWidth="1"/>
    <col min="5" max="5" width="27.75" style="2" customWidth="1"/>
    <col min="6" max="6" width="14.875" style="7" customWidth="1"/>
    <col min="7" max="7" width="15.875" style="3" customWidth="1"/>
    <col min="8" max="8" width="15.625" style="3" customWidth="1"/>
    <col min="9" max="9" width="9" style="4"/>
    <col min="10" max="16384" width="9" style="2"/>
  </cols>
  <sheetData>
    <row r="1" spans="1:15">
      <c r="A1" s="777" t="s">
        <v>17</v>
      </c>
      <c r="B1" s="777"/>
      <c r="C1" s="777"/>
      <c r="D1" s="777"/>
      <c r="E1" s="777"/>
      <c r="F1" s="777"/>
      <c r="G1" s="777"/>
      <c r="H1" s="777"/>
      <c r="I1" s="777"/>
      <c r="J1" s="777"/>
    </row>
    <row r="2" spans="1:15">
      <c r="A2" s="777"/>
      <c r="B2" s="777"/>
      <c r="C2" s="777"/>
      <c r="D2" s="777"/>
      <c r="E2" s="777"/>
      <c r="F2" s="777"/>
      <c r="G2" s="777"/>
      <c r="H2" s="777"/>
      <c r="I2" s="777"/>
      <c r="J2" s="777"/>
    </row>
    <row r="3" spans="1:15">
      <c r="A3" s="777"/>
      <c r="B3" s="777"/>
      <c r="C3" s="777"/>
      <c r="D3" s="777"/>
      <c r="E3" s="777"/>
      <c r="F3" s="777"/>
      <c r="G3" s="777"/>
      <c r="H3" s="777"/>
      <c r="I3" s="777"/>
      <c r="J3" s="777"/>
    </row>
    <row r="4" spans="1:15" ht="17.25" thickBot="1">
      <c r="I4" s="784" t="s">
        <v>9</v>
      </c>
      <c r="J4" s="784"/>
    </row>
    <row r="5" spans="1:15" s="5" customFormat="1" ht="25.5" customHeight="1" thickTop="1">
      <c r="A5" s="785" t="s">
        <v>0</v>
      </c>
      <c r="B5" s="787" t="s">
        <v>10</v>
      </c>
      <c r="C5" s="789" t="s">
        <v>4</v>
      </c>
      <c r="D5" s="787" t="s">
        <v>8</v>
      </c>
      <c r="E5" s="787" t="s">
        <v>7</v>
      </c>
      <c r="F5" s="791" t="s">
        <v>5</v>
      </c>
      <c r="G5" s="791"/>
      <c r="H5" s="791"/>
      <c r="I5" s="787" t="s">
        <v>3</v>
      </c>
      <c r="J5" s="792" t="s">
        <v>6</v>
      </c>
    </row>
    <row r="6" spans="1:15" s="5" customFormat="1" ht="25.5" customHeight="1">
      <c r="A6" s="786"/>
      <c r="B6" s="788"/>
      <c r="C6" s="790"/>
      <c r="D6" s="788"/>
      <c r="E6" s="788"/>
      <c r="F6" s="8" t="s">
        <v>1</v>
      </c>
      <c r="G6" s="74" t="s">
        <v>2</v>
      </c>
      <c r="H6" s="52" t="s">
        <v>16</v>
      </c>
      <c r="I6" s="788"/>
      <c r="J6" s="793"/>
    </row>
    <row r="7" spans="1:15" s="5" customFormat="1" ht="25.5" customHeight="1" thickBot="1">
      <c r="A7" s="76" t="s">
        <v>13</v>
      </c>
      <c r="B7" s="277"/>
      <c r="C7" s="74"/>
      <c r="D7" s="277"/>
      <c r="E7" s="20"/>
      <c r="F7" s="39"/>
      <c r="G7" s="40"/>
      <c r="H7" s="40"/>
      <c r="I7" s="74"/>
      <c r="J7" s="75"/>
    </row>
    <row r="8" spans="1:15" s="5" customFormat="1" ht="25.5" customHeight="1">
      <c r="A8" s="30" t="s">
        <v>14</v>
      </c>
      <c r="B8" s="278"/>
      <c r="C8" s="53" t="s">
        <v>18</v>
      </c>
      <c r="D8" s="278"/>
      <c r="E8" s="31"/>
      <c r="F8" s="41"/>
      <c r="G8" s="41"/>
      <c r="H8" s="41"/>
      <c r="I8" s="32"/>
      <c r="J8" s="33"/>
    </row>
    <row r="9" spans="1:15" s="5" customFormat="1" ht="25.5" customHeight="1">
      <c r="A9" s="65" t="s">
        <v>11</v>
      </c>
      <c r="B9" s="57" t="s">
        <v>74</v>
      </c>
      <c r="C9" s="67" t="s">
        <v>75</v>
      </c>
      <c r="D9" s="277" t="s">
        <v>76</v>
      </c>
      <c r="E9" s="124" t="s">
        <v>1560</v>
      </c>
      <c r="F9" s="69">
        <v>165000</v>
      </c>
      <c r="G9" s="69">
        <v>165000</v>
      </c>
      <c r="H9" s="69"/>
      <c r="I9" s="15" t="s">
        <v>77</v>
      </c>
      <c r="J9" s="16"/>
    </row>
    <row r="10" spans="1:15" s="5" customFormat="1" ht="25.5" customHeight="1">
      <c r="A10" s="322" t="s">
        <v>11</v>
      </c>
      <c r="B10" s="205" t="s">
        <v>127</v>
      </c>
      <c r="C10" s="14" t="s">
        <v>75</v>
      </c>
      <c r="D10" s="57" t="s">
        <v>128</v>
      </c>
      <c r="E10" s="13" t="s">
        <v>129</v>
      </c>
      <c r="F10" s="88">
        <f>G10+H10</f>
        <v>1724773</v>
      </c>
      <c r="G10" s="88">
        <v>1463431</v>
      </c>
      <c r="H10" s="88">
        <v>261342</v>
      </c>
      <c r="I10" s="15" t="s">
        <v>130</v>
      </c>
      <c r="J10" s="16" t="s">
        <v>131</v>
      </c>
    </row>
    <row r="11" spans="1:15" s="5" customFormat="1" ht="25.5" customHeight="1">
      <c r="A11" s="12" t="s">
        <v>11</v>
      </c>
      <c r="B11" s="57" t="s">
        <v>194</v>
      </c>
      <c r="C11" s="14" t="s">
        <v>198</v>
      </c>
      <c r="D11" s="57" t="s">
        <v>199</v>
      </c>
      <c r="E11" s="13" t="s">
        <v>200</v>
      </c>
      <c r="F11" s="104">
        <v>20000</v>
      </c>
      <c r="G11" s="104">
        <v>20000</v>
      </c>
      <c r="H11" s="104"/>
      <c r="I11" s="15" t="s">
        <v>201</v>
      </c>
      <c r="J11" s="16"/>
    </row>
    <row r="12" spans="1:15" s="5" customFormat="1" ht="25.5" customHeight="1">
      <c r="A12" s="12" t="s">
        <v>11</v>
      </c>
      <c r="B12" s="57" t="s">
        <v>211</v>
      </c>
      <c r="C12" s="14" t="s">
        <v>75</v>
      </c>
      <c r="D12" s="168" t="s">
        <v>212</v>
      </c>
      <c r="E12" s="155" t="s">
        <v>213</v>
      </c>
      <c r="F12" s="110">
        <v>155000</v>
      </c>
      <c r="G12" s="110">
        <v>155000</v>
      </c>
      <c r="H12" s="111"/>
      <c r="I12" s="91" t="s">
        <v>214</v>
      </c>
      <c r="J12" s="16"/>
    </row>
    <row r="13" spans="1:15" s="5" customFormat="1" ht="25.5" customHeight="1">
      <c r="A13" s="12" t="s">
        <v>11</v>
      </c>
      <c r="B13" s="57" t="s">
        <v>211</v>
      </c>
      <c r="C13" s="14" t="s">
        <v>75</v>
      </c>
      <c r="D13" s="168" t="s">
        <v>215</v>
      </c>
      <c r="E13" s="155" t="s">
        <v>216</v>
      </c>
      <c r="F13" s="112">
        <v>83926</v>
      </c>
      <c r="G13" s="112">
        <v>83926</v>
      </c>
      <c r="H13" s="111"/>
      <c r="I13" s="91" t="s">
        <v>214</v>
      </c>
      <c r="J13" s="16"/>
    </row>
    <row r="14" spans="1:15" s="5" customFormat="1" ht="25.5" customHeight="1">
      <c r="A14" s="12" t="s">
        <v>11</v>
      </c>
      <c r="B14" s="57" t="s">
        <v>211</v>
      </c>
      <c r="C14" s="14" t="s">
        <v>75</v>
      </c>
      <c r="D14" s="168" t="s">
        <v>217</v>
      </c>
      <c r="E14" s="155" t="s">
        <v>218</v>
      </c>
      <c r="F14" s="112">
        <v>100000</v>
      </c>
      <c r="G14" s="112">
        <v>100000</v>
      </c>
      <c r="H14" s="111"/>
      <c r="I14" s="91" t="s">
        <v>219</v>
      </c>
      <c r="J14" s="16"/>
    </row>
    <row r="15" spans="1:15" s="5" customFormat="1" ht="25.5" customHeight="1">
      <c r="A15" s="12" t="s">
        <v>11</v>
      </c>
      <c r="B15" s="57" t="s">
        <v>227</v>
      </c>
      <c r="C15" s="14" t="s">
        <v>75</v>
      </c>
      <c r="D15" s="57" t="s">
        <v>228</v>
      </c>
      <c r="E15" s="13" t="s">
        <v>25</v>
      </c>
      <c r="F15" s="104">
        <v>55000</v>
      </c>
      <c r="G15" s="104">
        <v>55000</v>
      </c>
      <c r="H15" s="104"/>
      <c r="I15" s="15" t="s">
        <v>229</v>
      </c>
      <c r="J15" s="16"/>
      <c r="K15" s="126"/>
      <c r="L15" s="126"/>
      <c r="M15" s="126"/>
      <c r="N15" s="126"/>
      <c r="O15" s="126"/>
    </row>
    <row r="16" spans="1:15" s="5" customFormat="1" ht="25.5" customHeight="1">
      <c r="A16" s="78" t="s">
        <v>11</v>
      </c>
      <c r="B16" s="279" t="s">
        <v>227</v>
      </c>
      <c r="C16" s="67" t="s">
        <v>75</v>
      </c>
      <c r="D16" s="279" t="s">
        <v>230</v>
      </c>
      <c r="E16" s="68" t="s">
        <v>25</v>
      </c>
      <c r="F16" s="356">
        <v>540000</v>
      </c>
      <c r="G16" s="356">
        <v>330000</v>
      </c>
      <c r="H16" s="356">
        <v>210000</v>
      </c>
      <c r="I16" s="79" t="s">
        <v>229</v>
      </c>
      <c r="J16" s="80"/>
    </row>
    <row r="17" spans="1:15" s="5" customFormat="1" ht="25.5" customHeight="1">
      <c r="A17" s="12" t="s">
        <v>11</v>
      </c>
      <c r="B17" s="57" t="s">
        <v>227</v>
      </c>
      <c r="C17" s="14" t="s">
        <v>75</v>
      </c>
      <c r="D17" s="57" t="s">
        <v>231</v>
      </c>
      <c r="E17" s="13" t="s">
        <v>25</v>
      </c>
      <c r="F17" s="104">
        <v>380000</v>
      </c>
      <c r="G17" s="104">
        <v>380000</v>
      </c>
      <c r="H17" s="104"/>
      <c r="I17" s="15" t="s">
        <v>229</v>
      </c>
      <c r="J17" s="16"/>
    </row>
    <row r="18" spans="1:15" s="5" customFormat="1" ht="25.5" customHeight="1">
      <c r="A18" s="12" t="s">
        <v>11</v>
      </c>
      <c r="B18" s="57" t="s">
        <v>227</v>
      </c>
      <c r="C18" s="58" t="s">
        <v>75</v>
      </c>
      <c r="D18" s="94" t="s">
        <v>232</v>
      </c>
      <c r="E18" s="59" t="s">
        <v>25</v>
      </c>
      <c r="F18" s="107">
        <v>50000</v>
      </c>
      <c r="G18" s="107">
        <v>50000</v>
      </c>
      <c r="H18" s="108"/>
      <c r="I18" s="15" t="s">
        <v>229</v>
      </c>
      <c r="J18" s="16"/>
    </row>
    <row r="19" spans="1:15" s="5" customFormat="1" ht="25.5" customHeight="1">
      <c r="A19" s="12" t="s">
        <v>107</v>
      </c>
      <c r="B19" s="282" t="s">
        <v>245</v>
      </c>
      <c r="C19" s="67" t="s">
        <v>198</v>
      </c>
      <c r="D19" s="279" t="s">
        <v>246</v>
      </c>
      <c r="E19" s="68" t="s">
        <v>247</v>
      </c>
      <c r="F19" s="353">
        <f>G19+H19</f>
        <v>600000</v>
      </c>
      <c r="G19" s="353">
        <v>400000</v>
      </c>
      <c r="H19" s="353">
        <v>200000</v>
      </c>
      <c r="I19" s="79" t="s">
        <v>248</v>
      </c>
      <c r="J19" s="80"/>
    </row>
    <row r="20" spans="1:15" s="5" customFormat="1" ht="25.5" customHeight="1" thickBot="1">
      <c r="A20" s="12" t="s">
        <v>11</v>
      </c>
      <c r="B20" s="151" t="s">
        <v>429</v>
      </c>
      <c r="C20" s="150" t="s">
        <v>75</v>
      </c>
      <c r="D20" s="264" t="s">
        <v>434</v>
      </c>
      <c r="E20" s="446" t="s">
        <v>435</v>
      </c>
      <c r="F20" s="134">
        <f>G20+H20</f>
        <v>71000</v>
      </c>
      <c r="G20" s="134">
        <v>71000</v>
      </c>
      <c r="H20" s="134"/>
      <c r="I20" s="145" t="s">
        <v>436</v>
      </c>
      <c r="J20" s="152"/>
    </row>
    <row r="21" spans="1:15" s="5" customFormat="1" ht="25.5" customHeight="1">
      <c r="A21" s="12" t="s">
        <v>11</v>
      </c>
      <c r="B21" s="57" t="s">
        <v>429</v>
      </c>
      <c r="C21" s="14" t="s">
        <v>75</v>
      </c>
      <c r="D21" s="205" t="s">
        <v>437</v>
      </c>
      <c r="E21" s="346" t="s">
        <v>435</v>
      </c>
      <c r="F21" s="88">
        <f>G21+H21</f>
        <v>50000</v>
      </c>
      <c r="G21" s="88">
        <v>50000</v>
      </c>
      <c r="H21" s="88"/>
      <c r="I21" s="15" t="s">
        <v>436</v>
      </c>
      <c r="J21" s="16"/>
    </row>
    <row r="22" spans="1:15" s="5" customFormat="1" ht="25.5" customHeight="1">
      <c r="A22" s="12" t="s">
        <v>11</v>
      </c>
      <c r="B22" s="57" t="s">
        <v>460</v>
      </c>
      <c r="C22" s="14" t="s">
        <v>75</v>
      </c>
      <c r="D22" s="57" t="s">
        <v>461</v>
      </c>
      <c r="E22" s="13" t="s">
        <v>462</v>
      </c>
      <c r="F22" s="42">
        <f>SUM(G22:H22)</f>
        <v>500000</v>
      </c>
      <c r="G22" s="42">
        <v>500000</v>
      </c>
      <c r="H22" s="42"/>
      <c r="I22" s="15" t="s">
        <v>463</v>
      </c>
      <c r="J22" s="16" t="s">
        <v>459</v>
      </c>
    </row>
    <row r="23" spans="1:15" s="5" customFormat="1" ht="25.5" customHeight="1">
      <c r="A23" s="12" t="s">
        <v>11</v>
      </c>
      <c r="B23" s="57" t="s">
        <v>471</v>
      </c>
      <c r="C23" s="14" t="s">
        <v>1099</v>
      </c>
      <c r="D23" s="57" t="s">
        <v>472</v>
      </c>
      <c r="E23" s="13" t="s">
        <v>473</v>
      </c>
      <c r="F23" s="42">
        <f>SUM(G23:H23)</f>
        <v>877085</v>
      </c>
      <c r="G23" s="42">
        <v>877085</v>
      </c>
      <c r="H23" s="42"/>
      <c r="I23" s="15" t="s">
        <v>474</v>
      </c>
      <c r="J23" s="83"/>
    </row>
    <row r="24" spans="1:15" s="5" customFormat="1" ht="25.5" customHeight="1">
      <c r="A24" s="12" t="s">
        <v>11</v>
      </c>
      <c r="B24" s="57" t="s">
        <v>74</v>
      </c>
      <c r="C24" s="14" t="s">
        <v>42</v>
      </c>
      <c r="D24" s="57" t="s">
        <v>78</v>
      </c>
      <c r="E24" s="13" t="s">
        <v>1559</v>
      </c>
      <c r="F24" s="42">
        <v>48892270</v>
      </c>
      <c r="G24" s="42">
        <v>40446700</v>
      </c>
      <c r="H24" s="42">
        <v>8445570</v>
      </c>
      <c r="I24" s="15" t="s">
        <v>80</v>
      </c>
      <c r="J24" s="83"/>
    </row>
    <row r="25" spans="1:15" s="5" customFormat="1" ht="25.5" customHeight="1">
      <c r="A25" s="12" t="s">
        <v>11</v>
      </c>
      <c r="B25" s="57" t="s">
        <v>106</v>
      </c>
      <c r="C25" s="67" t="s">
        <v>42</v>
      </c>
      <c r="D25" s="279" t="s">
        <v>97</v>
      </c>
      <c r="E25" s="20" t="s">
        <v>98</v>
      </c>
      <c r="F25" s="69">
        <v>15320</v>
      </c>
      <c r="G25" s="69">
        <v>15320</v>
      </c>
      <c r="H25" s="69"/>
      <c r="I25" s="79" t="s">
        <v>99</v>
      </c>
      <c r="J25" s="85"/>
    </row>
    <row r="26" spans="1:15" s="5" customFormat="1" ht="25.5" customHeight="1" thickBot="1">
      <c r="A26" s="12" t="s">
        <v>11</v>
      </c>
      <c r="B26" s="57" t="s">
        <v>106</v>
      </c>
      <c r="C26" s="150" t="s">
        <v>42</v>
      </c>
      <c r="D26" s="151" t="s">
        <v>100</v>
      </c>
      <c r="E26" s="20" t="s">
        <v>101</v>
      </c>
      <c r="F26" s="144">
        <v>17722</v>
      </c>
      <c r="G26" s="144">
        <v>17722</v>
      </c>
      <c r="H26" s="144"/>
      <c r="I26" s="145" t="s">
        <v>99</v>
      </c>
      <c r="J26" s="385"/>
    </row>
    <row r="27" spans="1:15" s="5" customFormat="1" ht="25.5" customHeight="1">
      <c r="A27" s="58" t="s">
        <v>107</v>
      </c>
      <c r="B27" s="205" t="s">
        <v>133</v>
      </c>
      <c r="C27" s="14" t="s">
        <v>134</v>
      </c>
      <c r="D27" s="57" t="s">
        <v>135</v>
      </c>
      <c r="E27" s="13" t="s">
        <v>136</v>
      </c>
      <c r="F27" s="88">
        <f>G27+H27</f>
        <v>150000</v>
      </c>
      <c r="G27" s="88"/>
      <c r="H27" s="88">
        <v>150000</v>
      </c>
      <c r="I27" s="15" t="s">
        <v>137</v>
      </c>
      <c r="J27" s="93" t="s">
        <v>138</v>
      </c>
    </row>
    <row r="28" spans="1:15" ht="25.5" customHeight="1">
      <c r="A28" s="58" t="s">
        <v>11</v>
      </c>
      <c r="B28" s="286" t="s">
        <v>155</v>
      </c>
      <c r="C28" s="14" t="s">
        <v>42</v>
      </c>
      <c r="D28" s="57" t="s">
        <v>156</v>
      </c>
      <c r="E28" s="13" t="s">
        <v>25</v>
      </c>
      <c r="F28" s="42">
        <v>160000</v>
      </c>
      <c r="G28" s="42">
        <v>160000</v>
      </c>
      <c r="H28" s="42"/>
      <c r="I28" s="15" t="s">
        <v>157</v>
      </c>
      <c r="J28" s="93" t="s">
        <v>158</v>
      </c>
      <c r="K28" s="5"/>
      <c r="L28" s="5"/>
      <c r="M28" s="5"/>
      <c r="N28" s="5"/>
      <c r="O28" s="5"/>
    </row>
    <row r="29" spans="1:15" ht="25.5" customHeight="1">
      <c r="A29" s="58" t="s">
        <v>11</v>
      </c>
      <c r="B29" s="286" t="s">
        <v>155</v>
      </c>
      <c r="C29" s="14" t="s">
        <v>42</v>
      </c>
      <c r="D29" s="57" t="s">
        <v>159</v>
      </c>
      <c r="E29" s="13" t="s">
        <v>25</v>
      </c>
      <c r="F29" s="42">
        <v>150000</v>
      </c>
      <c r="G29" s="42">
        <v>150000</v>
      </c>
      <c r="H29" s="42"/>
      <c r="I29" s="15" t="s">
        <v>160</v>
      </c>
      <c r="J29" s="93" t="s">
        <v>161</v>
      </c>
      <c r="K29" s="5"/>
      <c r="L29" s="5"/>
      <c r="M29" s="5"/>
      <c r="N29" s="5"/>
      <c r="O29" s="5"/>
    </row>
    <row r="30" spans="1:15" ht="25.5" customHeight="1">
      <c r="A30" s="14" t="s">
        <v>11</v>
      </c>
      <c r="B30" s="57" t="s">
        <v>187</v>
      </c>
      <c r="C30" s="14" t="s">
        <v>42</v>
      </c>
      <c r="D30" s="57" t="s">
        <v>188</v>
      </c>
      <c r="E30" s="77" t="s">
        <v>189</v>
      </c>
      <c r="F30" s="104">
        <v>481000</v>
      </c>
      <c r="G30" s="104">
        <v>281000</v>
      </c>
      <c r="H30" s="104">
        <v>200000</v>
      </c>
      <c r="I30" s="15" t="s">
        <v>190</v>
      </c>
      <c r="J30" s="93"/>
      <c r="K30" s="5"/>
      <c r="L30" s="5"/>
      <c r="M30" s="5"/>
      <c r="N30" s="5"/>
      <c r="O30" s="5"/>
    </row>
    <row r="31" spans="1:15" s="5" customFormat="1" ht="25.5" customHeight="1">
      <c r="A31" s="14" t="s">
        <v>11</v>
      </c>
      <c r="B31" s="57" t="s">
        <v>194</v>
      </c>
      <c r="C31" s="14" t="s">
        <v>42</v>
      </c>
      <c r="D31" s="57" t="s">
        <v>195</v>
      </c>
      <c r="E31" s="13" t="s">
        <v>196</v>
      </c>
      <c r="F31" s="104">
        <v>30000</v>
      </c>
      <c r="G31" s="104">
        <v>30000</v>
      </c>
      <c r="H31" s="104"/>
      <c r="I31" s="15" t="s">
        <v>197</v>
      </c>
      <c r="J31" s="93"/>
    </row>
    <row r="32" spans="1:15" s="5" customFormat="1" ht="25.5" customHeight="1">
      <c r="A32" s="14" t="s">
        <v>11</v>
      </c>
      <c r="B32" s="57" t="s">
        <v>404</v>
      </c>
      <c r="C32" s="14" t="s">
        <v>42</v>
      </c>
      <c r="D32" s="57" t="s">
        <v>405</v>
      </c>
      <c r="E32" s="13" t="s">
        <v>406</v>
      </c>
      <c r="F32" s="42">
        <v>240270</v>
      </c>
      <c r="G32" s="42">
        <v>228270</v>
      </c>
      <c r="H32" s="42">
        <v>12000</v>
      </c>
      <c r="I32" s="15" t="s">
        <v>407</v>
      </c>
      <c r="J32" s="93"/>
    </row>
    <row r="33" spans="1:10" s="5" customFormat="1" ht="25.5" customHeight="1">
      <c r="A33" s="14" t="s">
        <v>11</v>
      </c>
      <c r="B33" s="57" t="s">
        <v>419</v>
      </c>
      <c r="C33" s="14" t="s">
        <v>42</v>
      </c>
      <c r="D33" s="57" t="s">
        <v>420</v>
      </c>
      <c r="E33" s="77" t="s">
        <v>593</v>
      </c>
      <c r="F33" s="88">
        <f>G33+H33</f>
        <v>96000</v>
      </c>
      <c r="G33" s="88">
        <v>96000</v>
      </c>
      <c r="H33" s="88"/>
      <c r="I33" s="15" t="s">
        <v>421</v>
      </c>
      <c r="J33" s="93"/>
    </row>
    <row r="34" spans="1:10" s="5" customFormat="1" ht="25.5" customHeight="1">
      <c r="A34" s="14" t="s">
        <v>11</v>
      </c>
      <c r="B34" s="57" t="s">
        <v>440</v>
      </c>
      <c r="C34" s="14" t="s">
        <v>42</v>
      </c>
      <c r="D34" s="57" t="s">
        <v>441</v>
      </c>
      <c r="E34" s="13" t="s">
        <v>442</v>
      </c>
      <c r="F34" s="42">
        <v>350000</v>
      </c>
      <c r="G34" s="42">
        <v>350000</v>
      </c>
      <c r="H34" s="42"/>
      <c r="I34" s="15" t="s">
        <v>443</v>
      </c>
      <c r="J34" s="93"/>
    </row>
    <row r="35" spans="1:10" s="5" customFormat="1" ht="25.5" customHeight="1">
      <c r="A35" s="14" t="s">
        <v>11</v>
      </c>
      <c r="B35" s="57" t="s">
        <v>440</v>
      </c>
      <c r="C35" s="14" t="s">
        <v>42</v>
      </c>
      <c r="D35" s="57" t="s">
        <v>444</v>
      </c>
      <c r="E35" s="13" t="s">
        <v>445</v>
      </c>
      <c r="F35" s="42">
        <v>27100</v>
      </c>
      <c r="G35" s="42">
        <v>27100</v>
      </c>
      <c r="H35" s="42"/>
      <c r="I35" s="15" t="s">
        <v>446</v>
      </c>
      <c r="J35" s="93"/>
    </row>
    <row r="36" spans="1:10" s="5" customFormat="1" ht="25.5" customHeight="1">
      <c r="A36" s="14" t="s">
        <v>11</v>
      </c>
      <c r="B36" s="57" t="s">
        <v>440</v>
      </c>
      <c r="C36" s="14" t="s">
        <v>42</v>
      </c>
      <c r="D36" s="57" t="s">
        <v>447</v>
      </c>
      <c r="E36" s="13" t="s">
        <v>448</v>
      </c>
      <c r="F36" s="42">
        <v>23500</v>
      </c>
      <c r="G36" s="42">
        <v>23500</v>
      </c>
      <c r="H36" s="42"/>
      <c r="I36" s="15" t="s">
        <v>446</v>
      </c>
      <c r="J36" s="93"/>
    </row>
    <row r="37" spans="1:10" s="5" customFormat="1" ht="25.5" customHeight="1">
      <c r="A37" s="14" t="s">
        <v>11</v>
      </c>
      <c r="B37" s="167" t="s">
        <v>440</v>
      </c>
      <c r="C37" s="58" t="s">
        <v>42</v>
      </c>
      <c r="D37" s="94" t="s">
        <v>449</v>
      </c>
      <c r="E37" s="59" t="s">
        <v>450</v>
      </c>
      <c r="F37" s="60">
        <v>30000</v>
      </c>
      <c r="G37" s="60">
        <v>30000</v>
      </c>
      <c r="H37" s="61"/>
      <c r="I37" s="62" t="s">
        <v>446</v>
      </c>
      <c r="J37" s="97"/>
    </row>
    <row r="38" spans="1:10" s="5" customFormat="1" ht="25.5" customHeight="1">
      <c r="A38" s="14" t="s">
        <v>11</v>
      </c>
      <c r="B38" s="140" t="s">
        <v>460</v>
      </c>
      <c r="C38" s="139" t="s">
        <v>42</v>
      </c>
      <c r="D38" s="140" t="s">
        <v>464</v>
      </c>
      <c r="E38" s="138" t="s">
        <v>465</v>
      </c>
      <c r="F38" s="141">
        <v>30000</v>
      </c>
      <c r="G38" s="142">
        <v>30000</v>
      </c>
      <c r="H38" s="141"/>
      <c r="I38" s="143" t="s">
        <v>466</v>
      </c>
      <c r="J38" s="93" t="s">
        <v>459</v>
      </c>
    </row>
    <row r="39" spans="1:10" s="5" customFormat="1" ht="25.5" customHeight="1">
      <c r="A39" s="14" t="s">
        <v>11</v>
      </c>
      <c r="B39" s="57" t="s">
        <v>467</v>
      </c>
      <c r="C39" s="14" t="s">
        <v>42</v>
      </c>
      <c r="D39" s="57" t="s">
        <v>468</v>
      </c>
      <c r="E39" s="13" t="s">
        <v>469</v>
      </c>
      <c r="F39" s="42">
        <v>15000</v>
      </c>
      <c r="G39" s="42">
        <v>15000</v>
      </c>
      <c r="H39" s="42"/>
      <c r="I39" s="15" t="s">
        <v>470</v>
      </c>
      <c r="J39" s="93" t="s">
        <v>459</v>
      </c>
    </row>
    <row r="40" spans="1:10" s="5" customFormat="1" ht="25.5" customHeight="1">
      <c r="A40" s="14" t="s">
        <v>11</v>
      </c>
      <c r="B40" s="57" t="s">
        <v>487</v>
      </c>
      <c r="C40" s="14" t="s">
        <v>42</v>
      </c>
      <c r="D40" s="57" t="s">
        <v>521</v>
      </c>
      <c r="E40" s="13" t="s">
        <v>522</v>
      </c>
      <c r="F40" s="42">
        <v>100000</v>
      </c>
      <c r="G40" s="42">
        <v>100000</v>
      </c>
      <c r="H40" s="42"/>
      <c r="I40" s="15" t="s">
        <v>518</v>
      </c>
      <c r="J40" s="93"/>
    </row>
    <row r="41" spans="1:10" s="5" customFormat="1" ht="25.5" customHeight="1">
      <c r="A41" s="14" t="s">
        <v>11</v>
      </c>
      <c r="B41" s="57" t="s">
        <v>487</v>
      </c>
      <c r="C41" s="58" t="s">
        <v>42</v>
      </c>
      <c r="D41" s="94" t="s">
        <v>523</v>
      </c>
      <c r="E41" s="59" t="s">
        <v>524</v>
      </c>
      <c r="F41" s="60">
        <v>50000</v>
      </c>
      <c r="G41" s="60">
        <v>50000</v>
      </c>
      <c r="H41" s="61"/>
      <c r="I41" s="15" t="s">
        <v>518</v>
      </c>
      <c r="J41" s="97"/>
    </row>
    <row r="42" spans="1:10" s="5" customFormat="1" ht="25.5" customHeight="1">
      <c r="A42" s="14" t="s">
        <v>11</v>
      </c>
      <c r="B42" s="286" t="s">
        <v>155</v>
      </c>
      <c r="C42" s="14" t="s">
        <v>42</v>
      </c>
      <c r="D42" s="57" t="s">
        <v>156</v>
      </c>
      <c r="E42" s="13" t="s">
        <v>25</v>
      </c>
      <c r="F42" s="42">
        <v>160000</v>
      </c>
      <c r="G42" s="42">
        <v>160000</v>
      </c>
      <c r="H42" s="42"/>
      <c r="I42" s="15" t="s">
        <v>157</v>
      </c>
      <c r="J42" s="93"/>
    </row>
    <row r="43" spans="1:10" s="5" customFormat="1" ht="25.5" customHeight="1">
      <c r="A43" s="98" t="s">
        <v>11</v>
      </c>
      <c r="B43" s="343" t="s">
        <v>155</v>
      </c>
      <c r="C43" s="99" t="s">
        <v>42</v>
      </c>
      <c r="D43" s="280" t="s">
        <v>159</v>
      </c>
      <c r="E43" s="100" t="s">
        <v>25</v>
      </c>
      <c r="F43" s="101">
        <v>150000</v>
      </c>
      <c r="G43" s="101">
        <v>150000</v>
      </c>
      <c r="H43" s="101"/>
      <c r="I43" s="102" t="s">
        <v>160</v>
      </c>
      <c r="J43" s="103"/>
    </row>
    <row r="44" spans="1:10" s="5" customFormat="1" ht="25.5" customHeight="1">
      <c r="A44" s="82" t="s">
        <v>11</v>
      </c>
      <c r="B44" s="57" t="s">
        <v>559</v>
      </c>
      <c r="C44" s="14" t="s">
        <v>42</v>
      </c>
      <c r="D44" s="286" t="s">
        <v>1549</v>
      </c>
      <c r="E44" s="77" t="s">
        <v>595</v>
      </c>
      <c r="F44" s="147">
        <v>126000</v>
      </c>
      <c r="G44" s="147">
        <v>126000</v>
      </c>
      <c r="H44" s="148"/>
      <c r="I44" s="15" t="s">
        <v>533</v>
      </c>
      <c r="J44" s="83"/>
    </row>
    <row r="45" spans="1:10" s="5" customFormat="1" ht="25.5" customHeight="1">
      <c r="A45" s="82" t="s">
        <v>11</v>
      </c>
      <c r="B45" s="57" t="s">
        <v>548</v>
      </c>
      <c r="C45" s="14" t="s">
        <v>1104</v>
      </c>
      <c r="D45" s="57" t="s">
        <v>556</v>
      </c>
      <c r="E45" s="13" t="s">
        <v>1551</v>
      </c>
      <c r="F45" s="42">
        <v>20000</v>
      </c>
      <c r="G45" s="42">
        <v>20000</v>
      </c>
      <c r="H45" s="42"/>
      <c r="I45" s="15" t="s">
        <v>551</v>
      </c>
      <c r="J45" s="83"/>
    </row>
    <row r="46" spans="1:10" s="5" customFormat="1" ht="25.5" customHeight="1">
      <c r="A46" s="390" t="s">
        <v>11</v>
      </c>
      <c r="B46" s="57" t="s">
        <v>560</v>
      </c>
      <c r="C46" s="14" t="s">
        <v>42</v>
      </c>
      <c r="D46" s="57" t="s">
        <v>561</v>
      </c>
      <c r="E46" s="13" t="s">
        <v>562</v>
      </c>
      <c r="F46" s="42">
        <f>G46</f>
        <v>19420</v>
      </c>
      <c r="G46" s="42">
        <v>19420</v>
      </c>
      <c r="H46" s="42"/>
      <c r="I46" s="11" t="s">
        <v>563</v>
      </c>
      <c r="J46" s="83"/>
    </row>
    <row r="47" spans="1:10" s="5" customFormat="1" ht="25.5" customHeight="1">
      <c r="A47" s="390" t="s">
        <v>11</v>
      </c>
      <c r="B47" s="57" t="s">
        <v>560</v>
      </c>
      <c r="C47" s="14" t="s">
        <v>42</v>
      </c>
      <c r="D47" s="57" t="s">
        <v>564</v>
      </c>
      <c r="E47" s="13" t="s">
        <v>565</v>
      </c>
      <c r="F47" s="42">
        <f>G47</f>
        <v>5900</v>
      </c>
      <c r="G47" s="42">
        <v>5900</v>
      </c>
      <c r="H47" s="42"/>
      <c r="I47" s="11" t="s">
        <v>568</v>
      </c>
      <c r="J47" s="83"/>
    </row>
    <row r="48" spans="1:10" s="5" customFormat="1" ht="25.5" customHeight="1">
      <c r="A48" s="390" t="s">
        <v>11</v>
      </c>
      <c r="B48" s="57" t="s">
        <v>569</v>
      </c>
      <c r="C48" s="14" t="s">
        <v>570</v>
      </c>
      <c r="D48" s="57" t="s">
        <v>571</v>
      </c>
      <c r="E48" s="13" t="s">
        <v>572</v>
      </c>
      <c r="F48" s="42">
        <f>G48</f>
        <v>7260</v>
      </c>
      <c r="G48" s="42">
        <v>7260</v>
      </c>
      <c r="H48" s="42"/>
      <c r="I48" s="11" t="s">
        <v>568</v>
      </c>
      <c r="J48" s="83"/>
    </row>
    <row r="49" spans="1:10" s="5" customFormat="1" ht="25.5" customHeight="1">
      <c r="A49" s="390" t="s">
        <v>11</v>
      </c>
      <c r="B49" s="57" t="s">
        <v>569</v>
      </c>
      <c r="C49" s="58" t="s">
        <v>570</v>
      </c>
      <c r="D49" s="94" t="s">
        <v>573</v>
      </c>
      <c r="E49" s="13" t="s">
        <v>574</v>
      </c>
      <c r="F49" s="42">
        <f>G49</f>
        <v>12430</v>
      </c>
      <c r="G49" s="42">
        <v>12430</v>
      </c>
      <c r="H49" s="42"/>
      <c r="I49" s="11" t="s">
        <v>563</v>
      </c>
      <c r="J49" s="83"/>
    </row>
    <row r="50" spans="1:10" s="5" customFormat="1" ht="25.5" customHeight="1">
      <c r="A50" s="390" t="s">
        <v>11</v>
      </c>
      <c r="B50" s="57" t="s">
        <v>560</v>
      </c>
      <c r="C50" s="62" t="s">
        <v>42</v>
      </c>
      <c r="D50" s="167" t="s">
        <v>566</v>
      </c>
      <c r="E50" s="59" t="s">
        <v>567</v>
      </c>
      <c r="F50" s="42">
        <f>G50</f>
        <v>826894</v>
      </c>
      <c r="G50" s="60">
        <v>826894</v>
      </c>
      <c r="H50" s="61"/>
      <c r="I50" s="11" t="s">
        <v>563</v>
      </c>
      <c r="J50" s="179"/>
    </row>
    <row r="51" spans="1:10" s="5" customFormat="1" ht="25.5" customHeight="1">
      <c r="A51" s="82" t="s">
        <v>11</v>
      </c>
      <c r="B51" s="57" t="s">
        <v>419</v>
      </c>
      <c r="C51" s="14" t="s">
        <v>42</v>
      </c>
      <c r="D51" s="57" t="s">
        <v>420</v>
      </c>
      <c r="E51" s="77" t="s">
        <v>599</v>
      </c>
      <c r="F51" s="42">
        <v>96000</v>
      </c>
      <c r="G51" s="42">
        <v>96000</v>
      </c>
      <c r="H51" s="42"/>
      <c r="I51" s="15" t="s">
        <v>421</v>
      </c>
      <c r="J51" s="83"/>
    </row>
    <row r="52" spans="1:10" s="5" customFormat="1" ht="25.5" customHeight="1">
      <c r="A52" s="82" t="s">
        <v>11</v>
      </c>
      <c r="B52" s="57" t="s">
        <v>27</v>
      </c>
      <c r="C52" s="14" t="s">
        <v>28</v>
      </c>
      <c r="D52" s="57" t="s">
        <v>29</v>
      </c>
      <c r="E52" s="13" t="s">
        <v>30</v>
      </c>
      <c r="F52" s="42">
        <v>70000</v>
      </c>
      <c r="G52" s="42">
        <v>70000</v>
      </c>
      <c r="H52" s="42"/>
      <c r="I52" s="15" t="s">
        <v>31</v>
      </c>
      <c r="J52" s="83"/>
    </row>
    <row r="53" spans="1:10" s="5" customFormat="1" ht="25.5" customHeight="1">
      <c r="A53" s="82" t="s">
        <v>11</v>
      </c>
      <c r="B53" s="57" t="s">
        <v>64</v>
      </c>
      <c r="C53" s="14" t="s">
        <v>28</v>
      </c>
      <c r="D53" s="57" t="s">
        <v>70</v>
      </c>
      <c r="E53" s="13" t="s">
        <v>71</v>
      </c>
      <c r="F53" s="42">
        <f>SUM(G53:H53)</f>
        <v>9900</v>
      </c>
      <c r="G53" s="42">
        <v>9900</v>
      </c>
      <c r="H53" s="42"/>
      <c r="I53" s="15" t="s">
        <v>67</v>
      </c>
      <c r="J53" s="83"/>
    </row>
    <row r="54" spans="1:10" s="5" customFormat="1" ht="25.5" customHeight="1">
      <c r="A54" s="82" t="s">
        <v>11</v>
      </c>
      <c r="B54" s="57" t="s">
        <v>64</v>
      </c>
      <c r="C54" s="14" t="s">
        <v>28</v>
      </c>
      <c r="D54" s="57" t="s">
        <v>72</v>
      </c>
      <c r="E54" s="13" t="s">
        <v>73</v>
      </c>
      <c r="F54" s="42">
        <f>SUM(G54:H54)</f>
        <v>10000</v>
      </c>
      <c r="G54" s="42">
        <v>10000</v>
      </c>
      <c r="H54" s="42"/>
      <c r="I54" s="15" t="s">
        <v>67</v>
      </c>
      <c r="J54" s="83"/>
    </row>
    <row r="55" spans="1:10" s="5" customFormat="1" ht="25.5" customHeight="1">
      <c r="A55" s="82" t="s">
        <v>11</v>
      </c>
      <c r="B55" s="57" t="s">
        <v>81</v>
      </c>
      <c r="C55" s="14" t="s">
        <v>28</v>
      </c>
      <c r="D55" s="57" t="s">
        <v>82</v>
      </c>
      <c r="E55" s="13" t="s">
        <v>83</v>
      </c>
      <c r="F55" s="42">
        <v>126000</v>
      </c>
      <c r="G55" s="42">
        <v>126000</v>
      </c>
      <c r="H55" s="42"/>
      <c r="I55" s="15" t="s">
        <v>84</v>
      </c>
      <c r="J55" s="83"/>
    </row>
    <row r="56" spans="1:10" s="5" customFormat="1" ht="25.5" customHeight="1">
      <c r="A56" s="82" t="s">
        <v>11</v>
      </c>
      <c r="B56" s="57" t="s">
        <v>81</v>
      </c>
      <c r="C56" s="14" t="s">
        <v>28</v>
      </c>
      <c r="D56" s="57" t="s">
        <v>87</v>
      </c>
      <c r="E56" s="13" t="s">
        <v>88</v>
      </c>
      <c r="F56" s="42">
        <v>14920</v>
      </c>
      <c r="G56" s="42">
        <v>14920</v>
      </c>
      <c r="H56" s="42"/>
      <c r="I56" s="15" t="s">
        <v>84</v>
      </c>
      <c r="J56" s="83"/>
    </row>
    <row r="57" spans="1:10" s="5" customFormat="1" ht="25.5" customHeight="1">
      <c r="A57" s="82" t="s">
        <v>11</v>
      </c>
      <c r="B57" s="57" t="s">
        <v>106</v>
      </c>
      <c r="C57" s="14" t="s">
        <v>28</v>
      </c>
      <c r="D57" s="57" t="s">
        <v>102</v>
      </c>
      <c r="E57" s="10" t="s">
        <v>103</v>
      </c>
      <c r="F57" s="42">
        <v>18225</v>
      </c>
      <c r="G57" s="42">
        <v>18225</v>
      </c>
      <c r="H57" s="42"/>
      <c r="I57" s="15" t="s">
        <v>99</v>
      </c>
      <c r="J57" s="83"/>
    </row>
    <row r="58" spans="1:10" s="5" customFormat="1" ht="25.5" customHeight="1">
      <c r="A58" s="82" t="s">
        <v>11</v>
      </c>
      <c r="B58" s="57" t="s">
        <v>106</v>
      </c>
      <c r="C58" s="58" t="s">
        <v>28</v>
      </c>
      <c r="D58" s="94" t="s">
        <v>104</v>
      </c>
      <c r="E58" s="10" t="s">
        <v>105</v>
      </c>
      <c r="F58" s="60">
        <v>19698</v>
      </c>
      <c r="G58" s="60">
        <v>19698</v>
      </c>
      <c r="H58" s="61"/>
      <c r="I58" s="62" t="s">
        <v>99</v>
      </c>
      <c r="J58" s="179"/>
    </row>
    <row r="59" spans="1:10" s="5" customFormat="1" ht="25.5" customHeight="1">
      <c r="A59" s="318" t="s">
        <v>107</v>
      </c>
      <c r="B59" s="205" t="s">
        <v>113</v>
      </c>
      <c r="C59" s="11" t="s">
        <v>114</v>
      </c>
      <c r="D59" s="89" t="s">
        <v>115</v>
      </c>
      <c r="E59" s="10" t="s">
        <v>116</v>
      </c>
      <c r="F59" s="90">
        <v>25520</v>
      </c>
      <c r="G59" s="90">
        <v>25520</v>
      </c>
      <c r="H59" s="90"/>
      <c r="I59" s="11" t="s">
        <v>111</v>
      </c>
      <c r="J59" s="379" t="s">
        <v>112</v>
      </c>
    </row>
    <row r="60" spans="1:10" s="5" customFormat="1" ht="25.5" customHeight="1">
      <c r="A60" s="178" t="s">
        <v>12</v>
      </c>
      <c r="B60" s="167" t="s">
        <v>122</v>
      </c>
      <c r="C60" s="58" t="s">
        <v>28</v>
      </c>
      <c r="D60" s="170" t="s">
        <v>123</v>
      </c>
      <c r="E60" s="59" t="s">
        <v>124</v>
      </c>
      <c r="F60" s="60">
        <v>30000</v>
      </c>
      <c r="G60" s="60">
        <v>30000</v>
      </c>
      <c r="H60" s="61"/>
      <c r="I60" s="62" t="s">
        <v>125</v>
      </c>
      <c r="J60" s="379" t="s">
        <v>126</v>
      </c>
    </row>
    <row r="61" spans="1:10" s="5" customFormat="1" ht="25.5" customHeight="1">
      <c r="A61" s="318" t="s">
        <v>107</v>
      </c>
      <c r="B61" s="205" t="s">
        <v>142</v>
      </c>
      <c r="C61" s="14" t="s">
        <v>114</v>
      </c>
      <c r="D61" s="57" t="s">
        <v>143</v>
      </c>
      <c r="E61" s="13" t="s">
        <v>144</v>
      </c>
      <c r="F61" s="88">
        <v>66420</v>
      </c>
      <c r="G61" s="88">
        <v>66420</v>
      </c>
      <c r="H61" s="88"/>
      <c r="I61" s="15" t="s">
        <v>145</v>
      </c>
      <c r="J61" s="83" t="s">
        <v>146</v>
      </c>
    </row>
    <row r="62" spans="1:10" s="5" customFormat="1" ht="25.5" customHeight="1">
      <c r="A62" s="318" t="s">
        <v>107</v>
      </c>
      <c r="B62" s="205" t="s">
        <v>147</v>
      </c>
      <c r="C62" s="14" t="s">
        <v>114</v>
      </c>
      <c r="D62" s="57" t="s">
        <v>148</v>
      </c>
      <c r="E62" s="13" t="s">
        <v>149</v>
      </c>
      <c r="F62" s="88">
        <f>G62+H62</f>
        <v>40000</v>
      </c>
      <c r="G62" s="88">
        <v>7500</v>
      </c>
      <c r="H62" s="88">
        <v>32500</v>
      </c>
      <c r="I62" s="15" t="s">
        <v>150</v>
      </c>
      <c r="J62" s="83" t="s">
        <v>151</v>
      </c>
    </row>
    <row r="63" spans="1:10" s="5" customFormat="1" ht="25.5" customHeight="1">
      <c r="A63" s="318" t="s">
        <v>11</v>
      </c>
      <c r="B63" s="57" t="s">
        <v>155</v>
      </c>
      <c r="C63" s="14" t="s">
        <v>28</v>
      </c>
      <c r="D63" s="57" t="s">
        <v>162</v>
      </c>
      <c r="E63" s="13" t="s">
        <v>25</v>
      </c>
      <c r="F63" s="42">
        <v>50000</v>
      </c>
      <c r="G63" s="42">
        <v>50000</v>
      </c>
      <c r="H63" s="42"/>
      <c r="I63" s="15" t="s">
        <v>163</v>
      </c>
      <c r="J63" s="83" t="s">
        <v>164</v>
      </c>
    </row>
    <row r="64" spans="1:10" s="5" customFormat="1" ht="25.5" customHeight="1">
      <c r="A64" s="84" t="s">
        <v>11</v>
      </c>
      <c r="B64" s="279" t="s">
        <v>173</v>
      </c>
      <c r="C64" s="67" t="s">
        <v>28</v>
      </c>
      <c r="D64" s="279" t="s">
        <v>174</v>
      </c>
      <c r="E64" s="68" t="s">
        <v>175</v>
      </c>
      <c r="F64" s="69">
        <v>250000</v>
      </c>
      <c r="G64" s="69">
        <v>250000</v>
      </c>
      <c r="H64" s="69"/>
      <c r="I64" s="79" t="s">
        <v>176</v>
      </c>
      <c r="J64" s="85"/>
    </row>
    <row r="65" spans="1:15" s="5" customFormat="1" ht="25.5" customHeight="1">
      <c r="A65" s="12" t="s">
        <v>11</v>
      </c>
      <c r="B65" s="57" t="s">
        <v>177</v>
      </c>
      <c r="C65" s="14" t="s">
        <v>28</v>
      </c>
      <c r="D65" s="57" t="s">
        <v>178</v>
      </c>
      <c r="E65" s="13" t="s">
        <v>25</v>
      </c>
      <c r="F65" s="42">
        <v>150000</v>
      </c>
      <c r="G65" s="42">
        <v>150000</v>
      </c>
      <c r="H65" s="42"/>
      <c r="I65" s="15" t="s">
        <v>179</v>
      </c>
      <c r="J65" s="16"/>
    </row>
    <row r="66" spans="1:15" s="5" customFormat="1" ht="25.5" customHeight="1">
      <c r="A66" s="12" t="s">
        <v>11</v>
      </c>
      <c r="B66" s="57" t="s">
        <v>173</v>
      </c>
      <c r="C66" s="14" t="s">
        <v>28</v>
      </c>
      <c r="D66" s="57" t="s">
        <v>180</v>
      </c>
      <c r="E66" s="13" t="s">
        <v>181</v>
      </c>
      <c r="F66" s="42">
        <v>500000</v>
      </c>
      <c r="G66" s="42">
        <v>500000</v>
      </c>
      <c r="H66" s="42"/>
      <c r="I66" s="15" t="s">
        <v>176</v>
      </c>
      <c r="J66" s="16"/>
    </row>
    <row r="67" spans="1:15" s="5" customFormat="1" ht="25.5" customHeight="1">
      <c r="A67" s="12" t="s">
        <v>11</v>
      </c>
      <c r="B67" s="57" t="s">
        <v>173</v>
      </c>
      <c r="C67" s="14" t="s">
        <v>28</v>
      </c>
      <c r="D67" s="57" t="s">
        <v>182</v>
      </c>
      <c r="E67" s="13" t="s">
        <v>183</v>
      </c>
      <c r="F67" s="42">
        <v>70000</v>
      </c>
      <c r="G67" s="42">
        <v>70000</v>
      </c>
      <c r="H67" s="42"/>
      <c r="I67" s="15" t="s">
        <v>176</v>
      </c>
      <c r="J67" s="16"/>
    </row>
    <row r="68" spans="1:15" s="5" customFormat="1" ht="25.5" customHeight="1">
      <c r="A68" s="12" t="s">
        <v>11</v>
      </c>
      <c r="B68" s="57" t="s">
        <v>173</v>
      </c>
      <c r="C68" s="14" t="s">
        <v>28</v>
      </c>
      <c r="D68" s="57" t="s">
        <v>184</v>
      </c>
      <c r="E68" s="13" t="s">
        <v>25</v>
      </c>
      <c r="F68" s="42">
        <v>150000</v>
      </c>
      <c r="G68" s="42">
        <v>150000</v>
      </c>
      <c r="H68" s="42"/>
      <c r="I68" s="15" t="s">
        <v>176</v>
      </c>
      <c r="J68" s="16"/>
      <c r="K68" s="121"/>
      <c r="L68" s="121"/>
      <c r="M68" s="121"/>
      <c r="N68" s="121"/>
      <c r="O68" s="121"/>
    </row>
    <row r="69" spans="1:15" s="5" customFormat="1" ht="25.5" customHeight="1" thickBot="1">
      <c r="A69" s="133" t="s">
        <v>11</v>
      </c>
      <c r="B69" s="151" t="s">
        <v>173</v>
      </c>
      <c r="C69" s="150" t="s">
        <v>28</v>
      </c>
      <c r="D69" s="151" t="s">
        <v>185</v>
      </c>
      <c r="E69" s="149" t="s">
        <v>186</v>
      </c>
      <c r="F69" s="144">
        <v>185000</v>
      </c>
      <c r="G69" s="144">
        <v>185000</v>
      </c>
      <c r="H69" s="144"/>
      <c r="I69" s="145" t="s">
        <v>176</v>
      </c>
      <c r="J69" s="152"/>
      <c r="K69" s="121"/>
      <c r="L69" s="121"/>
      <c r="M69" s="121"/>
      <c r="N69" s="121"/>
      <c r="O69" s="121"/>
    </row>
    <row r="70" spans="1:15" s="5" customFormat="1" ht="25.5" customHeight="1">
      <c r="A70" s="12" t="s">
        <v>11</v>
      </c>
      <c r="B70" s="57" t="s">
        <v>187</v>
      </c>
      <c r="C70" s="11" t="s">
        <v>28</v>
      </c>
      <c r="D70" s="57" t="s">
        <v>191</v>
      </c>
      <c r="E70" s="72" t="s">
        <v>192</v>
      </c>
      <c r="F70" s="105">
        <v>190300</v>
      </c>
      <c r="G70" s="105">
        <v>190300</v>
      </c>
      <c r="H70" s="105"/>
      <c r="I70" s="11" t="s">
        <v>193</v>
      </c>
      <c r="J70" s="16"/>
      <c r="K70" s="121"/>
      <c r="L70" s="121"/>
      <c r="M70" s="121"/>
      <c r="N70" s="121"/>
      <c r="O70" s="121"/>
    </row>
    <row r="71" spans="1:15" s="5" customFormat="1" ht="25.5" customHeight="1">
      <c r="A71" s="12" t="s">
        <v>11</v>
      </c>
      <c r="B71" s="57" t="s">
        <v>202</v>
      </c>
      <c r="C71" s="14" t="s">
        <v>28</v>
      </c>
      <c r="D71" s="57" t="s">
        <v>203</v>
      </c>
      <c r="E71" s="13" t="s">
        <v>204</v>
      </c>
      <c r="F71" s="104">
        <v>123696</v>
      </c>
      <c r="G71" s="104">
        <v>123696</v>
      </c>
      <c r="H71" s="104"/>
      <c r="I71" s="15" t="s">
        <v>205</v>
      </c>
      <c r="J71" s="80"/>
      <c r="K71" s="121"/>
      <c r="L71" s="121"/>
      <c r="M71" s="121"/>
      <c r="N71" s="121"/>
      <c r="O71" s="121"/>
    </row>
    <row r="72" spans="1:15" s="121" customFormat="1" ht="25.5" customHeight="1">
      <c r="A72" s="12" t="s">
        <v>11</v>
      </c>
      <c r="B72" s="57" t="s">
        <v>202</v>
      </c>
      <c r="C72" s="14" t="s">
        <v>28</v>
      </c>
      <c r="D72" s="57" t="s">
        <v>206</v>
      </c>
      <c r="E72" s="13" t="s">
        <v>207</v>
      </c>
      <c r="F72" s="104">
        <v>286710</v>
      </c>
      <c r="G72" s="104">
        <v>283710</v>
      </c>
      <c r="H72" s="104">
        <v>3000</v>
      </c>
      <c r="I72" s="15" t="s">
        <v>208</v>
      </c>
      <c r="J72" s="16"/>
    </row>
    <row r="73" spans="1:15" s="121" customFormat="1" ht="25.5" customHeight="1">
      <c r="A73" s="12" t="s">
        <v>11</v>
      </c>
      <c r="B73" s="57" t="s">
        <v>202</v>
      </c>
      <c r="C73" s="58" t="s">
        <v>28</v>
      </c>
      <c r="D73" s="94" t="s">
        <v>209</v>
      </c>
      <c r="E73" s="106" t="s">
        <v>209</v>
      </c>
      <c r="F73" s="107">
        <v>30000</v>
      </c>
      <c r="G73" s="107">
        <v>30000</v>
      </c>
      <c r="H73" s="108"/>
      <c r="I73" s="62" t="s">
        <v>210</v>
      </c>
      <c r="J73" s="16"/>
    </row>
    <row r="74" spans="1:15" s="121" customFormat="1" ht="25.5" customHeight="1">
      <c r="A74" s="12" t="s">
        <v>11</v>
      </c>
      <c r="B74" s="57" t="s">
        <v>220</v>
      </c>
      <c r="C74" s="14" t="s">
        <v>28</v>
      </c>
      <c r="D74" s="57" t="s">
        <v>221</v>
      </c>
      <c r="E74" s="13" t="s">
        <v>222</v>
      </c>
      <c r="F74" s="104">
        <f>G74+H74</f>
        <v>73500</v>
      </c>
      <c r="G74" s="104">
        <v>73500</v>
      </c>
      <c r="H74" s="104"/>
      <c r="I74" s="15" t="s">
        <v>223</v>
      </c>
      <c r="J74" s="16"/>
    </row>
    <row r="75" spans="1:15" s="121" customFormat="1" ht="25.5" customHeight="1">
      <c r="A75" s="12" t="s">
        <v>11</v>
      </c>
      <c r="B75" s="57" t="s">
        <v>220</v>
      </c>
      <c r="C75" s="14" t="s">
        <v>28</v>
      </c>
      <c r="D75" s="57" t="s">
        <v>224</v>
      </c>
      <c r="E75" s="13" t="s">
        <v>225</v>
      </c>
      <c r="F75" s="104">
        <f>G75+H75</f>
        <v>89500</v>
      </c>
      <c r="G75" s="104">
        <v>89500</v>
      </c>
      <c r="H75" s="104"/>
      <c r="I75" s="15" t="s">
        <v>226</v>
      </c>
      <c r="J75" s="16"/>
    </row>
    <row r="76" spans="1:15" s="121" customFormat="1" ht="25.5" customHeight="1">
      <c r="A76" s="12" t="s">
        <v>11</v>
      </c>
      <c r="B76" s="57" t="s">
        <v>233</v>
      </c>
      <c r="C76" s="14" t="s">
        <v>28</v>
      </c>
      <c r="D76" s="57" t="s">
        <v>234</v>
      </c>
      <c r="E76" s="297" t="s">
        <v>235</v>
      </c>
      <c r="F76" s="42">
        <v>288950</v>
      </c>
      <c r="G76" s="42">
        <v>288950</v>
      </c>
      <c r="H76" s="42"/>
      <c r="I76" s="15"/>
      <c r="J76" s="16"/>
    </row>
    <row r="77" spans="1:15" s="121" customFormat="1" ht="25.5" customHeight="1">
      <c r="A77" s="12" t="s">
        <v>11</v>
      </c>
      <c r="B77" s="57" t="s">
        <v>233</v>
      </c>
      <c r="C77" s="14" t="s">
        <v>28</v>
      </c>
      <c r="D77" s="57" t="s">
        <v>236</v>
      </c>
      <c r="E77" s="13" t="s">
        <v>237</v>
      </c>
      <c r="F77" s="42">
        <v>10000</v>
      </c>
      <c r="G77" s="42">
        <v>10000</v>
      </c>
      <c r="H77" s="42"/>
      <c r="I77" s="15"/>
      <c r="J77" s="16"/>
    </row>
    <row r="78" spans="1:15" s="121" customFormat="1" ht="25.5" customHeight="1">
      <c r="A78" s="12" t="s">
        <v>107</v>
      </c>
      <c r="B78" s="282" t="s">
        <v>245</v>
      </c>
      <c r="C78" s="58" t="s">
        <v>114</v>
      </c>
      <c r="D78" s="57" t="s">
        <v>249</v>
      </c>
      <c r="E78" s="13" t="s">
        <v>250</v>
      </c>
      <c r="F78" s="115">
        <f t="shared" ref="F78:F89" si="0">G78+H78</f>
        <v>160000</v>
      </c>
      <c r="G78" s="115">
        <v>100000</v>
      </c>
      <c r="H78" s="115">
        <v>60000</v>
      </c>
      <c r="I78" s="15" t="s">
        <v>251</v>
      </c>
      <c r="J78" s="16"/>
    </row>
    <row r="79" spans="1:15" s="121" customFormat="1" ht="25.5" customHeight="1">
      <c r="A79" s="116" t="s">
        <v>107</v>
      </c>
      <c r="B79" s="282" t="s">
        <v>245</v>
      </c>
      <c r="C79" s="117" t="s">
        <v>114</v>
      </c>
      <c r="D79" s="282" t="s">
        <v>252</v>
      </c>
      <c r="E79" s="114" t="s">
        <v>253</v>
      </c>
      <c r="F79" s="115">
        <f t="shared" si="0"/>
        <v>236000</v>
      </c>
      <c r="G79" s="118">
        <v>175000</v>
      </c>
      <c r="H79" s="118">
        <v>61000</v>
      </c>
      <c r="I79" s="119" t="s">
        <v>248</v>
      </c>
      <c r="J79" s="120"/>
    </row>
    <row r="80" spans="1:15" s="121" customFormat="1" ht="25.5" customHeight="1">
      <c r="A80" s="116" t="s">
        <v>107</v>
      </c>
      <c r="B80" s="282" t="s">
        <v>245</v>
      </c>
      <c r="C80" s="117" t="s">
        <v>114</v>
      </c>
      <c r="D80" s="282" t="s">
        <v>254</v>
      </c>
      <c r="E80" s="114" t="s">
        <v>255</v>
      </c>
      <c r="F80" s="115">
        <f t="shared" si="0"/>
        <v>100000</v>
      </c>
      <c r="G80" s="118">
        <v>100000</v>
      </c>
      <c r="H80" s="118"/>
      <c r="I80" s="119" t="s">
        <v>256</v>
      </c>
      <c r="J80" s="120"/>
    </row>
    <row r="81" spans="1:10" s="121" customFormat="1" ht="25.5" customHeight="1">
      <c r="A81" s="116" t="s">
        <v>107</v>
      </c>
      <c r="B81" s="282" t="s">
        <v>245</v>
      </c>
      <c r="C81" s="117" t="s">
        <v>114</v>
      </c>
      <c r="D81" s="282" t="s">
        <v>257</v>
      </c>
      <c r="E81" s="114" t="s">
        <v>258</v>
      </c>
      <c r="F81" s="115">
        <f t="shared" si="0"/>
        <v>70000</v>
      </c>
      <c r="G81" s="118">
        <v>70000</v>
      </c>
      <c r="H81" s="118"/>
      <c r="I81" s="119" t="s">
        <v>259</v>
      </c>
      <c r="J81" s="120"/>
    </row>
    <row r="82" spans="1:10" s="121" customFormat="1" ht="25.5" customHeight="1">
      <c r="A82" s="116" t="s">
        <v>107</v>
      </c>
      <c r="B82" s="282" t="s">
        <v>245</v>
      </c>
      <c r="C82" s="117" t="s">
        <v>114</v>
      </c>
      <c r="D82" s="282" t="s">
        <v>260</v>
      </c>
      <c r="E82" s="114" t="s">
        <v>258</v>
      </c>
      <c r="F82" s="115">
        <f t="shared" si="0"/>
        <v>80000</v>
      </c>
      <c r="G82" s="118">
        <v>80000</v>
      </c>
      <c r="H82" s="118"/>
      <c r="I82" s="119" t="s">
        <v>259</v>
      </c>
      <c r="J82" s="120"/>
    </row>
    <row r="83" spans="1:10" s="121" customFormat="1" ht="25.5" customHeight="1">
      <c r="A83" s="116" t="s">
        <v>107</v>
      </c>
      <c r="B83" s="282" t="s">
        <v>245</v>
      </c>
      <c r="C83" s="117" t="s">
        <v>114</v>
      </c>
      <c r="D83" s="282" t="s">
        <v>261</v>
      </c>
      <c r="E83" s="114" t="s">
        <v>258</v>
      </c>
      <c r="F83" s="115">
        <f t="shared" si="0"/>
        <v>63000</v>
      </c>
      <c r="G83" s="118">
        <v>63000</v>
      </c>
      <c r="H83" s="118"/>
      <c r="I83" s="119" t="s">
        <v>259</v>
      </c>
      <c r="J83" s="120"/>
    </row>
    <row r="84" spans="1:10" s="121" customFormat="1" ht="25.5" customHeight="1">
      <c r="A84" s="116" t="s">
        <v>107</v>
      </c>
      <c r="B84" s="282" t="s">
        <v>245</v>
      </c>
      <c r="C84" s="117" t="s">
        <v>114</v>
      </c>
      <c r="D84" s="282" t="s">
        <v>262</v>
      </c>
      <c r="E84" s="114" t="s">
        <v>258</v>
      </c>
      <c r="F84" s="115">
        <f t="shared" si="0"/>
        <v>95000</v>
      </c>
      <c r="G84" s="118">
        <v>95000</v>
      </c>
      <c r="H84" s="118"/>
      <c r="I84" s="119" t="s">
        <v>259</v>
      </c>
      <c r="J84" s="120"/>
    </row>
    <row r="85" spans="1:10" s="121" customFormat="1" ht="25.5" customHeight="1">
      <c r="A85" s="116" t="s">
        <v>107</v>
      </c>
      <c r="B85" s="282" t="s">
        <v>245</v>
      </c>
      <c r="C85" s="117" t="s">
        <v>114</v>
      </c>
      <c r="D85" s="282" t="s">
        <v>263</v>
      </c>
      <c r="E85" s="114" t="s">
        <v>258</v>
      </c>
      <c r="F85" s="115">
        <f t="shared" si="0"/>
        <v>92000</v>
      </c>
      <c r="G85" s="118">
        <v>92000</v>
      </c>
      <c r="H85" s="118"/>
      <c r="I85" s="119" t="s">
        <v>259</v>
      </c>
      <c r="J85" s="120"/>
    </row>
    <row r="86" spans="1:10" s="121" customFormat="1" ht="25.5" customHeight="1">
      <c r="A86" s="116" t="s">
        <v>107</v>
      </c>
      <c r="B86" s="282" t="s">
        <v>245</v>
      </c>
      <c r="C86" s="117" t="s">
        <v>114</v>
      </c>
      <c r="D86" s="282" t="s">
        <v>264</v>
      </c>
      <c r="E86" s="114" t="s">
        <v>265</v>
      </c>
      <c r="F86" s="115">
        <f t="shared" si="0"/>
        <v>5000000</v>
      </c>
      <c r="G86" s="118">
        <v>2500000</v>
      </c>
      <c r="H86" s="118">
        <v>2500000</v>
      </c>
      <c r="I86" s="119" t="s">
        <v>266</v>
      </c>
      <c r="J86" s="120"/>
    </row>
    <row r="87" spans="1:10" s="121" customFormat="1" ht="25.5" customHeight="1">
      <c r="A87" s="116" t="s">
        <v>107</v>
      </c>
      <c r="B87" s="282" t="s">
        <v>245</v>
      </c>
      <c r="C87" s="117" t="s">
        <v>114</v>
      </c>
      <c r="D87" s="282" t="s">
        <v>267</v>
      </c>
      <c r="E87" s="114" t="s">
        <v>268</v>
      </c>
      <c r="F87" s="115">
        <f t="shared" si="0"/>
        <v>180000</v>
      </c>
      <c r="G87" s="118">
        <v>100000</v>
      </c>
      <c r="H87" s="118">
        <v>80000</v>
      </c>
      <c r="I87" s="119" t="s">
        <v>269</v>
      </c>
      <c r="J87" s="120"/>
    </row>
    <row r="88" spans="1:10" s="121" customFormat="1" ht="25.5" customHeight="1">
      <c r="A88" s="116" t="s">
        <v>107</v>
      </c>
      <c r="B88" s="282" t="s">
        <v>245</v>
      </c>
      <c r="C88" s="117" t="s">
        <v>114</v>
      </c>
      <c r="D88" s="282" t="s">
        <v>270</v>
      </c>
      <c r="E88" s="114" t="s">
        <v>271</v>
      </c>
      <c r="F88" s="115">
        <f t="shared" si="0"/>
        <v>200000</v>
      </c>
      <c r="G88" s="118">
        <v>100000</v>
      </c>
      <c r="H88" s="118">
        <v>100000</v>
      </c>
      <c r="I88" s="119" t="s">
        <v>269</v>
      </c>
      <c r="J88" s="120"/>
    </row>
    <row r="89" spans="1:10" s="121" customFormat="1" ht="25.5" customHeight="1">
      <c r="A89" s="116" t="s">
        <v>107</v>
      </c>
      <c r="B89" s="282" t="s">
        <v>245</v>
      </c>
      <c r="C89" s="117" t="s">
        <v>114</v>
      </c>
      <c r="D89" s="282" t="s">
        <v>272</v>
      </c>
      <c r="E89" s="114" t="s">
        <v>273</v>
      </c>
      <c r="F89" s="115">
        <f t="shared" si="0"/>
        <v>1400000</v>
      </c>
      <c r="G89" s="118">
        <v>1000000</v>
      </c>
      <c r="H89" s="118">
        <v>400000</v>
      </c>
      <c r="I89" s="119" t="s">
        <v>274</v>
      </c>
      <c r="J89" s="120"/>
    </row>
    <row r="90" spans="1:10" s="121" customFormat="1" ht="25.5" customHeight="1">
      <c r="A90" s="12" t="s">
        <v>11</v>
      </c>
      <c r="B90" s="57" t="s">
        <v>404</v>
      </c>
      <c r="C90" s="14" t="s">
        <v>28</v>
      </c>
      <c r="D90" s="57" t="s">
        <v>408</v>
      </c>
      <c r="E90" s="77" t="s">
        <v>587</v>
      </c>
      <c r="F90" s="42">
        <v>17262</v>
      </c>
      <c r="G90" s="42">
        <v>17262</v>
      </c>
      <c r="H90" s="42"/>
      <c r="I90" s="15" t="s">
        <v>407</v>
      </c>
      <c r="J90" s="16"/>
    </row>
    <row r="91" spans="1:10" s="121" customFormat="1" ht="25.5" customHeight="1">
      <c r="A91" s="12" t="s">
        <v>11</v>
      </c>
      <c r="B91" s="57" t="s">
        <v>404</v>
      </c>
      <c r="C91" s="14" t="s">
        <v>28</v>
      </c>
      <c r="D91" s="57" t="s">
        <v>409</v>
      </c>
      <c r="E91" s="13" t="s">
        <v>588</v>
      </c>
      <c r="F91" s="42">
        <v>14920</v>
      </c>
      <c r="G91" s="42">
        <v>14920</v>
      </c>
      <c r="H91" s="42"/>
      <c r="I91" s="15" t="s">
        <v>407</v>
      </c>
      <c r="J91" s="16"/>
    </row>
    <row r="92" spans="1:10" s="121" customFormat="1" ht="25.5" customHeight="1">
      <c r="A92" s="12" t="s">
        <v>11</v>
      </c>
      <c r="B92" s="57" t="s">
        <v>404</v>
      </c>
      <c r="C92" s="14" t="s">
        <v>28</v>
      </c>
      <c r="D92" s="57" t="s">
        <v>410</v>
      </c>
      <c r="E92" s="77" t="s">
        <v>586</v>
      </c>
      <c r="F92" s="42">
        <v>12430</v>
      </c>
      <c r="G92" s="42">
        <v>12430</v>
      </c>
      <c r="H92" s="42"/>
      <c r="I92" s="15" t="s">
        <v>407</v>
      </c>
      <c r="J92" s="16"/>
    </row>
    <row r="93" spans="1:10" s="121" customFormat="1" ht="25.5" customHeight="1">
      <c r="A93" s="12" t="s">
        <v>11</v>
      </c>
      <c r="B93" s="57" t="s">
        <v>416</v>
      </c>
      <c r="C93" s="14" t="s">
        <v>28</v>
      </c>
      <c r="D93" s="57" t="s">
        <v>417</v>
      </c>
      <c r="E93" s="13" t="s">
        <v>592</v>
      </c>
      <c r="F93" s="88">
        <f>G93+H93</f>
        <v>1090000</v>
      </c>
      <c r="G93" s="88">
        <v>1090000</v>
      </c>
      <c r="H93" s="88"/>
      <c r="I93" s="15" t="s">
        <v>418</v>
      </c>
      <c r="J93" s="16"/>
    </row>
    <row r="94" spans="1:10" s="121" customFormat="1" ht="25.5" customHeight="1">
      <c r="A94" s="12" t="s">
        <v>11</v>
      </c>
      <c r="B94" s="167" t="s">
        <v>429</v>
      </c>
      <c r="C94" s="58" t="s">
        <v>28</v>
      </c>
      <c r="D94" s="170" t="s">
        <v>438</v>
      </c>
      <c r="E94" s="346" t="s">
        <v>439</v>
      </c>
      <c r="F94" s="88">
        <f>G94+H94</f>
        <v>30000</v>
      </c>
      <c r="G94" s="95">
        <v>30000</v>
      </c>
      <c r="H94" s="96"/>
      <c r="I94" s="62" t="s">
        <v>436</v>
      </c>
      <c r="J94" s="71"/>
    </row>
    <row r="95" spans="1:10" s="121" customFormat="1" ht="25.5" customHeight="1">
      <c r="A95" s="12" t="s">
        <v>11</v>
      </c>
      <c r="B95" s="57" t="s">
        <v>455</v>
      </c>
      <c r="C95" s="14" t="s">
        <v>28</v>
      </c>
      <c r="D95" s="205" t="s">
        <v>456</v>
      </c>
      <c r="E95" s="13" t="s">
        <v>457</v>
      </c>
      <c r="F95" s="42">
        <v>916000</v>
      </c>
      <c r="G95" s="42">
        <v>916000</v>
      </c>
      <c r="H95" s="42"/>
      <c r="I95" s="15" t="s">
        <v>458</v>
      </c>
      <c r="J95" s="16" t="s">
        <v>459</v>
      </c>
    </row>
    <row r="96" spans="1:10" s="121" customFormat="1" ht="25.5" customHeight="1">
      <c r="A96" s="12" t="s">
        <v>11</v>
      </c>
      <c r="B96" s="57" t="s">
        <v>479</v>
      </c>
      <c r="C96" s="14" t="s">
        <v>28</v>
      </c>
      <c r="D96" s="57" t="s">
        <v>480</v>
      </c>
      <c r="E96" s="13" t="s">
        <v>25</v>
      </c>
      <c r="F96" s="42">
        <v>574534</v>
      </c>
      <c r="G96" s="42">
        <v>574534</v>
      </c>
      <c r="H96" s="42"/>
      <c r="I96" s="15" t="s">
        <v>481</v>
      </c>
      <c r="J96" s="16"/>
    </row>
    <row r="97" spans="1:15" s="121" customFormat="1" ht="25.5" customHeight="1">
      <c r="A97" s="12" t="s">
        <v>11</v>
      </c>
      <c r="B97" s="57" t="s">
        <v>479</v>
      </c>
      <c r="C97" s="14" t="s">
        <v>28</v>
      </c>
      <c r="D97" s="57" t="s">
        <v>482</v>
      </c>
      <c r="E97" s="13" t="s">
        <v>25</v>
      </c>
      <c r="F97" s="42">
        <v>30000</v>
      </c>
      <c r="G97" s="42">
        <v>30000</v>
      </c>
      <c r="H97" s="42"/>
      <c r="I97" s="15" t="s">
        <v>483</v>
      </c>
      <c r="J97" s="16"/>
    </row>
    <row r="98" spans="1:15" s="121" customFormat="1" ht="25.5" customHeight="1">
      <c r="A98" s="12" t="s">
        <v>11</v>
      </c>
      <c r="B98" s="57" t="s">
        <v>479</v>
      </c>
      <c r="C98" s="14" t="s">
        <v>28</v>
      </c>
      <c r="D98" s="57" t="s">
        <v>484</v>
      </c>
      <c r="E98" s="13" t="s">
        <v>485</v>
      </c>
      <c r="F98" s="42">
        <f>G98+H98</f>
        <v>9965050</v>
      </c>
      <c r="G98" s="42">
        <v>9965050</v>
      </c>
      <c r="H98" s="42"/>
      <c r="I98" s="15" t="s">
        <v>486</v>
      </c>
      <c r="J98" s="16"/>
    </row>
    <row r="99" spans="1:15" s="121" customFormat="1" ht="25.5" customHeight="1">
      <c r="A99" s="12" t="s">
        <v>11</v>
      </c>
      <c r="B99" s="57" t="s">
        <v>487</v>
      </c>
      <c r="C99" s="14" t="s">
        <v>28</v>
      </c>
      <c r="D99" s="57" t="s">
        <v>488</v>
      </c>
      <c r="E99" s="13" t="s">
        <v>489</v>
      </c>
      <c r="F99" s="42">
        <f>G99+H99</f>
        <v>3759652</v>
      </c>
      <c r="G99" s="42">
        <v>3759652</v>
      </c>
      <c r="H99" s="42"/>
      <c r="I99" s="15" t="s">
        <v>490</v>
      </c>
      <c r="J99" s="16"/>
    </row>
    <row r="100" spans="1:15" s="121" customFormat="1" ht="25.5" customHeight="1">
      <c r="A100" s="12" t="s">
        <v>11</v>
      </c>
      <c r="B100" s="57" t="s">
        <v>487</v>
      </c>
      <c r="C100" s="58" t="s">
        <v>28</v>
      </c>
      <c r="D100" s="94" t="s">
        <v>491</v>
      </c>
      <c r="E100" s="59" t="s">
        <v>492</v>
      </c>
      <c r="F100" s="42">
        <f>G100+H100</f>
        <v>963252</v>
      </c>
      <c r="G100" s="60">
        <v>963252</v>
      </c>
      <c r="H100" s="61"/>
      <c r="I100" s="62" t="s">
        <v>493</v>
      </c>
      <c r="J100" s="71"/>
    </row>
    <row r="101" spans="1:15" s="121" customFormat="1" ht="25.5" customHeight="1">
      <c r="A101" s="12" t="s">
        <v>11</v>
      </c>
      <c r="B101" s="57" t="s">
        <v>487</v>
      </c>
      <c r="C101" s="14" t="s">
        <v>28</v>
      </c>
      <c r="D101" s="57" t="s">
        <v>494</v>
      </c>
      <c r="E101" s="13" t="s">
        <v>25</v>
      </c>
      <c r="F101" s="42">
        <v>60000</v>
      </c>
      <c r="G101" s="42">
        <v>600000</v>
      </c>
      <c r="H101" s="42"/>
      <c r="I101" s="15" t="s">
        <v>495</v>
      </c>
      <c r="J101" s="16"/>
    </row>
    <row r="102" spans="1:15" s="121" customFormat="1" ht="25.5" customHeight="1">
      <c r="A102" s="12" t="s">
        <v>11</v>
      </c>
      <c r="B102" s="57" t="s">
        <v>487</v>
      </c>
      <c r="C102" s="58" t="s">
        <v>114</v>
      </c>
      <c r="D102" s="57" t="s">
        <v>496</v>
      </c>
      <c r="E102" s="13" t="s">
        <v>497</v>
      </c>
      <c r="F102" s="42">
        <v>409444</v>
      </c>
      <c r="G102" s="42">
        <v>409444</v>
      </c>
      <c r="H102" s="42"/>
      <c r="I102" s="15" t="s">
        <v>498</v>
      </c>
      <c r="J102" s="16"/>
    </row>
    <row r="103" spans="1:15" s="121" customFormat="1" ht="25.5" customHeight="1">
      <c r="A103" s="12" t="s">
        <v>11</v>
      </c>
      <c r="B103" s="57" t="s">
        <v>487</v>
      </c>
      <c r="C103" s="14" t="s">
        <v>114</v>
      </c>
      <c r="D103" s="57" t="s">
        <v>499</v>
      </c>
      <c r="E103" s="13" t="s">
        <v>500</v>
      </c>
      <c r="F103" s="42">
        <v>129900</v>
      </c>
      <c r="G103" s="42">
        <v>129900</v>
      </c>
      <c r="H103" s="42"/>
      <c r="I103" s="15" t="s">
        <v>498</v>
      </c>
      <c r="J103" s="16"/>
      <c r="K103" s="5"/>
      <c r="L103" s="5"/>
      <c r="M103" s="5"/>
      <c r="N103" s="5"/>
      <c r="O103" s="5"/>
    </row>
    <row r="104" spans="1:15" s="121" customFormat="1" ht="25.5" customHeight="1">
      <c r="A104" s="12" t="s">
        <v>11</v>
      </c>
      <c r="B104" s="57" t="s">
        <v>487</v>
      </c>
      <c r="C104" s="58" t="s">
        <v>114</v>
      </c>
      <c r="D104" s="57" t="s">
        <v>501</v>
      </c>
      <c r="E104" s="13" t="s">
        <v>502</v>
      </c>
      <c r="F104" s="42">
        <f t="shared" ref="F104:F110" si="1">G104</f>
        <v>785834</v>
      </c>
      <c r="G104" s="42">
        <v>785834</v>
      </c>
      <c r="H104" s="42"/>
      <c r="I104" s="15" t="s">
        <v>498</v>
      </c>
      <c r="J104" s="16"/>
      <c r="K104" s="5"/>
      <c r="L104" s="5"/>
      <c r="M104" s="5"/>
      <c r="N104" s="5"/>
      <c r="O104" s="5"/>
    </row>
    <row r="105" spans="1:15" s="121" customFormat="1" ht="25.5" customHeight="1">
      <c r="A105" s="12" t="s">
        <v>11</v>
      </c>
      <c r="B105" s="57" t="s">
        <v>487</v>
      </c>
      <c r="C105" s="14" t="s">
        <v>114</v>
      </c>
      <c r="D105" s="57" t="s">
        <v>503</v>
      </c>
      <c r="E105" s="13" t="s">
        <v>504</v>
      </c>
      <c r="F105" s="42">
        <f t="shared" si="1"/>
        <v>313840</v>
      </c>
      <c r="G105" s="42">
        <v>313840</v>
      </c>
      <c r="H105" s="42"/>
      <c r="I105" s="15" t="s">
        <v>505</v>
      </c>
      <c r="J105" s="16"/>
      <c r="K105" s="5"/>
      <c r="L105" s="5"/>
      <c r="M105" s="5"/>
      <c r="N105" s="5"/>
      <c r="O105" s="5"/>
    </row>
    <row r="106" spans="1:15" s="121" customFormat="1" ht="25.5" customHeight="1">
      <c r="A106" s="12" t="s">
        <v>11</v>
      </c>
      <c r="B106" s="57" t="s">
        <v>487</v>
      </c>
      <c r="C106" s="58" t="s">
        <v>114</v>
      </c>
      <c r="D106" s="57" t="s">
        <v>506</v>
      </c>
      <c r="E106" s="13" t="s">
        <v>507</v>
      </c>
      <c r="F106" s="42">
        <f t="shared" si="1"/>
        <v>277322</v>
      </c>
      <c r="G106" s="42">
        <v>277322</v>
      </c>
      <c r="H106" s="42"/>
      <c r="I106" s="15" t="s">
        <v>505</v>
      </c>
      <c r="J106" s="16"/>
      <c r="K106" s="5"/>
      <c r="L106" s="5"/>
      <c r="M106" s="5"/>
      <c r="N106" s="5"/>
      <c r="O106" s="5"/>
    </row>
    <row r="107" spans="1:15" s="121" customFormat="1" ht="25.5" customHeight="1">
      <c r="A107" s="12" t="s">
        <v>11</v>
      </c>
      <c r="B107" s="57" t="s">
        <v>487</v>
      </c>
      <c r="C107" s="14" t="s">
        <v>114</v>
      </c>
      <c r="D107" s="57" t="s">
        <v>508</v>
      </c>
      <c r="E107" s="13" t="s">
        <v>509</v>
      </c>
      <c r="F107" s="42">
        <f t="shared" si="1"/>
        <v>358815</v>
      </c>
      <c r="G107" s="42">
        <v>358815</v>
      </c>
      <c r="H107" s="42"/>
      <c r="I107" s="15" t="s">
        <v>505</v>
      </c>
      <c r="J107" s="16"/>
      <c r="K107" s="5"/>
      <c r="L107" s="5"/>
      <c r="M107" s="5"/>
      <c r="N107" s="5"/>
      <c r="O107" s="5"/>
    </row>
    <row r="108" spans="1:15" s="121" customFormat="1" ht="25.5" customHeight="1">
      <c r="A108" s="12" t="s">
        <v>11</v>
      </c>
      <c r="B108" s="57" t="s">
        <v>487</v>
      </c>
      <c r="C108" s="58" t="s">
        <v>114</v>
      </c>
      <c r="D108" s="57" t="s">
        <v>510</v>
      </c>
      <c r="E108" s="13" t="s">
        <v>511</v>
      </c>
      <c r="F108" s="42">
        <f t="shared" si="1"/>
        <v>64250</v>
      </c>
      <c r="G108" s="42">
        <v>64250</v>
      </c>
      <c r="H108" s="42"/>
      <c r="I108" s="15" t="s">
        <v>505</v>
      </c>
      <c r="J108" s="16"/>
      <c r="K108" s="5"/>
      <c r="L108" s="5"/>
      <c r="M108" s="5"/>
      <c r="N108" s="5"/>
      <c r="O108" s="5"/>
    </row>
    <row r="109" spans="1:15" s="121" customFormat="1" ht="25.5" customHeight="1">
      <c r="A109" s="12" t="s">
        <v>11</v>
      </c>
      <c r="B109" s="57" t="s">
        <v>487</v>
      </c>
      <c r="C109" s="14" t="s">
        <v>114</v>
      </c>
      <c r="D109" s="57" t="s">
        <v>512</v>
      </c>
      <c r="E109" s="13" t="s">
        <v>513</v>
      </c>
      <c r="F109" s="42">
        <f t="shared" si="1"/>
        <v>103200</v>
      </c>
      <c r="G109" s="42">
        <v>103200</v>
      </c>
      <c r="H109" s="42"/>
      <c r="I109" s="15" t="s">
        <v>514</v>
      </c>
      <c r="J109" s="16"/>
      <c r="K109" s="5"/>
      <c r="L109" s="5"/>
      <c r="M109" s="5"/>
      <c r="N109" s="5"/>
      <c r="O109" s="5"/>
    </row>
    <row r="110" spans="1:15" s="121" customFormat="1" ht="25.5" customHeight="1">
      <c r="A110" s="12" t="s">
        <v>11</v>
      </c>
      <c r="B110" s="57" t="s">
        <v>487</v>
      </c>
      <c r="C110" s="58" t="s">
        <v>114</v>
      </c>
      <c r="D110" s="57" t="s">
        <v>515</v>
      </c>
      <c r="E110" s="13" t="s">
        <v>511</v>
      </c>
      <c r="F110" s="42">
        <f t="shared" si="1"/>
        <v>291660</v>
      </c>
      <c r="G110" s="42">
        <v>291660</v>
      </c>
      <c r="H110" s="42"/>
      <c r="I110" s="15" t="s">
        <v>514</v>
      </c>
      <c r="J110" s="16"/>
      <c r="K110" s="5"/>
      <c r="L110" s="5"/>
      <c r="M110" s="5"/>
      <c r="N110" s="5"/>
      <c r="O110" s="5"/>
    </row>
    <row r="111" spans="1:15" s="121" customFormat="1" ht="25.5" customHeight="1">
      <c r="A111" s="12" t="s">
        <v>11</v>
      </c>
      <c r="B111" s="57" t="s">
        <v>487</v>
      </c>
      <c r="C111" s="14" t="s">
        <v>28</v>
      </c>
      <c r="D111" s="57" t="s">
        <v>516</v>
      </c>
      <c r="E111" s="13" t="s">
        <v>517</v>
      </c>
      <c r="F111" s="42">
        <v>270000</v>
      </c>
      <c r="G111" s="42">
        <v>270000</v>
      </c>
      <c r="H111" s="42"/>
      <c r="I111" s="15" t="s">
        <v>518</v>
      </c>
      <c r="J111" s="16"/>
      <c r="K111" s="5"/>
      <c r="L111" s="5"/>
      <c r="M111" s="5"/>
      <c r="N111" s="5"/>
      <c r="O111" s="5"/>
    </row>
    <row r="112" spans="1:15" s="121" customFormat="1" ht="25.5" customHeight="1">
      <c r="A112" s="12" t="s">
        <v>11</v>
      </c>
      <c r="B112" s="57" t="s">
        <v>487</v>
      </c>
      <c r="C112" s="14" t="s">
        <v>28</v>
      </c>
      <c r="D112" s="57" t="s">
        <v>519</v>
      </c>
      <c r="E112" s="13" t="s">
        <v>520</v>
      </c>
      <c r="F112" s="42">
        <v>100000</v>
      </c>
      <c r="G112" s="42">
        <v>100000</v>
      </c>
      <c r="H112" s="42"/>
      <c r="I112" s="15" t="s">
        <v>518</v>
      </c>
      <c r="J112" s="16"/>
      <c r="K112" s="5"/>
      <c r="L112" s="5"/>
      <c r="M112" s="5"/>
      <c r="N112" s="5"/>
      <c r="O112" s="5"/>
    </row>
    <row r="113" spans="1:15" s="121" customFormat="1" ht="25.5" customHeight="1">
      <c r="A113" s="12" t="s">
        <v>11</v>
      </c>
      <c r="B113" s="57" t="s">
        <v>479</v>
      </c>
      <c r="C113" s="14" t="s">
        <v>28</v>
      </c>
      <c r="D113" s="57" t="s">
        <v>525</v>
      </c>
      <c r="E113" s="13" t="s">
        <v>526</v>
      </c>
      <c r="F113" s="42">
        <v>215500</v>
      </c>
      <c r="G113" s="42">
        <v>215500</v>
      </c>
      <c r="H113" s="42"/>
      <c r="I113" s="15" t="s">
        <v>527</v>
      </c>
      <c r="J113" s="16"/>
      <c r="K113" s="5"/>
      <c r="L113" s="5"/>
      <c r="M113" s="5"/>
      <c r="N113" s="5"/>
      <c r="O113" s="5"/>
    </row>
    <row r="114" spans="1:15" s="121" customFormat="1" ht="25.5" customHeight="1">
      <c r="A114" s="12" t="s">
        <v>11</v>
      </c>
      <c r="B114" s="167" t="s">
        <v>479</v>
      </c>
      <c r="C114" s="58" t="s">
        <v>28</v>
      </c>
      <c r="D114" s="94" t="s">
        <v>528</v>
      </c>
      <c r="E114" s="59"/>
      <c r="F114" s="60">
        <v>200000</v>
      </c>
      <c r="G114" s="60">
        <v>200000</v>
      </c>
      <c r="H114" s="61"/>
      <c r="I114" s="62" t="s">
        <v>498</v>
      </c>
      <c r="J114" s="71"/>
      <c r="K114" s="5"/>
      <c r="L114" s="5"/>
      <c r="M114" s="5"/>
      <c r="N114" s="5"/>
      <c r="O114" s="5"/>
    </row>
    <row r="115" spans="1:15" s="121" customFormat="1" ht="25.5" customHeight="1">
      <c r="A115" s="12" t="s">
        <v>11</v>
      </c>
      <c r="B115" s="57" t="s">
        <v>529</v>
      </c>
      <c r="C115" s="14" t="s">
        <v>28</v>
      </c>
      <c r="D115" s="57" t="s">
        <v>530</v>
      </c>
      <c r="E115" s="13" t="s">
        <v>531</v>
      </c>
      <c r="F115" s="88">
        <v>320800</v>
      </c>
      <c r="G115" s="88">
        <v>320800</v>
      </c>
      <c r="H115" s="88"/>
      <c r="I115" s="15" t="s">
        <v>532</v>
      </c>
      <c r="J115" s="16"/>
      <c r="K115" s="5"/>
      <c r="L115" s="5"/>
      <c r="M115" s="5"/>
      <c r="N115" s="5"/>
      <c r="O115" s="5"/>
    </row>
    <row r="116" spans="1:15" s="121" customFormat="1" ht="25.5" customHeight="1">
      <c r="A116" s="12" t="s">
        <v>11</v>
      </c>
      <c r="B116" s="57" t="s">
        <v>155</v>
      </c>
      <c r="C116" s="14" t="s">
        <v>28</v>
      </c>
      <c r="D116" s="57" t="s">
        <v>162</v>
      </c>
      <c r="E116" s="13" t="s">
        <v>25</v>
      </c>
      <c r="F116" s="42">
        <v>50000</v>
      </c>
      <c r="G116" s="42">
        <v>50000</v>
      </c>
      <c r="H116" s="42">
        <v>0</v>
      </c>
      <c r="I116" s="15" t="s">
        <v>163</v>
      </c>
      <c r="J116" s="16"/>
      <c r="K116" s="5"/>
      <c r="L116" s="5"/>
      <c r="M116" s="5"/>
      <c r="N116" s="5"/>
      <c r="O116" s="5"/>
    </row>
    <row r="117" spans="1:15" s="121" customFormat="1" ht="25.5" customHeight="1">
      <c r="A117" s="12" t="s">
        <v>11</v>
      </c>
      <c r="B117" s="57" t="s">
        <v>559</v>
      </c>
      <c r="C117" s="14" t="s">
        <v>534</v>
      </c>
      <c r="D117" s="57" t="s">
        <v>535</v>
      </c>
      <c r="E117" s="13" t="s">
        <v>596</v>
      </c>
      <c r="F117" s="147">
        <v>20000</v>
      </c>
      <c r="G117" s="147">
        <v>20000</v>
      </c>
      <c r="H117" s="148"/>
      <c r="I117" s="15" t="s">
        <v>536</v>
      </c>
      <c r="J117" s="16"/>
      <c r="K117" s="5"/>
      <c r="L117" s="5"/>
      <c r="M117" s="5"/>
      <c r="N117" s="5"/>
      <c r="O117" s="5"/>
    </row>
    <row r="118" spans="1:15" s="5" customFormat="1" ht="25.5" customHeight="1">
      <c r="A118" s="12" t="s">
        <v>11</v>
      </c>
      <c r="B118" s="57" t="s">
        <v>27</v>
      </c>
      <c r="C118" s="14" t="s">
        <v>32</v>
      </c>
      <c r="D118" s="57" t="s">
        <v>33</v>
      </c>
      <c r="E118" s="13" t="s">
        <v>34</v>
      </c>
      <c r="F118" s="42">
        <v>33600</v>
      </c>
      <c r="G118" s="42">
        <v>33600</v>
      </c>
      <c r="H118" s="42"/>
      <c r="I118" s="15" t="s">
        <v>31</v>
      </c>
      <c r="J118" s="16"/>
    </row>
    <row r="119" spans="1:15" s="5" customFormat="1" ht="25.5" customHeight="1">
      <c r="A119" s="12" t="s">
        <v>11</v>
      </c>
      <c r="B119" s="57" t="s">
        <v>27</v>
      </c>
      <c r="C119" s="14" t="s">
        <v>32</v>
      </c>
      <c r="D119" s="57" t="s">
        <v>35</v>
      </c>
      <c r="E119" s="13" t="s">
        <v>36</v>
      </c>
      <c r="F119" s="42">
        <v>90000</v>
      </c>
      <c r="G119" s="42">
        <v>90000</v>
      </c>
      <c r="H119" s="42"/>
      <c r="I119" s="15" t="s">
        <v>31</v>
      </c>
      <c r="J119" s="16"/>
    </row>
    <row r="120" spans="1:15" s="5" customFormat="1" ht="25.5" customHeight="1">
      <c r="A120" s="12" t="s">
        <v>11</v>
      </c>
      <c r="B120" s="57" t="s">
        <v>64</v>
      </c>
      <c r="C120" s="14" t="s">
        <v>32</v>
      </c>
      <c r="D120" s="57" t="s">
        <v>65</v>
      </c>
      <c r="E120" s="13" t="s">
        <v>66</v>
      </c>
      <c r="F120" s="42">
        <f>SUM(G120:H120)</f>
        <v>50000</v>
      </c>
      <c r="G120" s="42">
        <v>50000</v>
      </c>
      <c r="H120" s="42"/>
      <c r="I120" s="15" t="s">
        <v>67</v>
      </c>
      <c r="J120" s="16"/>
    </row>
    <row r="121" spans="1:15" s="5" customFormat="1" ht="25.5" customHeight="1">
      <c r="A121" s="12" t="s">
        <v>11</v>
      </c>
      <c r="B121" s="57" t="s">
        <v>64</v>
      </c>
      <c r="C121" s="14" t="s">
        <v>32</v>
      </c>
      <c r="D121" s="57" t="s">
        <v>68</v>
      </c>
      <c r="E121" s="13" t="s">
        <v>69</v>
      </c>
      <c r="F121" s="42">
        <f>SUM(G121:H121)</f>
        <v>28000</v>
      </c>
      <c r="G121" s="42">
        <v>28000</v>
      </c>
      <c r="H121" s="42"/>
      <c r="I121" s="15" t="s">
        <v>67</v>
      </c>
      <c r="J121" s="16"/>
    </row>
    <row r="122" spans="1:15" s="5" customFormat="1" ht="25.5" customHeight="1">
      <c r="A122" s="12" t="s">
        <v>11</v>
      </c>
      <c r="B122" s="57" t="s">
        <v>81</v>
      </c>
      <c r="C122" s="14" t="s">
        <v>32</v>
      </c>
      <c r="D122" s="57" t="s">
        <v>85</v>
      </c>
      <c r="E122" s="13" t="s">
        <v>86</v>
      </c>
      <c r="F122" s="42">
        <v>15510</v>
      </c>
      <c r="G122" s="42">
        <v>15510</v>
      </c>
      <c r="H122" s="42"/>
      <c r="I122" s="15" t="s">
        <v>84</v>
      </c>
      <c r="J122" s="16"/>
    </row>
    <row r="123" spans="1:15" s="5" customFormat="1" ht="25.5" customHeight="1">
      <c r="A123" s="12" t="s">
        <v>11</v>
      </c>
      <c r="B123" s="167" t="s">
        <v>81</v>
      </c>
      <c r="C123" s="58" t="s">
        <v>32</v>
      </c>
      <c r="D123" s="94" t="s">
        <v>89</v>
      </c>
      <c r="E123" s="59" t="s">
        <v>89</v>
      </c>
      <c r="F123" s="60">
        <v>30000</v>
      </c>
      <c r="G123" s="60">
        <v>30000</v>
      </c>
      <c r="H123" s="61"/>
      <c r="I123" s="62" t="s">
        <v>84</v>
      </c>
      <c r="J123" s="71"/>
    </row>
    <row r="124" spans="1:15" s="5" customFormat="1" ht="25.5" customHeight="1">
      <c r="A124" s="12" t="s">
        <v>11</v>
      </c>
      <c r="B124" s="57" t="s">
        <v>90</v>
      </c>
      <c r="C124" s="14" t="s">
        <v>32</v>
      </c>
      <c r="D124" s="57" t="s">
        <v>91</v>
      </c>
      <c r="E124" s="13" t="s">
        <v>92</v>
      </c>
      <c r="F124" s="104">
        <v>26000</v>
      </c>
      <c r="G124" s="104">
        <v>26000</v>
      </c>
      <c r="H124" s="81"/>
      <c r="I124" s="15" t="s">
        <v>93</v>
      </c>
      <c r="J124" s="16"/>
    </row>
    <row r="125" spans="1:15" s="5" customFormat="1" ht="25.5" customHeight="1">
      <c r="A125" s="17" t="s">
        <v>107</v>
      </c>
      <c r="B125" s="170" t="s">
        <v>147</v>
      </c>
      <c r="C125" s="58" t="s">
        <v>152</v>
      </c>
      <c r="D125" s="94" t="s">
        <v>153</v>
      </c>
      <c r="E125" s="59" t="s">
        <v>154</v>
      </c>
      <c r="F125" s="95">
        <f>G125+H125</f>
        <v>28000</v>
      </c>
      <c r="G125" s="95">
        <v>28000</v>
      </c>
      <c r="H125" s="96"/>
      <c r="I125" s="62" t="s">
        <v>150</v>
      </c>
      <c r="J125" s="71" t="s">
        <v>151</v>
      </c>
    </row>
    <row r="126" spans="1:15" s="5" customFormat="1" ht="25.5" customHeight="1">
      <c r="A126" s="311" t="s">
        <v>11</v>
      </c>
      <c r="B126" s="57" t="s">
        <v>155</v>
      </c>
      <c r="C126" s="14" t="s">
        <v>32</v>
      </c>
      <c r="D126" s="57" t="s">
        <v>165</v>
      </c>
      <c r="E126" s="13" t="s">
        <v>166</v>
      </c>
      <c r="F126" s="42">
        <v>40200</v>
      </c>
      <c r="G126" s="42">
        <v>40200</v>
      </c>
      <c r="H126" s="42"/>
      <c r="I126" s="15" t="s">
        <v>167</v>
      </c>
      <c r="J126" s="16" t="s">
        <v>168</v>
      </c>
    </row>
    <row r="127" spans="1:15" s="5" customFormat="1" ht="25.5" customHeight="1">
      <c r="A127" s="12" t="s">
        <v>11</v>
      </c>
      <c r="B127" s="57" t="s">
        <v>233</v>
      </c>
      <c r="C127" s="14" t="s">
        <v>152</v>
      </c>
      <c r="D127" s="57" t="s">
        <v>238</v>
      </c>
      <c r="E127" s="13" t="s">
        <v>239</v>
      </c>
      <c r="F127" s="42">
        <v>543600</v>
      </c>
      <c r="G127" s="42">
        <v>543600</v>
      </c>
      <c r="H127" s="42"/>
      <c r="I127" s="15"/>
      <c r="J127" s="16"/>
    </row>
    <row r="128" spans="1:15" s="5" customFormat="1" ht="25.5" customHeight="1">
      <c r="A128" s="12" t="s">
        <v>11</v>
      </c>
      <c r="B128" s="57" t="s">
        <v>233</v>
      </c>
      <c r="C128" s="14" t="s">
        <v>152</v>
      </c>
      <c r="D128" s="57" t="s">
        <v>240</v>
      </c>
      <c r="E128" s="13" t="s">
        <v>241</v>
      </c>
      <c r="F128" s="42">
        <v>21916</v>
      </c>
      <c r="G128" s="42">
        <v>21916</v>
      </c>
      <c r="H128" s="42"/>
      <c r="I128" s="15"/>
      <c r="J128" s="16"/>
    </row>
    <row r="129" spans="1:15" s="5" customFormat="1" ht="25.5" customHeight="1">
      <c r="A129" s="116" t="s">
        <v>107</v>
      </c>
      <c r="B129" s="282" t="s">
        <v>245</v>
      </c>
      <c r="C129" s="117" t="s">
        <v>152</v>
      </c>
      <c r="D129" s="282" t="s">
        <v>275</v>
      </c>
      <c r="E129" s="114" t="s">
        <v>276</v>
      </c>
      <c r="F129" s="115">
        <f t="shared" ref="F129:F171" si="2">G129+H129</f>
        <v>250000</v>
      </c>
      <c r="G129" s="118">
        <v>130000</v>
      </c>
      <c r="H129" s="118">
        <v>120000</v>
      </c>
      <c r="I129" s="119" t="s">
        <v>277</v>
      </c>
      <c r="J129" s="120"/>
      <c r="K129" s="2"/>
      <c r="L129" s="2"/>
      <c r="M129" s="2"/>
      <c r="N129" s="2"/>
      <c r="O129" s="2"/>
    </row>
    <row r="130" spans="1:15" s="5" customFormat="1" ht="25.5" customHeight="1">
      <c r="A130" s="116" t="s">
        <v>107</v>
      </c>
      <c r="B130" s="282" t="s">
        <v>245</v>
      </c>
      <c r="C130" s="117" t="s">
        <v>152</v>
      </c>
      <c r="D130" s="282" t="s">
        <v>278</v>
      </c>
      <c r="E130" s="114" t="s">
        <v>279</v>
      </c>
      <c r="F130" s="115">
        <f t="shared" si="2"/>
        <v>80000</v>
      </c>
      <c r="G130" s="118">
        <v>48000</v>
      </c>
      <c r="H130" s="118">
        <v>32000</v>
      </c>
      <c r="I130" s="119" t="s">
        <v>280</v>
      </c>
      <c r="J130" s="120"/>
      <c r="K130" s="2"/>
      <c r="L130" s="2"/>
      <c r="M130" s="2"/>
      <c r="N130" s="2"/>
      <c r="O130" s="2"/>
    </row>
    <row r="131" spans="1:15" s="5" customFormat="1" ht="25.5" customHeight="1">
      <c r="A131" s="116" t="s">
        <v>107</v>
      </c>
      <c r="B131" s="282" t="s">
        <v>245</v>
      </c>
      <c r="C131" s="117" t="s">
        <v>152</v>
      </c>
      <c r="D131" s="282" t="s">
        <v>281</v>
      </c>
      <c r="E131" s="114" t="s">
        <v>282</v>
      </c>
      <c r="F131" s="115">
        <f t="shared" si="2"/>
        <v>80000</v>
      </c>
      <c r="G131" s="118">
        <v>48000</v>
      </c>
      <c r="H131" s="118">
        <v>32000</v>
      </c>
      <c r="I131" s="119" t="s">
        <v>280</v>
      </c>
      <c r="J131" s="120"/>
    </row>
    <row r="132" spans="1:15" s="5" customFormat="1" ht="25.5" customHeight="1">
      <c r="A132" s="116" t="s">
        <v>107</v>
      </c>
      <c r="B132" s="282" t="s">
        <v>245</v>
      </c>
      <c r="C132" s="117" t="s">
        <v>152</v>
      </c>
      <c r="D132" s="282" t="s">
        <v>283</v>
      </c>
      <c r="E132" s="114" t="s">
        <v>279</v>
      </c>
      <c r="F132" s="115">
        <f t="shared" si="2"/>
        <v>80000</v>
      </c>
      <c r="G132" s="118">
        <v>48000</v>
      </c>
      <c r="H132" s="118">
        <v>32000</v>
      </c>
      <c r="I132" s="119" t="s">
        <v>280</v>
      </c>
      <c r="J132" s="120"/>
    </row>
    <row r="133" spans="1:15" s="5" customFormat="1" ht="25.5" customHeight="1">
      <c r="A133" s="116" t="s">
        <v>107</v>
      </c>
      <c r="B133" s="282" t="s">
        <v>245</v>
      </c>
      <c r="C133" s="117" t="s">
        <v>152</v>
      </c>
      <c r="D133" s="282" t="s">
        <v>284</v>
      </c>
      <c r="E133" s="114" t="s">
        <v>285</v>
      </c>
      <c r="F133" s="115">
        <f t="shared" si="2"/>
        <v>80000</v>
      </c>
      <c r="G133" s="118">
        <v>48000</v>
      </c>
      <c r="H133" s="118">
        <v>32000</v>
      </c>
      <c r="I133" s="119" t="s">
        <v>280</v>
      </c>
      <c r="J133" s="120"/>
    </row>
    <row r="134" spans="1:15" s="5" customFormat="1" ht="25.5" customHeight="1">
      <c r="A134" s="116" t="s">
        <v>107</v>
      </c>
      <c r="B134" s="282" t="s">
        <v>245</v>
      </c>
      <c r="C134" s="117" t="s">
        <v>152</v>
      </c>
      <c r="D134" s="282" t="s">
        <v>286</v>
      </c>
      <c r="E134" s="114" t="s">
        <v>279</v>
      </c>
      <c r="F134" s="115">
        <f t="shared" si="2"/>
        <v>80000</v>
      </c>
      <c r="G134" s="118">
        <v>48000</v>
      </c>
      <c r="H134" s="118">
        <v>32000</v>
      </c>
      <c r="I134" s="119" t="s">
        <v>280</v>
      </c>
      <c r="J134" s="120"/>
    </row>
    <row r="135" spans="1:15" s="5" customFormat="1" ht="25.5" customHeight="1">
      <c r="A135" s="116" t="s">
        <v>107</v>
      </c>
      <c r="B135" s="282" t="s">
        <v>245</v>
      </c>
      <c r="C135" s="117" t="s">
        <v>152</v>
      </c>
      <c r="D135" s="282" t="s">
        <v>287</v>
      </c>
      <c r="E135" s="114" t="s">
        <v>282</v>
      </c>
      <c r="F135" s="115">
        <f t="shared" si="2"/>
        <v>80000</v>
      </c>
      <c r="G135" s="118">
        <v>48000</v>
      </c>
      <c r="H135" s="118">
        <v>32000</v>
      </c>
      <c r="I135" s="119" t="s">
        <v>280</v>
      </c>
      <c r="J135" s="120"/>
    </row>
    <row r="136" spans="1:15" s="5" customFormat="1" ht="25.5" customHeight="1">
      <c r="A136" s="116" t="s">
        <v>107</v>
      </c>
      <c r="B136" s="282" t="s">
        <v>245</v>
      </c>
      <c r="C136" s="117" t="s">
        <v>152</v>
      </c>
      <c r="D136" s="282" t="s">
        <v>288</v>
      </c>
      <c r="E136" s="114" t="s">
        <v>289</v>
      </c>
      <c r="F136" s="115">
        <f t="shared" si="2"/>
        <v>70000</v>
      </c>
      <c r="G136" s="118">
        <v>42000</v>
      </c>
      <c r="H136" s="118">
        <v>28000</v>
      </c>
      <c r="I136" s="119" t="s">
        <v>280</v>
      </c>
      <c r="J136" s="120"/>
    </row>
    <row r="137" spans="1:15" s="5" customFormat="1" ht="25.5" customHeight="1">
      <c r="A137" s="116" t="s">
        <v>107</v>
      </c>
      <c r="B137" s="282" t="s">
        <v>245</v>
      </c>
      <c r="C137" s="117" t="s">
        <v>152</v>
      </c>
      <c r="D137" s="282" t="s">
        <v>290</v>
      </c>
      <c r="E137" s="114" t="s">
        <v>279</v>
      </c>
      <c r="F137" s="115">
        <f t="shared" si="2"/>
        <v>70000</v>
      </c>
      <c r="G137" s="118">
        <v>42000</v>
      </c>
      <c r="H137" s="118">
        <v>28000</v>
      </c>
      <c r="I137" s="119" t="s">
        <v>280</v>
      </c>
      <c r="J137" s="120"/>
    </row>
    <row r="138" spans="1:15" s="5" customFormat="1" ht="25.5" customHeight="1">
      <c r="A138" s="116" t="s">
        <v>107</v>
      </c>
      <c r="B138" s="282" t="s">
        <v>245</v>
      </c>
      <c r="C138" s="117" t="s">
        <v>152</v>
      </c>
      <c r="D138" s="282" t="s">
        <v>291</v>
      </c>
      <c r="E138" s="114" t="s">
        <v>285</v>
      </c>
      <c r="F138" s="115">
        <f t="shared" si="2"/>
        <v>80000</v>
      </c>
      <c r="G138" s="118">
        <v>48000</v>
      </c>
      <c r="H138" s="118">
        <v>32000</v>
      </c>
      <c r="I138" s="119" t="s">
        <v>280</v>
      </c>
      <c r="J138" s="120"/>
    </row>
    <row r="139" spans="1:15" s="5" customFormat="1" ht="25.5" customHeight="1">
      <c r="A139" s="116" t="s">
        <v>107</v>
      </c>
      <c r="B139" s="282" t="s">
        <v>245</v>
      </c>
      <c r="C139" s="117" t="s">
        <v>152</v>
      </c>
      <c r="D139" s="282" t="s">
        <v>292</v>
      </c>
      <c r="E139" s="114" t="s">
        <v>282</v>
      </c>
      <c r="F139" s="115">
        <f t="shared" si="2"/>
        <v>80000</v>
      </c>
      <c r="G139" s="118">
        <v>48000</v>
      </c>
      <c r="H139" s="118">
        <v>32000</v>
      </c>
      <c r="I139" s="119" t="s">
        <v>280</v>
      </c>
      <c r="J139" s="120"/>
    </row>
    <row r="140" spans="1:15" s="5" customFormat="1" ht="25.5" customHeight="1">
      <c r="A140" s="116" t="s">
        <v>107</v>
      </c>
      <c r="B140" s="282" t="s">
        <v>245</v>
      </c>
      <c r="C140" s="117" t="s">
        <v>152</v>
      </c>
      <c r="D140" s="282" t="s">
        <v>293</v>
      </c>
      <c r="E140" s="114" t="s">
        <v>289</v>
      </c>
      <c r="F140" s="115">
        <f t="shared" si="2"/>
        <v>80000</v>
      </c>
      <c r="G140" s="118">
        <v>48000</v>
      </c>
      <c r="H140" s="118">
        <v>32000</v>
      </c>
      <c r="I140" s="119" t="s">
        <v>280</v>
      </c>
      <c r="J140" s="120"/>
    </row>
    <row r="141" spans="1:15" s="5" customFormat="1" ht="25.5" customHeight="1">
      <c r="A141" s="116" t="s">
        <v>107</v>
      </c>
      <c r="B141" s="282" t="s">
        <v>245</v>
      </c>
      <c r="C141" s="117" t="s">
        <v>152</v>
      </c>
      <c r="D141" s="282" t="s">
        <v>294</v>
      </c>
      <c r="E141" s="114" t="s">
        <v>289</v>
      </c>
      <c r="F141" s="115">
        <f t="shared" si="2"/>
        <v>70000</v>
      </c>
      <c r="G141" s="118">
        <v>42000</v>
      </c>
      <c r="H141" s="118">
        <v>28000</v>
      </c>
      <c r="I141" s="119" t="s">
        <v>280</v>
      </c>
      <c r="J141" s="120"/>
    </row>
    <row r="142" spans="1:15" s="5" customFormat="1" ht="25.5" customHeight="1">
      <c r="A142" s="116" t="s">
        <v>107</v>
      </c>
      <c r="B142" s="282" t="s">
        <v>245</v>
      </c>
      <c r="C142" s="117" t="s">
        <v>152</v>
      </c>
      <c r="D142" s="282" t="s">
        <v>295</v>
      </c>
      <c r="E142" s="114" t="s">
        <v>285</v>
      </c>
      <c r="F142" s="115">
        <f t="shared" si="2"/>
        <v>70000</v>
      </c>
      <c r="G142" s="364">
        <v>42000</v>
      </c>
      <c r="H142" s="118">
        <v>28000</v>
      </c>
      <c r="I142" s="119" t="s">
        <v>280</v>
      </c>
      <c r="J142" s="120"/>
    </row>
    <row r="143" spans="1:15" s="5" customFormat="1" ht="25.5" customHeight="1">
      <c r="A143" s="116" t="s">
        <v>107</v>
      </c>
      <c r="B143" s="282" t="s">
        <v>245</v>
      </c>
      <c r="C143" s="117" t="s">
        <v>152</v>
      </c>
      <c r="D143" s="282" t="s">
        <v>296</v>
      </c>
      <c r="E143" s="114" t="s">
        <v>297</v>
      </c>
      <c r="F143" s="115">
        <f t="shared" si="2"/>
        <v>40000</v>
      </c>
      <c r="G143" s="118">
        <v>24000</v>
      </c>
      <c r="H143" s="118">
        <v>16000</v>
      </c>
      <c r="I143" s="119" t="s">
        <v>280</v>
      </c>
      <c r="J143" s="120"/>
    </row>
    <row r="144" spans="1:15" s="5" customFormat="1" ht="25.5" customHeight="1">
      <c r="A144" s="116" t="s">
        <v>107</v>
      </c>
      <c r="B144" s="282" t="s">
        <v>245</v>
      </c>
      <c r="C144" s="425" t="s">
        <v>152</v>
      </c>
      <c r="D144" s="338" t="s">
        <v>298</v>
      </c>
      <c r="E144" s="430" t="s">
        <v>299</v>
      </c>
      <c r="F144" s="115">
        <f t="shared" si="2"/>
        <v>40000</v>
      </c>
      <c r="G144" s="364">
        <v>24000</v>
      </c>
      <c r="H144" s="364">
        <v>16000</v>
      </c>
      <c r="I144" s="119" t="s">
        <v>280</v>
      </c>
      <c r="J144" s="120"/>
    </row>
    <row r="145" spans="1:15" s="5" customFormat="1" ht="25.5" customHeight="1">
      <c r="A145" s="116" t="s">
        <v>107</v>
      </c>
      <c r="B145" s="282" t="s">
        <v>245</v>
      </c>
      <c r="C145" s="122" t="s">
        <v>152</v>
      </c>
      <c r="D145" s="282" t="s">
        <v>300</v>
      </c>
      <c r="E145" s="123" t="s">
        <v>285</v>
      </c>
      <c r="F145" s="115">
        <f t="shared" si="2"/>
        <v>40000</v>
      </c>
      <c r="G145" s="118">
        <v>24000</v>
      </c>
      <c r="H145" s="118">
        <v>16000</v>
      </c>
      <c r="I145" s="119" t="s">
        <v>280</v>
      </c>
      <c r="J145" s="120"/>
    </row>
    <row r="146" spans="1:15" s="5" customFormat="1" ht="25.5" customHeight="1">
      <c r="A146" s="116" t="s">
        <v>107</v>
      </c>
      <c r="B146" s="282" t="s">
        <v>245</v>
      </c>
      <c r="C146" s="122" t="s">
        <v>152</v>
      </c>
      <c r="D146" s="282" t="s">
        <v>301</v>
      </c>
      <c r="E146" s="123" t="s">
        <v>279</v>
      </c>
      <c r="F146" s="115">
        <f t="shared" si="2"/>
        <v>40000</v>
      </c>
      <c r="G146" s="118">
        <v>24000</v>
      </c>
      <c r="H146" s="118">
        <v>16000</v>
      </c>
      <c r="I146" s="119" t="s">
        <v>280</v>
      </c>
      <c r="J146" s="120"/>
    </row>
    <row r="147" spans="1:15" s="5" customFormat="1" ht="25.5" customHeight="1">
      <c r="A147" s="116" t="s">
        <v>107</v>
      </c>
      <c r="B147" s="282" t="s">
        <v>245</v>
      </c>
      <c r="C147" s="122" t="s">
        <v>152</v>
      </c>
      <c r="D147" s="282" t="s">
        <v>302</v>
      </c>
      <c r="E147" s="123" t="s">
        <v>299</v>
      </c>
      <c r="F147" s="115">
        <f t="shared" si="2"/>
        <v>40000</v>
      </c>
      <c r="G147" s="118">
        <v>24000</v>
      </c>
      <c r="H147" s="118">
        <v>16000</v>
      </c>
      <c r="I147" s="119" t="s">
        <v>280</v>
      </c>
      <c r="J147" s="120"/>
    </row>
    <row r="148" spans="1:15" s="5" customFormat="1" ht="25.5" customHeight="1">
      <c r="A148" s="116" t="s">
        <v>107</v>
      </c>
      <c r="B148" s="282" t="s">
        <v>245</v>
      </c>
      <c r="C148" s="122" t="s">
        <v>152</v>
      </c>
      <c r="D148" s="282" t="s">
        <v>303</v>
      </c>
      <c r="E148" s="123" t="s">
        <v>282</v>
      </c>
      <c r="F148" s="115">
        <f t="shared" si="2"/>
        <v>40000</v>
      </c>
      <c r="G148" s="118">
        <v>24000</v>
      </c>
      <c r="H148" s="118">
        <v>16000</v>
      </c>
      <c r="I148" s="119" t="s">
        <v>280</v>
      </c>
      <c r="J148" s="120"/>
    </row>
    <row r="149" spans="1:15" s="5" customFormat="1" ht="25.5" customHeight="1">
      <c r="A149" s="116" t="s">
        <v>107</v>
      </c>
      <c r="B149" s="282" t="s">
        <v>245</v>
      </c>
      <c r="C149" s="122" t="s">
        <v>152</v>
      </c>
      <c r="D149" s="282" t="s">
        <v>304</v>
      </c>
      <c r="E149" s="123" t="s">
        <v>285</v>
      </c>
      <c r="F149" s="115">
        <f t="shared" si="2"/>
        <v>40000</v>
      </c>
      <c r="G149" s="118">
        <v>24000</v>
      </c>
      <c r="H149" s="118">
        <v>16000</v>
      </c>
      <c r="I149" s="119" t="s">
        <v>280</v>
      </c>
      <c r="J149" s="120"/>
      <c r="K149" s="121"/>
      <c r="L149" s="121"/>
      <c r="M149" s="121"/>
      <c r="N149" s="121"/>
      <c r="O149" s="121"/>
    </row>
    <row r="150" spans="1:15" s="5" customFormat="1" ht="25.5" customHeight="1">
      <c r="A150" s="116" t="s">
        <v>107</v>
      </c>
      <c r="B150" s="282" t="s">
        <v>245</v>
      </c>
      <c r="C150" s="122" t="s">
        <v>152</v>
      </c>
      <c r="D150" s="282" t="s">
        <v>305</v>
      </c>
      <c r="E150" s="123" t="s">
        <v>297</v>
      </c>
      <c r="F150" s="115">
        <f t="shared" si="2"/>
        <v>40000</v>
      </c>
      <c r="G150" s="118">
        <v>24000</v>
      </c>
      <c r="H150" s="118">
        <v>16000</v>
      </c>
      <c r="I150" s="119" t="s">
        <v>280</v>
      </c>
      <c r="J150" s="120"/>
      <c r="K150" s="121"/>
      <c r="L150" s="121"/>
      <c r="M150" s="121"/>
      <c r="N150" s="121"/>
      <c r="O150" s="121"/>
    </row>
    <row r="151" spans="1:15" s="5" customFormat="1" ht="25.5" customHeight="1">
      <c r="A151" s="116" t="s">
        <v>107</v>
      </c>
      <c r="B151" s="282" t="s">
        <v>245</v>
      </c>
      <c r="C151" s="122" t="s">
        <v>152</v>
      </c>
      <c r="D151" s="282" t="s">
        <v>306</v>
      </c>
      <c r="E151" s="123" t="s">
        <v>289</v>
      </c>
      <c r="F151" s="115">
        <f t="shared" si="2"/>
        <v>40000</v>
      </c>
      <c r="G151" s="118">
        <v>24000</v>
      </c>
      <c r="H151" s="118">
        <v>16000</v>
      </c>
      <c r="I151" s="119" t="s">
        <v>280</v>
      </c>
      <c r="J151" s="120"/>
      <c r="K151" s="121"/>
      <c r="L151" s="121"/>
      <c r="M151" s="121"/>
      <c r="N151" s="121"/>
      <c r="O151" s="121"/>
    </row>
    <row r="152" spans="1:15" s="5" customFormat="1" ht="25.5" customHeight="1">
      <c r="A152" s="116" t="s">
        <v>107</v>
      </c>
      <c r="B152" s="282" t="s">
        <v>245</v>
      </c>
      <c r="C152" s="122" t="s">
        <v>152</v>
      </c>
      <c r="D152" s="282" t="s">
        <v>307</v>
      </c>
      <c r="E152" s="123" t="s">
        <v>297</v>
      </c>
      <c r="F152" s="115">
        <f t="shared" si="2"/>
        <v>40000</v>
      </c>
      <c r="G152" s="118">
        <v>24000</v>
      </c>
      <c r="H152" s="118">
        <v>16000</v>
      </c>
      <c r="I152" s="119" t="s">
        <v>280</v>
      </c>
      <c r="J152" s="120"/>
      <c r="K152" s="121"/>
      <c r="L152" s="121"/>
      <c r="M152" s="121"/>
      <c r="N152" s="121"/>
      <c r="O152" s="121"/>
    </row>
    <row r="153" spans="1:15" s="5" customFormat="1" ht="25.5" customHeight="1">
      <c r="A153" s="116" t="s">
        <v>107</v>
      </c>
      <c r="B153" s="282" t="s">
        <v>245</v>
      </c>
      <c r="C153" s="122" t="s">
        <v>152</v>
      </c>
      <c r="D153" s="282" t="s">
        <v>308</v>
      </c>
      <c r="E153" s="123" t="s">
        <v>299</v>
      </c>
      <c r="F153" s="115">
        <f t="shared" si="2"/>
        <v>40000</v>
      </c>
      <c r="G153" s="118">
        <v>24000</v>
      </c>
      <c r="H153" s="118">
        <v>16000</v>
      </c>
      <c r="I153" s="119" t="s">
        <v>280</v>
      </c>
      <c r="J153" s="120"/>
      <c r="K153" s="121"/>
      <c r="L153" s="121"/>
      <c r="M153" s="121"/>
      <c r="N153" s="121"/>
      <c r="O153" s="121"/>
    </row>
    <row r="154" spans="1:15" s="5" customFormat="1" ht="25.5" customHeight="1">
      <c r="A154" s="116" t="s">
        <v>107</v>
      </c>
      <c r="B154" s="282" t="s">
        <v>245</v>
      </c>
      <c r="C154" s="122" t="s">
        <v>152</v>
      </c>
      <c r="D154" s="282" t="s">
        <v>309</v>
      </c>
      <c r="E154" s="123" t="s">
        <v>299</v>
      </c>
      <c r="F154" s="115">
        <f t="shared" si="2"/>
        <v>30000</v>
      </c>
      <c r="G154" s="118">
        <v>18000</v>
      </c>
      <c r="H154" s="118">
        <v>12000</v>
      </c>
      <c r="I154" s="119" t="s">
        <v>280</v>
      </c>
      <c r="J154" s="120"/>
      <c r="K154" s="121"/>
      <c r="L154" s="121"/>
      <c r="M154" s="121"/>
      <c r="N154" s="121"/>
      <c r="O154" s="121"/>
    </row>
    <row r="155" spans="1:15" s="5" customFormat="1" ht="25.5" customHeight="1">
      <c r="A155" s="116" t="s">
        <v>107</v>
      </c>
      <c r="B155" s="282" t="s">
        <v>245</v>
      </c>
      <c r="C155" s="122" t="s">
        <v>152</v>
      </c>
      <c r="D155" s="282" t="s">
        <v>310</v>
      </c>
      <c r="E155" s="123" t="s">
        <v>297</v>
      </c>
      <c r="F155" s="115">
        <f t="shared" si="2"/>
        <v>30000</v>
      </c>
      <c r="G155" s="118">
        <v>18000</v>
      </c>
      <c r="H155" s="118">
        <v>12000</v>
      </c>
      <c r="I155" s="119" t="s">
        <v>280</v>
      </c>
      <c r="J155" s="120"/>
      <c r="K155" s="121"/>
      <c r="L155" s="121"/>
      <c r="M155" s="121"/>
      <c r="N155" s="121"/>
      <c r="O155" s="121"/>
    </row>
    <row r="156" spans="1:15" s="5" customFormat="1" ht="25.5" customHeight="1">
      <c r="A156" s="116" t="s">
        <v>107</v>
      </c>
      <c r="B156" s="282" t="s">
        <v>245</v>
      </c>
      <c r="C156" s="122" t="s">
        <v>152</v>
      </c>
      <c r="D156" s="282" t="s">
        <v>311</v>
      </c>
      <c r="E156" s="123" t="s">
        <v>312</v>
      </c>
      <c r="F156" s="115">
        <f t="shared" si="2"/>
        <v>60000</v>
      </c>
      <c r="G156" s="118">
        <v>36000</v>
      </c>
      <c r="H156" s="118">
        <v>24000</v>
      </c>
      <c r="I156" s="119" t="s">
        <v>280</v>
      </c>
      <c r="J156" s="120"/>
      <c r="K156" s="121"/>
      <c r="L156" s="121"/>
      <c r="M156" s="121"/>
      <c r="N156" s="121"/>
      <c r="O156" s="121"/>
    </row>
    <row r="157" spans="1:15" s="5" customFormat="1" ht="25.5" customHeight="1">
      <c r="A157" s="116" t="s">
        <v>107</v>
      </c>
      <c r="B157" s="282" t="s">
        <v>245</v>
      </c>
      <c r="C157" s="122" t="s">
        <v>152</v>
      </c>
      <c r="D157" s="282" t="s">
        <v>313</v>
      </c>
      <c r="E157" s="123" t="s">
        <v>314</v>
      </c>
      <c r="F157" s="115">
        <f t="shared" si="2"/>
        <v>50000</v>
      </c>
      <c r="G157" s="118">
        <v>30000</v>
      </c>
      <c r="H157" s="118">
        <v>20000</v>
      </c>
      <c r="I157" s="119" t="s">
        <v>280</v>
      </c>
      <c r="J157" s="120"/>
      <c r="K157" s="121"/>
      <c r="L157" s="121"/>
      <c r="M157" s="121"/>
      <c r="N157" s="121"/>
      <c r="O157" s="121"/>
    </row>
    <row r="158" spans="1:15" s="5" customFormat="1" ht="25.5" customHeight="1">
      <c r="A158" s="12" t="s">
        <v>107</v>
      </c>
      <c r="B158" s="282" t="s">
        <v>245</v>
      </c>
      <c r="C158" s="14" t="s">
        <v>152</v>
      </c>
      <c r="D158" s="57" t="s">
        <v>315</v>
      </c>
      <c r="E158" s="13" t="s">
        <v>316</v>
      </c>
      <c r="F158" s="115">
        <f t="shared" si="2"/>
        <v>60000</v>
      </c>
      <c r="G158" s="88">
        <v>36000</v>
      </c>
      <c r="H158" s="88">
        <v>24000</v>
      </c>
      <c r="I158" s="15" t="s">
        <v>280</v>
      </c>
      <c r="J158" s="16"/>
      <c r="K158" s="121"/>
      <c r="L158" s="121"/>
      <c r="M158" s="121"/>
      <c r="N158" s="121"/>
      <c r="O158" s="121"/>
    </row>
    <row r="159" spans="1:15" s="5" customFormat="1" ht="25.5" customHeight="1">
      <c r="A159" s="82" t="s">
        <v>107</v>
      </c>
      <c r="B159" s="282" t="s">
        <v>245</v>
      </c>
      <c r="C159" s="14" t="s">
        <v>152</v>
      </c>
      <c r="D159" s="57" t="s">
        <v>317</v>
      </c>
      <c r="E159" s="13" t="s">
        <v>318</v>
      </c>
      <c r="F159" s="115">
        <f t="shared" si="2"/>
        <v>60000</v>
      </c>
      <c r="G159" s="88">
        <v>36000</v>
      </c>
      <c r="H159" s="88">
        <v>24000</v>
      </c>
      <c r="I159" s="15" t="s">
        <v>280</v>
      </c>
      <c r="J159" s="83"/>
      <c r="K159" s="121"/>
      <c r="L159" s="121"/>
      <c r="M159" s="121"/>
      <c r="N159" s="121"/>
      <c r="O159" s="121"/>
    </row>
    <row r="160" spans="1:15" s="5" customFormat="1" ht="25.5" customHeight="1">
      <c r="A160" s="82" t="s">
        <v>107</v>
      </c>
      <c r="B160" s="282" t="s">
        <v>245</v>
      </c>
      <c r="C160" s="14" t="s">
        <v>152</v>
      </c>
      <c r="D160" s="57" t="s">
        <v>319</v>
      </c>
      <c r="E160" s="13" t="s">
        <v>320</v>
      </c>
      <c r="F160" s="115">
        <f t="shared" si="2"/>
        <v>50000</v>
      </c>
      <c r="G160" s="88">
        <v>30000</v>
      </c>
      <c r="H160" s="88">
        <v>20000</v>
      </c>
      <c r="I160" s="15" t="s">
        <v>280</v>
      </c>
      <c r="J160" s="83"/>
    </row>
    <row r="161" spans="1:15" s="5" customFormat="1" ht="25.5" customHeight="1">
      <c r="A161" s="82" t="s">
        <v>107</v>
      </c>
      <c r="B161" s="282" t="s">
        <v>245</v>
      </c>
      <c r="C161" s="14" t="s">
        <v>152</v>
      </c>
      <c r="D161" s="57" t="s">
        <v>321</v>
      </c>
      <c r="E161" s="13" t="s">
        <v>322</v>
      </c>
      <c r="F161" s="115">
        <f t="shared" si="2"/>
        <v>60000</v>
      </c>
      <c r="G161" s="88">
        <v>36000</v>
      </c>
      <c r="H161" s="88">
        <v>24000</v>
      </c>
      <c r="I161" s="15" t="s">
        <v>280</v>
      </c>
      <c r="J161" s="83"/>
    </row>
    <row r="162" spans="1:15" s="5" customFormat="1" ht="25.5" customHeight="1">
      <c r="A162" s="178" t="s">
        <v>107</v>
      </c>
      <c r="B162" s="282" t="s">
        <v>245</v>
      </c>
      <c r="C162" s="58" t="s">
        <v>152</v>
      </c>
      <c r="D162" s="57" t="s">
        <v>323</v>
      </c>
      <c r="E162" s="59" t="s">
        <v>324</v>
      </c>
      <c r="F162" s="115">
        <f t="shared" si="2"/>
        <v>60000</v>
      </c>
      <c r="G162" s="88">
        <v>36000</v>
      </c>
      <c r="H162" s="88">
        <v>24000</v>
      </c>
      <c r="I162" s="62" t="s">
        <v>280</v>
      </c>
      <c r="J162" s="179"/>
    </row>
    <row r="163" spans="1:15" s="5" customFormat="1" ht="25.5" customHeight="1">
      <c r="A163" s="312" t="s">
        <v>107</v>
      </c>
      <c r="B163" s="282" t="s">
        <v>245</v>
      </c>
      <c r="C163" s="122" t="s">
        <v>152</v>
      </c>
      <c r="D163" s="282" t="s">
        <v>325</v>
      </c>
      <c r="E163" s="123" t="s">
        <v>312</v>
      </c>
      <c r="F163" s="115">
        <f t="shared" si="2"/>
        <v>60000</v>
      </c>
      <c r="G163" s="118">
        <v>36000</v>
      </c>
      <c r="H163" s="118">
        <v>24000</v>
      </c>
      <c r="I163" s="119" t="s">
        <v>280</v>
      </c>
      <c r="J163" s="384"/>
    </row>
    <row r="164" spans="1:15" s="5" customFormat="1" ht="25.5" customHeight="1">
      <c r="A164" s="84" t="s">
        <v>107</v>
      </c>
      <c r="B164" s="279" t="s">
        <v>245</v>
      </c>
      <c r="C164" s="67" t="s">
        <v>152</v>
      </c>
      <c r="D164" s="279" t="s">
        <v>326</v>
      </c>
      <c r="E164" s="68" t="s">
        <v>327</v>
      </c>
      <c r="F164" s="353">
        <f t="shared" si="2"/>
        <v>60000</v>
      </c>
      <c r="G164" s="69">
        <v>36000</v>
      </c>
      <c r="H164" s="69">
        <v>24000</v>
      </c>
      <c r="I164" s="158" t="s">
        <v>280</v>
      </c>
      <c r="J164" s="85"/>
    </row>
    <row r="165" spans="1:15" s="5" customFormat="1" ht="25.5" customHeight="1">
      <c r="A165" s="84" t="s">
        <v>107</v>
      </c>
      <c r="B165" s="279" t="s">
        <v>245</v>
      </c>
      <c r="C165" s="67" t="s">
        <v>152</v>
      </c>
      <c r="D165" s="279" t="s">
        <v>328</v>
      </c>
      <c r="E165" s="68" t="s">
        <v>329</v>
      </c>
      <c r="F165" s="353">
        <f t="shared" si="2"/>
        <v>60000</v>
      </c>
      <c r="G165" s="69">
        <v>36000</v>
      </c>
      <c r="H165" s="69">
        <v>24000</v>
      </c>
      <c r="I165" s="74" t="s">
        <v>280</v>
      </c>
      <c r="J165" s="85"/>
    </row>
    <row r="166" spans="1:15" s="5" customFormat="1" ht="25.5" customHeight="1" thickBot="1">
      <c r="A166" s="319" t="s">
        <v>107</v>
      </c>
      <c r="B166" s="151" t="s">
        <v>245</v>
      </c>
      <c r="C166" s="150" t="s">
        <v>152</v>
      </c>
      <c r="D166" s="151" t="s">
        <v>330</v>
      </c>
      <c r="E166" s="149" t="s">
        <v>331</v>
      </c>
      <c r="F166" s="355">
        <f t="shared" si="2"/>
        <v>60000</v>
      </c>
      <c r="G166" s="144">
        <v>36000</v>
      </c>
      <c r="H166" s="144">
        <v>24000</v>
      </c>
      <c r="I166" s="172" t="s">
        <v>280</v>
      </c>
      <c r="J166" s="385"/>
    </row>
    <row r="167" spans="1:15" s="5" customFormat="1" ht="25.5" customHeight="1">
      <c r="A167" s="12" t="s">
        <v>107</v>
      </c>
      <c r="B167" s="57" t="s">
        <v>245</v>
      </c>
      <c r="C167" s="14" t="s">
        <v>152</v>
      </c>
      <c r="D167" s="57" t="s">
        <v>332</v>
      </c>
      <c r="E167" s="13" t="s">
        <v>333</v>
      </c>
      <c r="F167" s="115">
        <f t="shared" si="2"/>
        <v>60000</v>
      </c>
      <c r="G167" s="42">
        <v>36000</v>
      </c>
      <c r="H167" s="42">
        <v>24000</v>
      </c>
      <c r="I167" s="62" t="s">
        <v>280</v>
      </c>
      <c r="J167" s="16"/>
    </row>
    <row r="168" spans="1:15" s="5" customFormat="1" ht="25.5" customHeight="1">
      <c r="A168" s="12" t="s">
        <v>107</v>
      </c>
      <c r="B168" s="57" t="s">
        <v>245</v>
      </c>
      <c r="C168" s="14" t="s">
        <v>152</v>
      </c>
      <c r="D168" s="57" t="s">
        <v>334</v>
      </c>
      <c r="E168" s="13" t="s">
        <v>335</v>
      </c>
      <c r="F168" s="115">
        <f t="shared" si="2"/>
        <v>60000</v>
      </c>
      <c r="G168" s="42">
        <v>36000</v>
      </c>
      <c r="H168" s="42">
        <v>24000</v>
      </c>
      <c r="I168" s="11" t="s">
        <v>280</v>
      </c>
      <c r="J168" s="16"/>
    </row>
    <row r="169" spans="1:15" s="126" customFormat="1" ht="25.5" customHeight="1">
      <c r="A169" s="12" t="s">
        <v>107</v>
      </c>
      <c r="B169" s="57" t="s">
        <v>245</v>
      </c>
      <c r="C169" s="14" t="s">
        <v>152</v>
      </c>
      <c r="D169" s="57" t="s">
        <v>336</v>
      </c>
      <c r="E169" s="13" t="s">
        <v>337</v>
      </c>
      <c r="F169" s="115">
        <f t="shared" si="2"/>
        <v>100000</v>
      </c>
      <c r="G169" s="42">
        <v>60000</v>
      </c>
      <c r="H169" s="42">
        <v>40000</v>
      </c>
      <c r="I169" s="11" t="s">
        <v>280</v>
      </c>
      <c r="J169" s="16"/>
      <c r="K169" s="5"/>
      <c r="L169" s="5"/>
      <c r="M169" s="5"/>
      <c r="N169" s="5"/>
      <c r="O169" s="5"/>
    </row>
    <row r="170" spans="1:15" s="5" customFormat="1" ht="25.5" customHeight="1">
      <c r="A170" s="12" t="s">
        <v>107</v>
      </c>
      <c r="B170" s="57" t="s">
        <v>245</v>
      </c>
      <c r="C170" s="14" t="s">
        <v>152</v>
      </c>
      <c r="D170" s="57" t="s">
        <v>338</v>
      </c>
      <c r="E170" s="13" t="s">
        <v>339</v>
      </c>
      <c r="F170" s="115">
        <f t="shared" si="2"/>
        <v>750000</v>
      </c>
      <c r="G170" s="42">
        <v>450000</v>
      </c>
      <c r="H170" s="42">
        <v>300000</v>
      </c>
      <c r="I170" s="11" t="s">
        <v>251</v>
      </c>
      <c r="J170" s="16"/>
    </row>
    <row r="171" spans="1:15" s="5" customFormat="1" ht="25.5" customHeight="1">
      <c r="A171" s="12" t="s">
        <v>107</v>
      </c>
      <c r="B171" s="57" t="s">
        <v>245</v>
      </c>
      <c r="C171" s="14" t="s">
        <v>152</v>
      </c>
      <c r="D171" s="57" t="s">
        <v>340</v>
      </c>
      <c r="E171" s="13" t="s">
        <v>341</v>
      </c>
      <c r="F171" s="115">
        <f t="shared" si="2"/>
        <v>750000</v>
      </c>
      <c r="G171" s="42">
        <v>450000</v>
      </c>
      <c r="H171" s="42">
        <v>300000</v>
      </c>
      <c r="I171" s="62" t="s">
        <v>251</v>
      </c>
      <c r="J171" s="16"/>
    </row>
    <row r="172" spans="1:15" s="5" customFormat="1" ht="25.5" customHeight="1">
      <c r="A172" s="12" t="s">
        <v>11</v>
      </c>
      <c r="B172" s="57" t="s">
        <v>404</v>
      </c>
      <c r="C172" s="14" t="s">
        <v>32</v>
      </c>
      <c r="D172" s="57" t="s">
        <v>411</v>
      </c>
      <c r="E172" s="447" t="s">
        <v>589</v>
      </c>
      <c r="F172" s="42">
        <v>16374</v>
      </c>
      <c r="G172" s="42">
        <v>16374</v>
      </c>
      <c r="H172" s="42"/>
      <c r="I172" s="15" t="s">
        <v>407</v>
      </c>
      <c r="J172" s="16"/>
    </row>
    <row r="173" spans="1:15" s="5" customFormat="1" ht="25.5" customHeight="1">
      <c r="A173" s="12" t="s">
        <v>11</v>
      </c>
      <c r="B173" s="57" t="s">
        <v>404</v>
      </c>
      <c r="C173" s="14" t="s">
        <v>32</v>
      </c>
      <c r="D173" s="57" t="s">
        <v>412</v>
      </c>
      <c r="E173" s="447" t="s">
        <v>590</v>
      </c>
      <c r="F173" s="42">
        <v>37977</v>
      </c>
      <c r="G173" s="42">
        <v>37977</v>
      </c>
      <c r="H173" s="42"/>
      <c r="I173" s="15" t="s">
        <v>407</v>
      </c>
      <c r="J173" s="16"/>
    </row>
    <row r="174" spans="1:15" s="5" customFormat="1" ht="25.5" customHeight="1" thickBot="1">
      <c r="A174" s="133" t="s">
        <v>11</v>
      </c>
      <c r="B174" s="151" t="s">
        <v>404</v>
      </c>
      <c r="C174" s="150" t="s">
        <v>32</v>
      </c>
      <c r="D174" s="151" t="s">
        <v>413</v>
      </c>
      <c r="E174" s="405" t="s">
        <v>414</v>
      </c>
      <c r="F174" s="144">
        <v>14000</v>
      </c>
      <c r="G174" s="144">
        <v>14000</v>
      </c>
      <c r="H174" s="144"/>
      <c r="I174" s="145" t="s">
        <v>415</v>
      </c>
      <c r="J174" s="152"/>
    </row>
    <row r="175" spans="1:15" s="5" customFormat="1" ht="25.5" customHeight="1">
      <c r="A175" s="178" t="s">
        <v>11</v>
      </c>
      <c r="B175" s="167" t="s">
        <v>404</v>
      </c>
      <c r="C175" s="58" t="s">
        <v>32</v>
      </c>
      <c r="D175" s="94" t="s">
        <v>72</v>
      </c>
      <c r="E175" s="59" t="s">
        <v>591</v>
      </c>
      <c r="F175" s="60">
        <v>30000</v>
      </c>
      <c r="G175" s="60">
        <v>30000</v>
      </c>
      <c r="H175" s="61"/>
      <c r="I175" s="62" t="s">
        <v>407</v>
      </c>
      <c r="J175" s="179"/>
    </row>
    <row r="176" spans="1:15" s="5" customFormat="1" ht="25.5" customHeight="1">
      <c r="A176" s="82" t="s">
        <v>11</v>
      </c>
      <c r="B176" s="57" t="s">
        <v>155</v>
      </c>
      <c r="C176" s="14" t="s">
        <v>32</v>
      </c>
      <c r="D176" s="57" t="s">
        <v>165</v>
      </c>
      <c r="E176" s="13" t="s">
        <v>166</v>
      </c>
      <c r="F176" s="42">
        <v>40200</v>
      </c>
      <c r="G176" s="42">
        <v>40200</v>
      </c>
      <c r="H176" s="42">
        <v>0</v>
      </c>
      <c r="I176" s="15" t="s">
        <v>167</v>
      </c>
      <c r="J176" s="83"/>
    </row>
    <row r="177" spans="1:15" s="5" customFormat="1" ht="25.5" customHeight="1">
      <c r="A177" s="82" t="s">
        <v>11</v>
      </c>
      <c r="B177" s="279" t="s">
        <v>559</v>
      </c>
      <c r="C177" s="67" t="s">
        <v>32</v>
      </c>
      <c r="D177" s="279" t="s">
        <v>537</v>
      </c>
      <c r="E177" s="68" t="s">
        <v>597</v>
      </c>
      <c r="F177" s="361">
        <v>49000</v>
      </c>
      <c r="G177" s="361">
        <v>49000</v>
      </c>
      <c r="H177" s="374"/>
      <c r="I177" s="79" t="s">
        <v>536</v>
      </c>
      <c r="J177" s="85"/>
    </row>
    <row r="178" spans="1:15" s="5" customFormat="1" ht="25.5" customHeight="1" thickBot="1">
      <c r="A178" s="82" t="s">
        <v>11</v>
      </c>
      <c r="B178" s="151" t="s">
        <v>559</v>
      </c>
      <c r="C178" s="150" t="s">
        <v>32</v>
      </c>
      <c r="D178" s="151" t="s">
        <v>538</v>
      </c>
      <c r="E178" s="149" t="s">
        <v>598</v>
      </c>
      <c r="F178" s="434">
        <v>32780</v>
      </c>
      <c r="G178" s="434">
        <v>32780</v>
      </c>
      <c r="H178" s="436"/>
      <c r="I178" s="145" t="s">
        <v>536</v>
      </c>
      <c r="J178" s="385"/>
    </row>
    <row r="179" spans="1:15" s="5" customFormat="1" ht="25.5" customHeight="1">
      <c r="A179" s="84" t="s">
        <v>11</v>
      </c>
      <c r="B179" s="279" t="s">
        <v>559</v>
      </c>
      <c r="C179" s="67" t="s">
        <v>32</v>
      </c>
      <c r="D179" s="279" t="s">
        <v>539</v>
      </c>
      <c r="E179" s="68" t="s">
        <v>540</v>
      </c>
      <c r="F179" s="361">
        <v>15000</v>
      </c>
      <c r="G179" s="361">
        <v>15000</v>
      </c>
      <c r="H179" s="374"/>
      <c r="I179" s="79" t="s">
        <v>541</v>
      </c>
      <c r="J179" s="85"/>
    </row>
    <row r="180" spans="1:15" s="5" customFormat="1" ht="25.5" customHeight="1">
      <c r="A180" s="82" t="s">
        <v>11</v>
      </c>
      <c r="B180" s="57" t="s">
        <v>559</v>
      </c>
      <c r="C180" s="14" t="s">
        <v>32</v>
      </c>
      <c r="D180" s="57" t="s">
        <v>542</v>
      </c>
      <c r="E180" s="13" t="s">
        <v>543</v>
      </c>
      <c r="F180" s="147">
        <v>253680</v>
      </c>
      <c r="G180" s="147">
        <v>253680</v>
      </c>
      <c r="H180" s="148"/>
      <c r="I180" s="15" t="s">
        <v>536</v>
      </c>
      <c r="J180" s="83"/>
    </row>
    <row r="181" spans="1:15" s="5" customFormat="1" ht="25.5" customHeight="1">
      <c r="A181" s="82" t="s">
        <v>11</v>
      </c>
      <c r="B181" s="57" t="s">
        <v>548</v>
      </c>
      <c r="C181" s="14" t="s">
        <v>1101</v>
      </c>
      <c r="D181" s="57" t="s">
        <v>549</v>
      </c>
      <c r="E181" s="13" t="s">
        <v>550</v>
      </c>
      <c r="F181" s="42">
        <v>634200</v>
      </c>
      <c r="G181" s="42">
        <v>634200</v>
      </c>
      <c r="H181" s="42"/>
      <c r="I181" s="15" t="s">
        <v>551</v>
      </c>
      <c r="J181" s="83"/>
    </row>
    <row r="182" spans="1:15" s="5" customFormat="1" ht="25.5" customHeight="1">
      <c r="A182" s="82" t="s">
        <v>11</v>
      </c>
      <c r="B182" s="57" t="s">
        <v>548</v>
      </c>
      <c r="C182" s="14" t="s">
        <v>1101</v>
      </c>
      <c r="D182" s="57" t="s">
        <v>552</v>
      </c>
      <c r="E182" s="13" t="s">
        <v>553</v>
      </c>
      <c r="F182" s="42">
        <v>218738</v>
      </c>
      <c r="G182" s="42">
        <v>218738</v>
      </c>
      <c r="H182" s="42"/>
      <c r="I182" s="15" t="s">
        <v>551</v>
      </c>
      <c r="J182" s="83"/>
    </row>
    <row r="183" spans="1:15" s="5" customFormat="1" ht="25.5" customHeight="1">
      <c r="A183" s="82" t="s">
        <v>11</v>
      </c>
      <c r="B183" s="57" t="s">
        <v>27</v>
      </c>
      <c r="C183" s="14" t="s">
        <v>37</v>
      </c>
      <c r="D183" s="57" t="s">
        <v>38</v>
      </c>
      <c r="E183" s="13" t="s">
        <v>39</v>
      </c>
      <c r="F183" s="42">
        <f>G183+H183</f>
        <v>90000</v>
      </c>
      <c r="G183" s="42">
        <v>40000</v>
      </c>
      <c r="H183" s="42">
        <v>50000</v>
      </c>
      <c r="I183" s="15" t="s">
        <v>40</v>
      </c>
      <c r="J183" s="83"/>
    </row>
    <row r="184" spans="1:15" s="5" customFormat="1" ht="25.5" customHeight="1">
      <c r="A184" s="12" t="s">
        <v>11</v>
      </c>
      <c r="B184" s="57" t="s">
        <v>90</v>
      </c>
      <c r="C184" s="14" t="s">
        <v>37</v>
      </c>
      <c r="D184" s="57" t="s">
        <v>94</v>
      </c>
      <c r="E184" s="13" t="s">
        <v>95</v>
      </c>
      <c r="F184" s="104">
        <v>20000</v>
      </c>
      <c r="G184" s="104">
        <v>20000</v>
      </c>
      <c r="H184" s="81"/>
      <c r="I184" s="15" t="s">
        <v>93</v>
      </c>
      <c r="J184" s="16"/>
    </row>
    <row r="185" spans="1:15" s="5" customFormat="1" ht="25.5" customHeight="1">
      <c r="A185" s="311" t="s">
        <v>107</v>
      </c>
      <c r="B185" s="205" t="s">
        <v>139</v>
      </c>
      <c r="C185" s="14" t="s">
        <v>140</v>
      </c>
      <c r="D185" s="57" t="s">
        <v>135</v>
      </c>
      <c r="E185" s="13" t="s">
        <v>141</v>
      </c>
      <c r="F185" s="88">
        <f t="shared" ref="F185:F216" si="3">G185+H185</f>
        <v>110000</v>
      </c>
      <c r="G185" s="88">
        <v>110000</v>
      </c>
      <c r="H185" s="88"/>
      <c r="I185" s="15" t="s">
        <v>137</v>
      </c>
      <c r="J185" s="16" t="s">
        <v>138</v>
      </c>
      <c r="O185" s="146"/>
    </row>
    <row r="186" spans="1:15" s="5" customFormat="1" ht="25.5" customHeight="1" thickBot="1">
      <c r="A186" s="12" t="s">
        <v>107</v>
      </c>
      <c r="B186" s="151" t="s">
        <v>245</v>
      </c>
      <c r="C186" s="150" t="s">
        <v>140</v>
      </c>
      <c r="D186" s="151" t="s">
        <v>342</v>
      </c>
      <c r="E186" s="149" t="s">
        <v>343</v>
      </c>
      <c r="F186" s="355">
        <f t="shared" si="3"/>
        <v>600000</v>
      </c>
      <c r="G186" s="144">
        <v>557160</v>
      </c>
      <c r="H186" s="144">
        <v>42840</v>
      </c>
      <c r="I186" s="172" t="s">
        <v>344</v>
      </c>
      <c r="J186" s="152"/>
    </row>
    <row r="187" spans="1:15" s="5" customFormat="1" ht="25.5" customHeight="1">
      <c r="A187" s="12" t="s">
        <v>107</v>
      </c>
      <c r="B187" s="57" t="s">
        <v>245</v>
      </c>
      <c r="C187" s="14" t="s">
        <v>140</v>
      </c>
      <c r="D187" s="57" t="s">
        <v>345</v>
      </c>
      <c r="E187" s="13" t="s">
        <v>346</v>
      </c>
      <c r="F187" s="115">
        <f t="shared" si="3"/>
        <v>500000</v>
      </c>
      <c r="G187" s="42">
        <v>461920</v>
      </c>
      <c r="H187" s="42">
        <v>38080</v>
      </c>
      <c r="I187" s="11" t="s">
        <v>344</v>
      </c>
      <c r="J187" s="16"/>
    </row>
    <row r="188" spans="1:15" s="5" customFormat="1" ht="25.5" customHeight="1">
      <c r="A188" s="12" t="s">
        <v>107</v>
      </c>
      <c r="B188" s="57" t="s">
        <v>245</v>
      </c>
      <c r="C188" s="14" t="s">
        <v>140</v>
      </c>
      <c r="D188" s="57" t="s">
        <v>347</v>
      </c>
      <c r="E188" s="13" t="s">
        <v>348</v>
      </c>
      <c r="F188" s="115">
        <f t="shared" si="3"/>
        <v>400000</v>
      </c>
      <c r="G188" s="42">
        <v>367632</v>
      </c>
      <c r="H188" s="42">
        <v>32368</v>
      </c>
      <c r="I188" s="62" t="s">
        <v>344</v>
      </c>
      <c r="J188" s="16"/>
    </row>
    <row r="189" spans="1:15" s="5" customFormat="1" ht="25.5" customHeight="1">
      <c r="A189" s="12" t="s">
        <v>107</v>
      </c>
      <c r="B189" s="57" t="s">
        <v>245</v>
      </c>
      <c r="C189" s="14" t="s">
        <v>140</v>
      </c>
      <c r="D189" s="57" t="s">
        <v>349</v>
      </c>
      <c r="E189" s="13" t="s">
        <v>350</v>
      </c>
      <c r="F189" s="115">
        <f t="shared" si="3"/>
        <v>350000</v>
      </c>
      <c r="G189" s="42">
        <v>330960</v>
      </c>
      <c r="H189" s="42">
        <v>19040</v>
      </c>
      <c r="I189" s="11" t="s">
        <v>344</v>
      </c>
      <c r="J189" s="83"/>
    </row>
    <row r="190" spans="1:15" s="5" customFormat="1" ht="25.5" customHeight="1">
      <c r="A190" s="12" t="s">
        <v>107</v>
      </c>
      <c r="B190" s="57" t="s">
        <v>245</v>
      </c>
      <c r="C190" s="14" t="s">
        <v>140</v>
      </c>
      <c r="D190" s="57" t="s">
        <v>351</v>
      </c>
      <c r="E190" s="13" t="s">
        <v>352</v>
      </c>
      <c r="F190" s="115">
        <f t="shared" si="3"/>
        <v>230000</v>
      </c>
      <c r="G190" s="42">
        <v>220480</v>
      </c>
      <c r="H190" s="42">
        <v>9520</v>
      </c>
      <c r="I190" s="11" t="s">
        <v>344</v>
      </c>
      <c r="J190" s="83"/>
    </row>
    <row r="191" spans="1:15" s="5" customFormat="1" ht="25.5" customHeight="1" thickBot="1">
      <c r="A191" s="12" t="s">
        <v>107</v>
      </c>
      <c r="B191" s="57" t="s">
        <v>245</v>
      </c>
      <c r="C191" s="150" t="s">
        <v>140</v>
      </c>
      <c r="D191" s="151" t="s">
        <v>353</v>
      </c>
      <c r="E191" s="149" t="s">
        <v>354</v>
      </c>
      <c r="F191" s="355">
        <f t="shared" si="3"/>
        <v>280000</v>
      </c>
      <c r="G191" s="144">
        <v>264768</v>
      </c>
      <c r="H191" s="144">
        <v>15232</v>
      </c>
      <c r="I191" s="172" t="s">
        <v>344</v>
      </c>
      <c r="J191" s="385"/>
    </row>
    <row r="192" spans="1:15" s="5" customFormat="1" ht="25.5" customHeight="1">
      <c r="A192" s="12" t="s">
        <v>107</v>
      </c>
      <c r="B192" s="57" t="s">
        <v>245</v>
      </c>
      <c r="C192" s="67" t="s">
        <v>140</v>
      </c>
      <c r="D192" s="279" t="s">
        <v>355</v>
      </c>
      <c r="E192" s="68" t="s">
        <v>356</v>
      </c>
      <c r="F192" s="353">
        <f t="shared" si="3"/>
        <v>220000</v>
      </c>
      <c r="G192" s="69">
        <v>205720</v>
      </c>
      <c r="H192" s="69">
        <v>14280</v>
      </c>
      <c r="I192" s="158" t="s">
        <v>344</v>
      </c>
      <c r="J192" s="80"/>
    </row>
    <row r="193" spans="1:10" s="5" customFormat="1" ht="25.5" customHeight="1" thickBot="1">
      <c r="A193" s="12" t="s">
        <v>107</v>
      </c>
      <c r="B193" s="57" t="s">
        <v>245</v>
      </c>
      <c r="C193" s="150" t="s">
        <v>140</v>
      </c>
      <c r="D193" s="57" t="s">
        <v>357</v>
      </c>
      <c r="E193" s="13" t="s">
        <v>356</v>
      </c>
      <c r="F193" s="115">
        <f t="shared" si="3"/>
        <v>200000</v>
      </c>
      <c r="G193" s="42">
        <v>185720</v>
      </c>
      <c r="H193" s="42">
        <v>14280</v>
      </c>
      <c r="I193" s="11" t="s">
        <v>344</v>
      </c>
      <c r="J193" s="16"/>
    </row>
    <row r="194" spans="1:10" s="5" customFormat="1" ht="25.5" customHeight="1">
      <c r="A194" s="12" t="s">
        <v>107</v>
      </c>
      <c r="B194" s="57" t="s">
        <v>245</v>
      </c>
      <c r="C194" s="67" t="s">
        <v>140</v>
      </c>
      <c r="D194" s="57" t="s">
        <v>358</v>
      </c>
      <c r="E194" s="13" t="s">
        <v>359</v>
      </c>
      <c r="F194" s="115">
        <f t="shared" si="3"/>
        <v>220000</v>
      </c>
      <c r="G194" s="42">
        <v>211432</v>
      </c>
      <c r="H194" s="42">
        <v>8568</v>
      </c>
      <c r="I194" s="11" t="s">
        <v>344</v>
      </c>
      <c r="J194" s="16"/>
    </row>
    <row r="195" spans="1:10" s="5" customFormat="1" ht="25.5" customHeight="1" thickBot="1">
      <c r="A195" s="12" t="s">
        <v>107</v>
      </c>
      <c r="B195" s="57" t="s">
        <v>245</v>
      </c>
      <c r="C195" s="150" t="s">
        <v>140</v>
      </c>
      <c r="D195" s="279" t="s">
        <v>360</v>
      </c>
      <c r="E195" s="68" t="s">
        <v>359</v>
      </c>
      <c r="F195" s="353">
        <f t="shared" si="3"/>
        <v>160000</v>
      </c>
      <c r="G195" s="69">
        <v>151432</v>
      </c>
      <c r="H195" s="69">
        <v>8568</v>
      </c>
      <c r="I195" s="62" t="s">
        <v>344</v>
      </c>
      <c r="J195" s="80"/>
    </row>
    <row r="196" spans="1:10" s="5" customFormat="1" ht="25.5" customHeight="1">
      <c r="A196" s="12" t="s">
        <v>107</v>
      </c>
      <c r="B196" s="57" t="s">
        <v>245</v>
      </c>
      <c r="C196" s="67" t="s">
        <v>140</v>
      </c>
      <c r="D196" s="279" t="s">
        <v>361</v>
      </c>
      <c r="E196" s="68" t="s">
        <v>350</v>
      </c>
      <c r="F196" s="353">
        <f t="shared" si="3"/>
        <v>360000</v>
      </c>
      <c r="G196" s="69">
        <v>340960</v>
      </c>
      <c r="H196" s="69">
        <v>19040</v>
      </c>
      <c r="I196" s="74" t="s">
        <v>344</v>
      </c>
      <c r="J196" s="80"/>
    </row>
    <row r="197" spans="1:10" s="5" customFormat="1" ht="25.5" customHeight="1" thickBot="1">
      <c r="A197" s="12" t="s">
        <v>107</v>
      </c>
      <c r="B197" s="57" t="s">
        <v>245</v>
      </c>
      <c r="C197" s="150" t="s">
        <v>140</v>
      </c>
      <c r="D197" s="279" t="s">
        <v>362</v>
      </c>
      <c r="E197" s="68" t="s">
        <v>363</v>
      </c>
      <c r="F197" s="353">
        <f t="shared" si="3"/>
        <v>245000</v>
      </c>
      <c r="G197" s="69">
        <v>228340</v>
      </c>
      <c r="H197" s="69">
        <v>16660</v>
      </c>
      <c r="I197" s="74" t="s">
        <v>344</v>
      </c>
      <c r="J197" s="80"/>
    </row>
    <row r="198" spans="1:10" s="5" customFormat="1" ht="25.5" customHeight="1">
      <c r="A198" s="12" t="s">
        <v>107</v>
      </c>
      <c r="B198" s="57" t="s">
        <v>245</v>
      </c>
      <c r="C198" s="67" t="s">
        <v>140</v>
      </c>
      <c r="D198" s="279" t="s">
        <v>364</v>
      </c>
      <c r="E198" s="68" t="s">
        <v>365</v>
      </c>
      <c r="F198" s="353">
        <f t="shared" si="3"/>
        <v>80000</v>
      </c>
      <c r="G198" s="69">
        <v>74288</v>
      </c>
      <c r="H198" s="69">
        <v>5712</v>
      </c>
      <c r="I198" s="74" t="s">
        <v>344</v>
      </c>
      <c r="J198" s="80"/>
    </row>
    <row r="199" spans="1:10" s="5" customFormat="1" ht="25.5" customHeight="1" thickBot="1">
      <c r="A199" s="12" t="s">
        <v>107</v>
      </c>
      <c r="B199" s="57" t="s">
        <v>245</v>
      </c>
      <c r="C199" s="332" t="s">
        <v>140</v>
      </c>
      <c r="D199" s="324" t="s">
        <v>366</v>
      </c>
      <c r="E199" s="345" t="s">
        <v>352</v>
      </c>
      <c r="F199" s="353">
        <f t="shared" si="3"/>
        <v>155000</v>
      </c>
      <c r="G199" s="69">
        <v>145480</v>
      </c>
      <c r="H199" s="69">
        <v>9520</v>
      </c>
      <c r="I199" s="74" t="s">
        <v>344</v>
      </c>
      <c r="J199" s="80"/>
    </row>
    <row r="200" spans="1:10" s="5" customFormat="1" ht="25.5" customHeight="1">
      <c r="A200" s="12" t="s">
        <v>107</v>
      </c>
      <c r="B200" s="57" t="s">
        <v>245</v>
      </c>
      <c r="C200" s="329" t="s">
        <v>140</v>
      </c>
      <c r="D200" s="324" t="s">
        <v>367</v>
      </c>
      <c r="E200" s="345" t="s">
        <v>368</v>
      </c>
      <c r="F200" s="353">
        <f t="shared" si="3"/>
        <v>245000</v>
      </c>
      <c r="G200" s="69">
        <v>245000</v>
      </c>
      <c r="H200" s="69"/>
      <c r="I200" s="74" t="s">
        <v>344</v>
      </c>
      <c r="J200" s="80"/>
    </row>
    <row r="201" spans="1:10" s="5" customFormat="1" ht="25.5" customHeight="1" thickBot="1">
      <c r="A201" s="12" t="s">
        <v>107</v>
      </c>
      <c r="B201" s="57" t="s">
        <v>245</v>
      </c>
      <c r="C201" s="332" t="s">
        <v>140</v>
      </c>
      <c r="D201" s="324" t="s">
        <v>369</v>
      </c>
      <c r="E201" s="345" t="s">
        <v>368</v>
      </c>
      <c r="F201" s="353">
        <f t="shared" si="3"/>
        <v>255000</v>
      </c>
      <c r="G201" s="159">
        <v>255000</v>
      </c>
      <c r="H201" s="69"/>
      <c r="I201" s="74" t="s">
        <v>344</v>
      </c>
      <c r="J201" s="80"/>
    </row>
    <row r="202" spans="1:10" s="5" customFormat="1" ht="25.5" customHeight="1">
      <c r="A202" s="12" t="s">
        <v>107</v>
      </c>
      <c r="B202" s="57" t="s">
        <v>245</v>
      </c>
      <c r="C202" s="117" t="s">
        <v>140</v>
      </c>
      <c r="D202" s="282" t="s">
        <v>370</v>
      </c>
      <c r="E202" s="114" t="s">
        <v>371</v>
      </c>
      <c r="F202" s="115">
        <f t="shared" si="3"/>
        <v>215000</v>
      </c>
      <c r="G202" s="42">
        <v>195000</v>
      </c>
      <c r="H202" s="42">
        <v>20000</v>
      </c>
      <c r="I202" s="11" t="s">
        <v>344</v>
      </c>
      <c r="J202" s="16"/>
    </row>
    <row r="203" spans="1:10" s="5" customFormat="1" ht="25.5" customHeight="1">
      <c r="A203" s="12" t="s">
        <v>107</v>
      </c>
      <c r="B203" s="57" t="s">
        <v>245</v>
      </c>
      <c r="C203" s="117" t="s">
        <v>140</v>
      </c>
      <c r="D203" s="282" t="s">
        <v>372</v>
      </c>
      <c r="E203" s="114" t="s">
        <v>373</v>
      </c>
      <c r="F203" s="115">
        <f t="shared" si="3"/>
        <v>130000</v>
      </c>
      <c r="G203" s="42">
        <v>130000</v>
      </c>
      <c r="H203" s="42"/>
      <c r="I203" s="11" t="s">
        <v>344</v>
      </c>
      <c r="J203" s="16"/>
    </row>
    <row r="204" spans="1:10" s="5" customFormat="1" ht="25.5" customHeight="1">
      <c r="A204" s="12" t="s">
        <v>107</v>
      </c>
      <c r="B204" s="57" t="s">
        <v>245</v>
      </c>
      <c r="C204" s="336" t="s">
        <v>140</v>
      </c>
      <c r="D204" s="342" t="s">
        <v>374</v>
      </c>
      <c r="E204" s="352" t="s">
        <v>375</v>
      </c>
      <c r="F204" s="115">
        <f t="shared" si="3"/>
        <v>185000</v>
      </c>
      <c r="G204" s="370">
        <v>185000</v>
      </c>
      <c r="H204" s="370"/>
      <c r="I204" s="11" t="s">
        <v>344</v>
      </c>
      <c r="J204" s="16"/>
    </row>
    <row r="205" spans="1:10" s="5" customFormat="1" ht="25.5" customHeight="1" thickBot="1">
      <c r="A205" s="12" t="s">
        <v>107</v>
      </c>
      <c r="B205" s="57" t="s">
        <v>245</v>
      </c>
      <c r="C205" s="150" t="s">
        <v>140</v>
      </c>
      <c r="D205" s="151" t="s">
        <v>376</v>
      </c>
      <c r="E205" s="149" t="s">
        <v>377</v>
      </c>
      <c r="F205" s="355">
        <f t="shared" si="3"/>
        <v>190000</v>
      </c>
      <c r="G205" s="144">
        <v>170000</v>
      </c>
      <c r="H205" s="144">
        <v>20000</v>
      </c>
      <c r="I205" s="172" t="s">
        <v>344</v>
      </c>
      <c r="J205" s="152"/>
    </row>
    <row r="206" spans="1:10" s="5" customFormat="1" ht="25.5" customHeight="1">
      <c r="A206" s="12" t="s">
        <v>107</v>
      </c>
      <c r="B206" s="57" t="s">
        <v>245</v>
      </c>
      <c r="C206" s="14" t="s">
        <v>140</v>
      </c>
      <c r="D206" s="57" t="s">
        <v>378</v>
      </c>
      <c r="E206" s="13" t="s">
        <v>379</v>
      </c>
      <c r="F206" s="115">
        <f t="shared" si="3"/>
        <v>215000</v>
      </c>
      <c r="G206" s="42">
        <v>195000</v>
      </c>
      <c r="H206" s="42">
        <v>20000</v>
      </c>
      <c r="I206" s="11" t="s">
        <v>344</v>
      </c>
      <c r="J206" s="16"/>
    </row>
    <row r="207" spans="1:10" s="5" customFormat="1" ht="25.5" customHeight="1" thickBot="1">
      <c r="A207" s="12" t="s">
        <v>107</v>
      </c>
      <c r="B207" s="151" t="s">
        <v>245</v>
      </c>
      <c r="C207" s="150" t="s">
        <v>140</v>
      </c>
      <c r="D207" s="151" t="s">
        <v>380</v>
      </c>
      <c r="E207" s="149" t="s">
        <v>381</v>
      </c>
      <c r="F207" s="355">
        <f t="shared" si="3"/>
        <v>242000</v>
      </c>
      <c r="G207" s="144">
        <v>193600</v>
      </c>
      <c r="H207" s="144">
        <v>48400</v>
      </c>
      <c r="I207" s="172" t="s">
        <v>382</v>
      </c>
      <c r="J207" s="152"/>
    </row>
    <row r="208" spans="1:10" s="5" customFormat="1" ht="25.5" customHeight="1">
      <c r="A208" s="12" t="s">
        <v>107</v>
      </c>
      <c r="B208" s="279" t="s">
        <v>245</v>
      </c>
      <c r="C208" s="14" t="s">
        <v>140</v>
      </c>
      <c r="D208" s="57" t="s">
        <v>383</v>
      </c>
      <c r="E208" s="13" t="s">
        <v>384</v>
      </c>
      <c r="F208" s="115">
        <f t="shared" si="3"/>
        <v>266400</v>
      </c>
      <c r="G208" s="42">
        <v>213120</v>
      </c>
      <c r="H208" s="42">
        <v>53280</v>
      </c>
      <c r="I208" s="11" t="s">
        <v>382</v>
      </c>
      <c r="J208" s="80"/>
    </row>
    <row r="209" spans="1:10" s="5" customFormat="1" ht="25.5" customHeight="1">
      <c r="A209" s="12" t="s">
        <v>107</v>
      </c>
      <c r="B209" s="57" t="s">
        <v>245</v>
      </c>
      <c r="C209" s="14" t="s">
        <v>140</v>
      </c>
      <c r="D209" s="57" t="s">
        <v>385</v>
      </c>
      <c r="E209" s="13" t="s">
        <v>386</v>
      </c>
      <c r="F209" s="115">
        <f t="shared" si="3"/>
        <v>211650</v>
      </c>
      <c r="G209" s="42">
        <v>169320</v>
      </c>
      <c r="H209" s="42">
        <v>42330</v>
      </c>
      <c r="I209" s="11" t="s">
        <v>382</v>
      </c>
      <c r="J209" s="16"/>
    </row>
    <row r="210" spans="1:10" s="5" customFormat="1" ht="25.5" customHeight="1">
      <c r="A210" s="12" t="s">
        <v>107</v>
      </c>
      <c r="B210" s="57" t="s">
        <v>245</v>
      </c>
      <c r="C210" s="14" t="s">
        <v>140</v>
      </c>
      <c r="D210" s="57" t="s">
        <v>387</v>
      </c>
      <c r="E210" s="13" t="s">
        <v>388</v>
      </c>
      <c r="F210" s="115">
        <f t="shared" si="3"/>
        <v>155400</v>
      </c>
      <c r="G210" s="42">
        <v>124320</v>
      </c>
      <c r="H210" s="42">
        <v>31080</v>
      </c>
      <c r="I210" s="11" t="s">
        <v>382</v>
      </c>
      <c r="J210" s="16"/>
    </row>
    <row r="211" spans="1:10" s="5" customFormat="1" ht="25.5" customHeight="1">
      <c r="A211" s="12" t="s">
        <v>107</v>
      </c>
      <c r="B211" s="57" t="s">
        <v>245</v>
      </c>
      <c r="C211" s="14" t="s">
        <v>140</v>
      </c>
      <c r="D211" s="57" t="s">
        <v>389</v>
      </c>
      <c r="E211" s="13" t="s">
        <v>390</v>
      </c>
      <c r="F211" s="115">
        <f t="shared" si="3"/>
        <v>244100</v>
      </c>
      <c r="G211" s="42">
        <v>195280</v>
      </c>
      <c r="H211" s="42">
        <v>48820</v>
      </c>
      <c r="I211" s="11" t="s">
        <v>382</v>
      </c>
      <c r="J211" s="16"/>
    </row>
    <row r="212" spans="1:10" s="5" customFormat="1" ht="25.5" customHeight="1">
      <c r="A212" s="12" t="s">
        <v>107</v>
      </c>
      <c r="B212" s="57" t="s">
        <v>245</v>
      </c>
      <c r="C212" s="14" t="s">
        <v>140</v>
      </c>
      <c r="D212" s="57" t="s">
        <v>391</v>
      </c>
      <c r="E212" s="13" t="s">
        <v>392</v>
      </c>
      <c r="F212" s="115">
        <f t="shared" si="3"/>
        <v>236250</v>
      </c>
      <c r="G212" s="42">
        <v>189000</v>
      </c>
      <c r="H212" s="42">
        <v>47250</v>
      </c>
      <c r="I212" s="11" t="s">
        <v>382</v>
      </c>
      <c r="J212" s="16"/>
    </row>
    <row r="213" spans="1:10" s="5" customFormat="1" ht="25.5" customHeight="1">
      <c r="A213" s="12" t="s">
        <v>107</v>
      </c>
      <c r="B213" s="279" t="s">
        <v>245</v>
      </c>
      <c r="C213" s="67" t="s">
        <v>140</v>
      </c>
      <c r="D213" s="279" t="s">
        <v>393</v>
      </c>
      <c r="E213" s="68" t="s">
        <v>384</v>
      </c>
      <c r="F213" s="353">
        <f t="shared" si="3"/>
        <v>209100</v>
      </c>
      <c r="G213" s="69">
        <v>167280</v>
      </c>
      <c r="H213" s="69">
        <v>41820</v>
      </c>
      <c r="I213" s="74" t="s">
        <v>382</v>
      </c>
      <c r="J213" s="80"/>
    </row>
    <row r="214" spans="1:10" s="5" customFormat="1" ht="25.5" customHeight="1">
      <c r="A214" s="12" t="s">
        <v>107</v>
      </c>
      <c r="B214" s="57" t="s">
        <v>245</v>
      </c>
      <c r="C214" s="14" t="s">
        <v>140</v>
      </c>
      <c r="D214" s="57" t="s">
        <v>394</v>
      </c>
      <c r="E214" s="13" t="s">
        <v>390</v>
      </c>
      <c r="F214" s="115">
        <f t="shared" si="3"/>
        <v>172500</v>
      </c>
      <c r="G214" s="42">
        <v>138000</v>
      </c>
      <c r="H214" s="42">
        <v>34500</v>
      </c>
      <c r="I214" s="11" t="s">
        <v>382</v>
      </c>
      <c r="J214" s="16"/>
    </row>
    <row r="215" spans="1:10" s="5" customFormat="1" ht="25.5" customHeight="1">
      <c r="A215" s="12" t="s">
        <v>107</v>
      </c>
      <c r="B215" s="57" t="s">
        <v>245</v>
      </c>
      <c r="C215" s="14" t="s">
        <v>140</v>
      </c>
      <c r="D215" s="57" t="s">
        <v>395</v>
      </c>
      <c r="E215" s="13" t="s">
        <v>396</v>
      </c>
      <c r="F215" s="115">
        <f t="shared" si="3"/>
        <v>165600</v>
      </c>
      <c r="G215" s="42">
        <v>132480</v>
      </c>
      <c r="H215" s="42">
        <v>33120</v>
      </c>
      <c r="I215" s="15" t="s">
        <v>382</v>
      </c>
      <c r="J215" s="16"/>
    </row>
    <row r="216" spans="1:10" s="5" customFormat="1" ht="25.5" customHeight="1">
      <c r="A216" s="12" t="s">
        <v>11</v>
      </c>
      <c r="B216" s="283" t="s">
        <v>426</v>
      </c>
      <c r="C216" s="127" t="s">
        <v>37</v>
      </c>
      <c r="D216" s="283" t="s">
        <v>427</v>
      </c>
      <c r="E216" s="299" t="s">
        <v>594</v>
      </c>
      <c r="F216" s="128">
        <f t="shared" si="3"/>
        <v>7862414</v>
      </c>
      <c r="G216" s="128">
        <v>6991111</v>
      </c>
      <c r="H216" s="128">
        <v>871303</v>
      </c>
      <c r="I216" s="129" t="s">
        <v>428</v>
      </c>
      <c r="J216" s="130"/>
    </row>
    <row r="217" spans="1:10" s="5" customFormat="1" ht="25.5" customHeight="1">
      <c r="A217" s="12" t="s">
        <v>11</v>
      </c>
      <c r="B217" s="57" t="s">
        <v>471</v>
      </c>
      <c r="C217" s="14" t="s">
        <v>1100</v>
      </c>
      <c r="D217" s="57" t="s">
        <v>475</v>
      </c>
      <c r="E217" s="13" t="s">
        <v>476</v>
      </c>
      <c r="F217" s="42">
        <v>34351</v>
      </c>
      <c r="G217" s="42">
        <v>34351</v>
      </c>
      <c r="H217" s="42"/>
      <c r="I217" s="15" t="s">
        <v>474</v>
      </c>
      <c r="J217" s="16"/>
    </row>
    <row r="218" spans="1:10" s="5" customFormat="1" ht="25.5" customHeight="1">
      <c r="A218" s="12" t="s">
        <v>11</v>
      </c>
      <c r="B218" s="167" t="s">
        <v>471</v>
      </c>
      <c r="C218" s="58" t="s">
        <v>1100</v>
      </c>
      <c r="D218" s="94" t="s">
        <v>477</v>
      </c>
      <c r="E218" s="59" t="s">
        <v>478</v>
      </c>
      <c r="F218" s="60">
        <v>10230</v>
      </c>
      <c r="G218" s="60">
        <v>10230</v>
      </c>
      <c r="H218" s="61"/>
      <c r="I218" s="62" t="s">
        <v>474</v>
      </c>
      <c r="J218" s="71"/>
    </row>
    <row r="219" spans="1:10" s="5" customFormat="1" ht="25.5" customHeight="1">
      <c r="A219" s="12" t="s">
        <v>11</v>
      </c>
      <c r="B219" s="57" t="s">
        <v>548</v>
      </c>
      <c r="C219" s="14" t="s">
        <v>1100</v>
      </c>
      <c r="D219" s="57" t="s">
        <v>557</v>
      </c>
      <c r="E219" s="13" t="s">
        <v>558</v>
      </c>
      <c r="F219" s="42">
        <v>20000</v>
      </c>
      <c r="G219" s="42">
        <v>20000</v>
      </c>
      <c r="H219" s="42"/>
      <c r="I219" s="15" t="s">
        <v>551</v>
      </c>
      <c r="J219" s="16"/>
    </row>
    <row r="220" spans="1:10" s="5" customFormat="1" ht="25.5" customHeight="1">
      <c r="A220" s="12" t="s">
        <v>11</v>
      </c>
      <c r="B220" s="205" t="s">
        <v>1550</v>
      </c>
      <c r="C220" s="11" t="s">
        <v>37</v>
      </c>
      <c r="D220" s="205" t="s">
        <v>582</v>
      </c>
      <c r="E220" s="10" t="s">
        <v>583</v>
      </c>
      <c r="F220" s="47">
        <v>480000</v>
      </c>
      <c r="G220" s="49">
        <v>192000</v>
      </c>
      <c r="H220" s="49">
        <v>288000</v>
      </c>
      <c r="I220" s="11" t="s">
        <v>584</v>
      </c>
      <c r="J220" s="16"/>
    </row>
    <row r="221" spans="1:10" s="5" customFormat="1" ht="25.5" customHeight="1">
      <c r="A221" s="12" t="s">
        <v>11</v>
      </c>
      <c r="B221" s="57" t="s">
        <v>20</v>
      </c>
      <c r="C221" s="54" t="s">
        <v>53</v>
      </c>
      <c r="D221" s="57" t="s">
        <v>21</v>
      </c>
      <c r="E221" s="13" t="s">
        <v>19</v>
      </c>
      <c r="F221" s="42">
        <v>350000</v>
      </c>
      <c r="G221" s="42">
        <v>350000</v>
      </c>
      <c r="H221" s="42">
        <v>0</v>
      </c>
      <c r="I221" s="55" t="s">
        <v>41</v>
      </c>
      <c r="J221" s="16"/>
    </row>
    <row r="222" spans="1:10" s="5" customFormat="1" ht="25.5" customHeight="1">
      <c r="A222" s="311" t="s">
        <v>107</v>
      </c>
      <c r="B222" s="205" t="s">
        <v>108</v>
      </c>
      <c r="C222" s="14" t="s">
        <v>53</v>
      </c>
      <c r="D222" s="57" t="s">
        <v>109</v>
      </c>
      <c r="E222" s="13" t="s">
        <v>110</v>
      </c>
      <c r="F222" s="88">
        <v>70000</v>
      </c>
      <c r="G222" s="88">
        <v>70000</v>
      </c>
      <c r="H222" s="88"/>
      <c r="I222" s="15" t="s">
        <v>111</v>
      </c>
      <c r="J222" s="438" t="s">
        <v>112</v>
      </c>
    </row>
    <row r="223" spans="1:10" s="5" customFormat="1" ht="25.5" customHeight="1">
      <c r="A223" s="157" t="s">
        <v>11</v>
      </c>
      <c r="B223" s="303" t="s">
        <v>233</v>
      </c>
      <c r="C223" s="113" t="s">
        <v>242</v>
      </c>
      <c r="D223" s="281" t="s">
        <v>243</v>
      </c>
      <c r="E223" s="136" t="s">
        <v>244</v>
      </c>
      <c r="F223" s="159">
        <v>60000</v>
      </c>
      <c r="G223" s="159">
        <v>60000</v>
      </c>
      <c r="H223" s="228"/>
      <c r="I223" s="158"/>
      <c r="J223" s="383"/>
    </row>
    <row r="224" spans="1:10" s="5" customFormat="1" ht="25.5" customHeight="1">
      <c r="A224" s="441" t="s">
        <v>11</v>
      </c>
      <c r="B224" s="443" t="s">
        <v>422</v>
      </c>
      <c r="C224" s="444" t="s">
        <v>53</v>
      </c>
      <c r="D224" s="443" t="s">
        <v>423</v>
      </c>
      <c r="E224" s="445" t="s">
        <v>424</v>
      </c>
      <c r="F224" s="448">
        <v>90000</v>
      </c>
      <c r="G224" s="448">
        <v>90000</v>
      </c>
      <c r="H224" s="448"/>
      <c r="I224" s="450" t="s">
        <v>425</v>
      </c>
      <c r="J224" s="451"/>
    </row>
    <row r="225" spans="1:15" s="5" customFormat="1" ht="25.5" customHeight="1" thickBot="1">
      <c r="A225" s="424" t="s">
        <v>11</v>
      </c>
      <c r="B225" s="442" t="s">
        <v>451</v>
      </c>
      <c r="C225" s="35" t="s">
        <v>53</v>
      </c>
      <c r="D225" s="442" t="s">
        <v>452</v>
      </c>
      <c r="E225" s="36" t="s">
        <v>453</v>
      </c>
      <c r="F225" s="135">
        <v>1767955</v>
      </c>
      <c r="G225" s="135">
        <v>1767955</v>
      </c>
      <c r="H225" s="135"/>
      <c r="I225" s="449" t="s">
        <v>454</v>
      </c>
      <c r="J225" s="38"/>
    </row>
    <row r="226" spans="1:15" s="5" customFormat="1" ht="25.5" customHeight="1">
      <c r="A226" s="67" t="s">
        <v>11</v>
      </c>
      <c r="B226" s="286" t="s">
        <v>155</v>
      </c>
      <c r="C226" s="14" t="s">
        <v>53</v>
      </c>
      <c r="D226" s="57" t="s">
        <v>169</v>
      </c>
      <c r="E226" s="13" t="s">
        <v>170</v>
      </c>
      <c r="F226" s="42">
        <v>1500340</v>
      </c>
      <c r="G226" s="42">
        <v>1500340</v>
      </c>
      <c r="H226" s="42"/>
      <c r="I226" s="15" t="s">
        <v>171</v>
      </c>
      <c r="J226" s="93"/>
    </row>
    <row r="227" spans="1:15" s="5" customFormat="1" ht="25.5" customHeight="1">
      <c r="A227" s="67" t="s">
        <v>11</v>
      </c>
      <c r="B227" s="57" t="s">
        <v>575</v>
      </c>
      <c r="C227" s="14" t="s">
        <v>53</v>
      </c>
      <c r="D227" s="57" t="s">
        <v>576</v>
      </c>
      <c r="E227" s="13" t="s">
        <v>577</v>
      </c>
      <c r="F227" s="42">
        <v>10000000</v>
      </c>
      <c r="G227" s="42">
        <v>10000000</v>
      </c>
      <c r="H227" s="42"/>
      <c r="I227" s="15" t="s">
        <v>578</v>
      </c>
      <c r="J227" s="440" t="s">
        <v>579</v>
      </c>
    </row>
    <row r="228" spans="1:15" s="5" customFormat="1" ht="25.5" customHeight="1">
      <c r="A228" s="113" t="s">
        <v>11</v>
      </c>
      <c r="B228" s="286" t="s">
        <v>155</v>
      </c>
      <c r="C228" s="14" t="s">
        <v>585</v>
      </c>
      <c r="D228" s="57" t="s">
        <v>169</v>
      </c>
      <c r="E228" s="13" t="s">
        <v>170</v>
      </c>
      <c r="F228" s="42">
        <v>1500340</v>
      </c>
      <c r="G228" s="42">
        <v>1500340</v>
      </c>
      <c r="H228" s="42"/>
      <c r="I228" s="15" t="s">
        <v>171</v>
      </c>
      <c r="J228" s="93" t="s">
        <v>172</v>
      </c>
    </row>
    <row r="229" spans="1:15" s="5" customFormat="1" ht="25.5" customHeight="1">
      <c r="A229" s="67" t="s">
        <v>107</v>
      </c>
      <c r="B229" s="57" t="s">
        <v>245</v>
      </c>
      <c r="C229" s="14" t="s">
        <v>397</v>
      </c>
      <c r="D229" s="57" t="s">
        <v>398</v>
      </c>
      <c r="E229" s="13" t="s">
        <v>399</v>
      </c>
      <c r="F229" s="115">
        <f>G229+H229</f>
        <v>125000</v>
      </c>
      <c r="G229" s="42">
        <v>65000</v>
      </c>
      <c r="H229" s="42">
        <v>60000</v>
      </c>
      <c r="I229" s="15" t="s">
        <v>277</v>
      </c>
      <c r="J229" s="93"/>
    </row>
    <row r="230" spans="1:15" s="5" customFormat="1" ht="25.5" customHeight="1">
      <c r="A230" s="67" t="s">
        <v>107</v>
      </c>
      <c r="B230" s="57" t="s">
        <v>245</v>
      </c>
      <c r="C230" s="14" t="s">
        <v>400</v>
      </c>
      <c r="D230" s="57" t="s">
        <v>401</v>
      </c>
      <c r="E230" s="13" t="s">
        <v>271</v>
      </c>
      <c r="F230" s="115">
        <f>G230+H230</f>
        <v>200000</v>
      </c>
      <c r="G230" s="42">
        <v>100000</v>
      </c>
      <c r="H230" s="42">
        <v>100000</v>
      </c>
      <c r="I230" s="15" t="s">
        <v>269</v>
      </c>
      <c r="J230" s="93"/>
    </row>
    <row r="231" spans="1:15" s="5" customFormat="1" ht="25.5" customHeight="1">
      <c r="A231" s="12" t="s">
        <v>11</v>
      </c>
      <c r="B231" s="57" t="s">
        <v>429</v>
      </c>
      <c r="C231" s="14" t="s">
        <v>430</v>
      </c>
      <c r="D231" s="284" t="s">
        <v>431</v>
      </c>
      <c r="E231" s="10" t="s">
        <v>432</v>
      </c>
      <c r="F231" s="88">
        <f>G231+H231</f>
        <v>10000</v>
      </c>
      <c r="G231" s="131">
        <v>10000</v>
      </c>
      <c r="H231" s="132"/>
      <c r="I231" s="11" t="s">
        <v>433</v>
      </c>
      <c r="J231" s="16"/>
    </row>
    <row r="232" spans="1:15" s="5" customFormat="1" ht="25.5" customHeight="1">
      <c r="A232" s="12" t="s">
        <v>11</v>
      </c>
      <c r="B232" s="57" t="s">
        <v>575</v>
      </c>
      <c r="C232" s="14" t="s">
        <v>430</v>
      </c>
      <c r="D232" s="57" t="s">
        <v>580</v>
      </c>
      <c r="E232" s="13" t="s">
        <v>581</v>
      </c>
      <c r="F232" s="42">
        <v>21319000</v>
      </c>
      <c r="G232" s="42">
        <v>21319000</v>
      </c>
      <c r="H232" s="42"/>
      <c r="I232" s="15" t="s">
        <v>578</v>
      </c>
      <c r="J232" s="153" t="s">
        <v>579</v>
      </c>
    </row>
    <row r="233" spans="1:15" s="5" customFormat="1" ht="25.5" customHeight="1">
      <c r="A233" s="12" t="s">
        <v>11</v>
      </c>
      <c r="B233" s="57" t="s">
        <v>559</v>
      </c>
      <c r="C233" s="14" t="s">
        <v>544</v>
      </c>
      <c r="D233" s="57" t="s">
        <v>545</v>
      </c>
      <c r="E233" s="13" t="s">
        <v>546</v>
      </c>
      <c r="F233" s="147">
        <v>20000</v>
      </c>
      <c r="G233" s="147">
        <v>20000</v>
      </c>
      <c r="H233" s="148"/>
      <c r="I233" s="15" t="s">
        <v>547</v>
      </c>
      <c r="J233" s="16"/>
      <c r="K233" s="2"/>
      <c r="L233" s="2"/>
      <c r="M233" s="2"/>
      <c r="N233" s="2"/>
      <c r="O233" s="2"/>
    </row>
    <row r="234" spans="1:15" s="5" customFormat="1" ht="25.5" customHeight="1">
      <c r="A234" s="12" t="s">
        <v>11</v>
      </c>
      <c r="B234" s="279" t="s">
        <v>548</v>
      </c>
      <c r="C234" s="67" t="s">
        <v>1103</v>
      </c>
      <c r="D234" s="279" t="s">
        <v>554</v>
      </c>
      <c r="E234" s="68" t="s">
        <v>555</v>
      </c>
      <c r="F234" s="69">
        <v>160787</v>
      </c>
      <c r="G234" s="69">
        <v>160787</v>
      </c>
      <c r="H234" s="69"/>
      <c r="I234" s="79" t="s">
        <v>551</v>
      </c>
      <c r="J234" s="16"/>
    </row>
    <row r="235" spans="1:15" s="5" customFormat="1" ht="25.5" customHeight="1">
      <c r="A235" s="65" t="s">
        <v>11</v>
      </c>
      <c r="B235" s="57" t="s">
        <v>58</v>
      </c>
      <c r="C235" s="14" t="s">
        <v>62</v>
      </c>
      <c r="D235" s="57" t="s">
        <v>59</v>
      </c>
      <c r="E235" s="296" t="s">
        <v>60</v>
      </c>
      <c r="F235" s="42">
        <v>3760000</v>
      </c>
      <c r="G235" s="42">
        <v>3760000</v>
      </c>
      <c r="H235" s="42"/>
      <c r="I235" s="55" t="s">
        <v>61</v>
      </c>
      <c r="J235" s="66"/>
    </row>
    <row r="236" spans="1:15" s="5" customFormat="1" ht="25.5" customHeight="1">
      <c r="A236" s="192" t="s">
        <v>107</v>
      </c>
      <c r="B236" s="205" t="s">
        <v>117</v>
      </c>
      <c r="C236" s="11" t="s">
        <v>118</v>
      </c>
      <c r="D236" s="89" t="s">
        <v>119</v>
      </c>
      <c r="E236" s="10" t="s">
        <v>116</v>
      </c>
      <c r="F236" s="90">
        <f>SUM(G236:H236)</f>
        <v>214000</v>
      </c>
      <c r="G236" s="90">
        <v>214000</v>
      </c>
      <c r="H236" s="90"/>
      <c r="I236" s="11" t="s">
        <v>120</v>
      </c>
      <c r="J236" s="176" t="s">
        <v>121</v>
      </c>
    </row>
    <row r="237" spans="1:15" s="5" customFormat="1" ht="25.5" customHeight="1">
      <c r="A237" s="12" t="s">
        <v>107</v>
      </c>
      <c r="B237" s="57" t="s">
        <v>245</v>
      </c>
      <c r="C237" s="14" t="s">
        <v>118</v>
      </c>
      <c r="D237" s="57" t="s">
        <v>402</v>
      </c>
      <c r="E237" s="13" t="s">
        <v>403</v>
      </c>
      <c r="F237" s="115">
        <f>G237+H237</f>
        <v>110000</v>
      </c>
      <c r="G237" s="42">
        <v>55000</v>
      </c>
      <c r="H237" s="42">
        <v>55000</v>
      </c>
      <c r="I237" s="15" t="s">
        <v>277</v>
      </c>
      <c r="J237" s="16"/>
    </row>
    <row r="238" spans="1:15" s="5" customFormat="1" ht="25.5" customHeight="1">
      <c r="A238" s="322" t="s">
        <v>11</v>
      </c>
      <c r="B238" s="205" t="s">
        <v>127</v>
      </c>
      <c r="C238" s="14" t="s">
        <v>50</v>
      </c>
      <c r="D238" s="57" t="s">
        <v>132</v>
      </c>
      <c r="E238" s="13" t="s">
        <v>129</v>
      </c>
      <c r="F238" s="88">
        <v>1738000</v>
      </c>
      <c r="G238" s="88">
        <v>1738000</v>
      </c>
      <c r="H238" s="88"/>
      <c r="I238" s="15" t="s">
        <v>130</v>
      </c>
      <c r="J238" s="66" t="s">
        <v>131</v>
      </c>
    </row>
  </sheetData>
  <autoFilter ref="A8:O8">
    <sortState ref="A9:O238">
      <sortCondition descending="1" ref="C8"/>
    </sortState>
  </autoFilter>
  <sortState ref="A8:J238">
    <sortCondition ref="C236"/>
  </sortState>
  <mergeCells count="10">
    <mergeCell ref="A1:J3"/>
    <mergeCell ref="I4:J4"/>
    <mergeCell ref="A5:A6"/>
    <mergeCell ref="B5:B6"/>
    <mergeCell ref="C5:C6"/>
    <mergeCell ref="D5:D6"/>
    <mergeCell ref="E5:E6"/>
    <mergeCell ref="F5:H5"/>
    <mergeCell ref="I5:I6"/>
    <mergeCell ref="J5:J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8"/>
  <sheetViews>
    <sheetView workbookViewId="0">
      <selection activeCell="A7" sqref="A7:XFD228"/>
    </sheetView>
  </sheetViews>
  <sheetFormatPr defaultColWidth="9" defaultRowHeight="16.5"/>
  <cols>
    <col min="1" max="1" width="5.25" style="4" customWidth="1"/>
    <col min="2" max="2" width="14.875" style="1" customWidth="1"/>
    <col min="3" max="3" width="8.375" style="4" customWidth="1"/>
    <col min="4" max="4" width="34" style="1" customWidth="1"/>
    <col min="5" max="5" width="27.75" style="2" customWidth="1"/>
    <col min="6" max="6" width="14.875" style="7" customWidth="1"/>
    <col min="7" max="7" width="15.875" style="3" customWidth="1"/>
    <col min="8" max="8" width="15.625" style="3" customWidth="1"/>
    <col min="9" max="9" width="9" style="4"/>
    <col min="10" max="16384" width="9" style="2"/>
  </cols>
  <sheetData>
    <row r="1" spans="1:10">
      <c r="A1" s="777" t="s">
        <v>17</v>
      </c>
      <c r="B1" s="777"/>
      <c r="C1" s="777"/>
      <c r="D1" s="777"/>
      <c r="E1" s="777"/>
      <c r="F1" s="777"/>
      <c r="G1" s="777"/>
      <c r="H1" s="777"/>
      <c r="I1" s="777"/>
      <c r="J1" s="777"/>
    </row>
    <row r="2" spans="1:10">
      <c r="A2" s="777"/>
      <c r="B2" s="777"/>
      <c r="C2" s="777"/>
      <c r="D2" s="777"/>
      <c r="E2" s="777"/>
      <c r="F2" s="777"/>
      <c r="G2" s="777"/>
      <c r="H2" s="777"/>
      <c r="I2" s="777"/>
      <c r="J2" s="777"/>
    </row>
    <row r="3" spans="1:10">
      <c r="A3" s="777"/>
      <c r="B3" s="777"/>
      <c r="C3" s="777"/>
      <c r="D3" s="777"/>
      <c r="E3" s="777"/>
      <c r="F3" s="777"/>
      <c r="G3" s="777"/>
      <c r="H3" s="777"/>
      <c r="I3" s="777"/>
      <c r="J3" s="777"/>
    </row>
    <row r="4" spans="1:10" ht="17.25" thickBot="1">
      <c r="I4" s="784" t="s">
        <v>9</v>
      </c>
      <c r="J4" s="784"/>
    </row>
    <row r="5" spans="1:10" s="5" customFormat="1" ht="25.5" customHeight="1" thickTop="1">
      <c r="A5" s="785" t="s">
        <v>0</v>
      </c>
      <c r="B5" s="787" t="s">
        <v>10</v>
      </c>
      <c r="C5" s="789" t="s">
        <v>4</v>
      </c>
      <c r="D5" s="787" t="s">
        <v>8</v>
      </c>
      <c r="E5" s="787" t="s">
        <v>7</v>
      </c>
      <c r="F5" s="791" t="s">
        <v>5</v>
      </c>
      <c r="G5" s="791"/>
      <c r="H5" s="791"/>
      <c r="I5" s="787" t="s">
        <v>3</v>
      </c>
      <c r="J5" s="792" t="s">
        <v>6</v>
      </c>
    </row>
    <row r="6" spans="1:10" s="5" customFormat="1" ht="25.5" customHeight="1">
      <c r="A6" s="786"/>
      <c r="B6" s="788"/>
      <c r="C6" s="790"/>
      <c r="D6" s="788"/>
      <c r="E6" s="788"/>
      <c r="F6" s="8" t="s">
        <v>1</v>
      </c>
      <c r="G6" s="74" t="s">
        <v>2</v>
      </c>
      <c r="H6" s="52" t="s">
        <v>16</v>
      </c>
      <c r="I6" s="788"/>
      <c r="J6" s="793"/>
    </row>
    <row r="7" spans="1:10" s="5" customFormat="1" ht="25.5" customHeight="1">
      <c r="A7" s="17" t="s">
        <v>600</v>
      </c>
      <c r="B7" s="170" t="s">
        <v>615</v>
      </c>
      <c r="C7" s="91" t="s">
        <v>75</v>
      </c>
      <c r="D7" s="170" t="s">
        <v>616</v>
      </c>
      <c r="E7" s="155" t="s">
        <v>617</v>
      </c>
      <c r="F7" s="60">
        <v>69600</v>
      </c>
      <c r="G7" s="60">
        <v>69600</v>
      </c>
      <c r="H7" s="61"/>
      <c r="I7" s="62" t="s">
        <v>618</v>
      </c>
      <c r="J7" s="71"/>
    </row>
    <row r="8" spans="1:10" s="5" customFormat="1" ht="25.5" customHeight="1">
      <c r="A8" s="17" t="s">
        <v>600</v>
      </c>
      <c r="B8" s="170" t="s">
        <v>615</v>
      </c>
      <c r="C8" s="91" t="s">
        <v>75</v>
      </c>
      <c r="D8" s="170" t="s">
        <v>619</v>
      </c>
      <c r="E8" s="155" t="s">
        <v>620</v>
      </c>
      <c r="F8" s="60">
        <v>16360</v>
      </c>
      <c r="G8" s="60">
        <v>16360</v>
      </c>
      <c r="H8" s="61"/>
      <c r="I8" s="62" t="s">
        <v>621</v>
      </c>
      <c r="J8" s="71"/>
    </row>
    <row r="9" spans="1:10" s="5" customFormat="1" ht="25.5" customHeight="1">
      <c r="A9" s="17" t="s">
        <v>600</v>
      </c>
      <c r="B9" s="170" t="s">
        <v>615</v>
      </c>
      <c r="C9" s="91" t="s">
        <v>75</v>
      </c>
      <c r="D9" s="170" t="s">
        <v>622</v>
      </c>
      <c r="E9" s="155" t="s">
        <v>623</v>
      </c>
      <c r="F9" s="60">
        <v>70000</v>
      </c>
      <c r="G9" s="60">
        <v>70000</v>
      </c>
      <c r="H9" s="61"/>
      <c r="I9" s="62" t="s">
        <v>624</v>
      </c>
      <c r="J9" s="71"/>
    </row>
    <row r="10" spans="1:10" s="5" customFormat="1" ht="25.5" customHeight="1">
      <c r="A10" s="17" t="s">
        <v>600</v>
      </c>
      <c r="B10" s="170" t="s">
        <v>625</v>
      </c>
      <c r="C10" s="91" t="s">
        <v>75</v>
      </c>
      <c r="D10" s="170" t="s">
        <v>626</v>
      </c>
      <c r="E10" s="155" t="s">
        <v>627</v>
      </c>
      <c r="F10" s="60">
        <v>20090</v>
      </c>
      <c r="G10" s="60">
        <v>20090</v>
      </c>
      <c r="H10" s="61"/>
      <c r="I10" s="62" t="s">
        <v>628</v>
      </c>
      <c r="J10" s="71"/>
    </row>
    <row r="11" spans="1:10" s="5" customFormat="1" ht="25.5" customHeight="1">
      <c r="A11" s="17" t="s">
        <v>600</v>
      </c>
      <c r="B11" s="170" t="s">
        <v>625</v>
      </c>
      <c r="C11" s="91" t="s">
        <v>75</v>
      </c>
      <c r="D11" s="170" t="s">
        <v>629</v>
      </c>
      <c r="E11" s="155" t="s">
        <v>630</v>
      </c>
      <c r="F11" s="60">
        <v>13200</v>
      </c>
      <c r="G11" s="60">
        <v>13200</v>
      </c>
      <c r="H11" s="61"/>
      <c r="I11" s="62" t="s">
        <v>631</v>
      </c>
      <c r="J11" s="71"/>
    </row>
    <row r="12" spans="1:10" s="5" customFormat="1" ht="25.5" customHeight="1">
      <c r="A12" s="17" t="s">
        <v>600</v>
      </c>
      <c r="B12" s="170" t="s">
        <v>625</v>
      </c>
      <c r="C12" s="91" t="s">
        <v>75</v>
      </c>
      <c r="D12" s="170" t="s">
        <v>632</v>
      </c>
      <c r="E12" s="155" t="s">
        <v>633</v>
      </c>
      <c r="F12" s="60">
        <v>17500</v>
      </c>
      <c r="G12" s="60">
        <v>17500</v>
      </c>
      <c r="H12" s="61"/>
      <c r="I12" s="62" t="s">
        <v>628</v>
      </c>
      <c r="J12" s="71"/>
    </row>
    <row r="13" spans="1:10" s="5" customFormat="1" ht="25.5" customHeight="1">
      <c r="A13" s="17" t="s">
        <v>600</v>
      </c>
      <c r="B13" s="170" t="s">
        <v>625</v>
      </c>
      <c r="C13" s="91" t="s">
        <v>75</v>
      </c>
      <c r="D13" s="170" t="s">
        <v>634</v>
      </c>
      <c r="E13" s="155" t="s">
        <v>635</v>
      </c>
      <c r="F13" s="60">
        <v>17500</v>
      </c>
      <c r="G13" s="60">
        <v>17500</v>
      </c>
      <c r="H13" s="61"/>
      <c r="I13" s="62" t="s">
        <v>628</v>
      </c>
      <c r="J13" s="71"/>
    </row>
    <row r="14" spans="1:10" s="5" customFormat="1" ht="25.5" customHeight="1">
      <c r="A14" s="17" t="s">
        <v>600</v>
      </c>
      <c r="B14" s="170" t="s">
        <v>625</v>
      </c>
      <c r="C14" s="91" t="s">
        <v>75</v>
      </c>
      <c r="D14" s="170" t="s">
        <v>636</v>
      </c>
      <c r="E14" s="155" t="s">
        <v>637</v>
      </c>
      <c r="F14" s="60">
        <v>22731</v>
      </c>
      <c r="G14" s="60">
        <v>22731</v>
      </c>
      <c r="H14" s="61"/>
      <c r="I14" s="62" t="s">
        <v>628</v>
      </c>
      <c r="J14" s="71"/>
    </row>
    <row r="15" spans="1:10" s="5" customFormat="1" ht="25.5" customHeight="1">
      <c r="A15" s="317" t="s">
        <v>12</v>
      </c>
      <c r="B15" s="167" t="s">
        <v>659</v>
      </c>
      <c r="C15" s="91" t="s">
        <v>75</v>
      </c>
      <c r="D15" s="89" t="s">
        <v>669</v>
      </c>
      <c r="E15" s="155" t="s">
        <v>670</v>
      </c>
      <c r="F15" s="60">
        <f>SUM(G15:H15)</f>
        <v>52300</v>
      </c>
      <c r="G15" s="48">
        <v>52300</v>
      </c>
      <c r="H15" s="48"/>
      <c r="I15" s="91" t="s">
        <v>671</v>
      </c>
      <c r="J15" s="162"/>
    </row>
    <row r="16" spans="1:10" s="5" customFormat="1" ht="25.5" customHeight="1">
      <c r="A16" s="17" t="s">
        <v>12</v>
      </c>
      <c r="B16" s="205" t="s">
        <v>672</v>
      </c>
      <c r="C16" s="11" t="s">
        <v>75</v>
      </c>
      <c r="D16" s="205" t="s">
        <v>682</v>
      </c>
      <c r="E16" s="10" t="s">
        <v>683</v>
      </c>
      <c r="F16" s="48">
        <v>11460</v>
      </c>
      <c r="G16" s="48">
        <v>11460</v>
      </c>
      <c r="H16" s="49"/>
      <c r="I16" s="11" t="s">
        <v>681</v>
      </c>
      <c r="J16" s="18"/>
    </row>
    <row r="17" spans="1:15" s="5" customFormat="1" ht="25.5" customHeight="1">
      <c r="A17" s="17" t="s">
        <v>12</v>
      </c>
      <c r="B17" s="205" t="s">
        <v>690</v>
      </c>
      <c r="C17" s="58" t="s">
        <v>75</v>
      </c>
      <c r="D17" s="170" t="s">
        <v>691</v>
      </c>
      <c r="E17" s="155" t="s">
        <v>692</v>
      </c>
      <c r="F17" s="60">
        <v>160000000</v>
      </c>
      <c r="G17" s="60">
        <v>160000000</v>
      </c>
      <c r="H17" s="163"/>
      <c r="I17" s="62" t="s">
        <v>693</v>
      </c>
      <c r="J17" s="18"/>
    </row>
    <row r="18" spans="1:15" s="5" customFormat="1" ht="25.5" customHeight="1">
      <c r="A18" s="17" t="s">
        <v>12</v>
      </c>
      <c r="B18" s="205" t="s">
        <v>690</v>
      </c>
      <c r="C18" s="11" t="s">
        <v>75</v>
      </c>
      <c r="D18" s="205" t="s">
        <v>701</v>
      </c>
      <c r="E18" s="10" t="s">
        <v>702</v>
      </c>
      <c r="F18" s="47">
        <v>13230000</v>
      </c>
      <c r="G18" s="47">
        <v>13230000</v>
      </c>
      <c r="H18" s="164"/>
      <c r="I18" s="11" t="s">
        <v>703</v>
      </c>
      <c r="J18" s="18"/>
    </row>
    <row r="19" spans="1:15" s="5" customFormat="1" ht="25.5" customHeight="1">
      <c r="A19" s="17" t="s">
        <v>12</v>
      </c>
      <c r="B19" s="205" t="s">
        <v>690</v>
      </c>
      <c r="C19" s="11" t="s">
        <v>75</v>
      </c>
      <c r="D19" s="205" t="s">
        <v>704</v>
      </c>
      <c r="E19" s="10" t="s">
        <v>705</v>
      </c>
      <c r="F19" s="48">
        <v>16738000</v>
      </c>
      <c r="G19" s="48">
        <v>16738000</v>
      </c>
      <c r="H19" s="165"/>
      <c r="I19" s="11" t="s">
        <v>696</v>
      </c>
      <c r="J19" s="18"/>
    </row>
    <row r="20" spans="1:15" s="5" customFormat="1" ht="25.5" customHeight="1">
      <c r="A20" s="17" t="s">
        <v>12</v>
      </c>
      <c r="B20" s="167" t="s">
        <v>706</v>
      </c>
      <c r="C20" s="166" t="s">
        <v>1099</v>
      </c>
      <c r="D20" s="167" t="s">
        <v>707</v>
      </c>
      <c r="E20" s="109" t="s">
        <v>708</v>
      </c>
      <c r="F20" s="453">
        <f t="shared" ref="F20:F25" si="0">G20+H20</f>
        <v>59200</v>
      </c>
      <c r="G20" s="453">
        <v>59200</v>
      </c>
      <c r="H20" s="169"/>
      <c r="I20" s="62" t="s">
        <v>709</v>
      </c>
      <c r="J20" s="18"/>
    </row>
    <row r="21" spans="1:15" s="5" customFormat="1" ht="25.5" customHeight="1">
      <c r="A21" s="25" t="s">
        <v>12</v>
      </c>
      <c r="B21" s="269" t="s">
        <v>706</v>
      </c>
      <c r="C21" s="273" t="s">
        <v>1099</v>
      </c>
      <c r="D21" s="401" t="s">
        <v>723</v>
      </c>
      <c r="E21" s="406" t="s">
        <v>724</v>
      </c>
      <c r="F21" s="473">
        <f t="shared" si="0"/>
        <v>145816</v>
      </c>
      <c r="G21" s="243">
        <v>145816</v>
      </c>
      <c r="H21" s="418"/>
      <c r="I21" s="273" t="s">
        <v>725</v>
      </c>
      <c r="J21" s="268"/>
    </row>
    <row r="22" spans="1:15" s="5" customFormat="1" ht="25.5" customHeight="1">
      <c r="A22" s="17" t="s">
        <v>12</v>
      </c>
      <c r="B22" s="205" t="s">
        <v>706</v>
      </c>
      <c r="C22" s="11" t="s">
        <v>1099</v>
      </c>
      <c r="D22" s="171" t="s">
        <v>726</v>
      </c>
      <c r="E22" s="59" t="s">
        <v>727</v>
      </c>
      <c r="F22" s="453">
        <f t="shared" si="0"/>
        <v>96727</v>
      </c>
      <c r="G22" s="47">
        <v>96727</v>
      </c>
      <c r="H22" s="169"/>
      <c r="I22" s="11" t="s">
        <v>725</v>
      </c>
      <c r="J22" s="18"/>
    </row>
    <row r="23" spans="1:15" s="5" customFormat="1" ht="25.5" customHeight="1">
      <c r="A23" s="17" t="s">
        <v>12</v>
      </c>
      <c r="B23" s="205" t="s">
        <v>710</v>
      </c>
      <c r="C23" s="11" t="s">
        <v>1099</v>
      </c>
      <c r="D23" s="205" t="s">
        <v>728</v>
      </c>
      <c r="E23" s="10" t="s">
        <v>729</v>
      </c>
      <c r="F23" s="453">
        <f t="shared" si="0"/>
        <v>362134</v>
      </c>
      <c r="G23" s="47">
        <v>362134</v>
      </c>
      <c r="H23" s="169"/>
      <c r="I23" s="11" t="s">
        <v>730</v>
      </c>
      <c r="J23" s="18"/>
    </row>
    <row r="24" spans="1:15" s="5" customFormat="1" ht="25.5" customHeight="1">
      <c r="A24" s="25" t="s">
        <v>12</v>
      </c>
      <c r="B24" s="269" t="s">
        <v>710</v>
      </c>
      <c r="C24" s="273" t="s">
        <v>1099</v>
      </c>
      <c r="D24" s="269" t="s">
        <v>731</v>
      </c>
      <c r="E24" s="242" t="s">
        <v>732</v>
      </c>
      <c r="F24" s="473">
        <f t="shared" si="0"/>
        <v>134739</v>
      </c>
      <c r="G24" s="243">
        <v>134739</v>
      </c>
      <c r="H24" s="418"/>
      <c r="I24" s="273" t="s">
        <v>730</v>
      </c>
      <c r="J24" s="268"/>
    </row>
    <row r="25" spans="1:15" s="5" customFormat="1" ht="25.5" customHeight="1">
      <c r="A25" s="9" t="s">
        <v>12</v>
      </c>
      <c r="B25" s="205" t="s">
        <v>710</v>
      </c>
      <c r="C25" s="11" t="s">
        <v>1099</v>
      </c>
      <c r="D25" s="205" t="s">
        <v>733</v>
      </c>
      <c r="E25" s="10" t="s">
        <v>734</v>
      </c>
      <c r="F25" s="453">
        <f t="shared" si="0"/>
        <v>171629</v>
      </c>
      <c r="G25" s="47">
        <v>171629</v>
      </c>
      <c r="H25" s="169"/>
      <c r="I25" s="11" t="s">
        <v>730</v>
      </c>
      <c r="J25" s="18"/>
    </row>
    <row r="26" spans="1:15" ht="25.5" customHeight="1">
      <c r="A26" s="17" t="s">
        <v>763</v>
      </c>
      <c r="B26" s="167" t="s">
        <v>764</v>
      </c>
      <c r="C26" s="58" t="s">
        <v>765</v>
      </c>
      <c r="D26" s="170" t="s">
        <v>766</v>
      </c>
      <c r="E26" s="59" t="s">
        <v>767</v>
      </c>
      <c r="F26" s="60">
        <v>55000</v>
      </c>
      <c r="G26" s="60">
        <v>55000</v>
      </c>
      <c r="H26" s="61"/>
      <c r="I26" s="62" t="s">
        <v>768</v>
      </c>
      <c r="J26" s="18"/>
      <c r="K26" s="5"/>
      <c r="L26" s="5"/>
      <c r="M26" s="5"/>
      <c r="N26" s="5"/>
      <c r="O26" s="5"/>
    </row>
    <row r="27" spans="1:15" ht="25.5" customHeight="1">
      <c r="A27" s="17" t="s">
        <v>763</v>
      </c>
      <c r="B27" s="205" t="s">
        <v>764</v>
      </c>
      <c r="C27" s="11" t="s">
        <v>765</v>
      </c>
      <c r="D27" s="205" t="s">
        <v>769</v>
      </c>
      <c r="E27" s="10" t="s">
        <v>770</v>
      </c>
      <c r="F27" s="47">
        <v>382613</v>
      </c>
      <c r="G27" s="47">
        <v>382613</v>
      </c>
      <c r="H27" s="47"/>
      <c r="I27" s="62" t="s">
        <v>768</v>
      </c>
      <c r="J27" s="18"/>
      <c r="K27" s="5"/>
      <c r="L27" s="5"/>
      <c r="M27" s="5"/>
      <c r="N27" s="5"/>
      <c r="O27" s="5"/>
    </row>
    <row r="28" spans="1:15" ht="25.5" customHeight="1">
      <c r="A28" s="17" t="s">
        <v>763</v>
      </c>
      <c r="B28" s="205" t="s">
        <v>764</v>
      </c>
      <c r="C28" s="11" t="s">
        <v>765</v>
      </c>
      <c r="D28" s="205" t="s">
        <v>771</v>
      </c>
      <c r="E28" s="10" t="s">
        <v>767</v>
      </c>
      <c r="F28" s="47">
        <v>15000</v>
      </c>
      <c r="G28" s="47">
        <v>15000</v>
      </c>
      <c r="H28" s="47"/>
      <c r="I28" s="62" t="s">
        <v>768</v>
      </c>
      <c r="J28" s="18"/>
      <c r="K28" s="5"/>
      <c r="L28" s="5"/>
      <c r="M28" s="5"/>
      <c r="N28" s="5"/>
      <c r="O28" s="5"/>
    </row>
    <row r="29" spans="1:15" ht="25.5" customHeight="1">
      <c r="A29" s="17" t="s">
        <v>763</v>
      </c>
      <c r="B29" s="205" t="s">
        <v>772</v>
      </c>
      <c r="C29" s="11" t="s">
        <v>765</v>
      </c>
      <c r="D29" s="57" t="s">
        <v>773</v>
      </c>
      <c r="E29" s="10" t="s">
        <v>767</v>
      </c>
      <c r="F29" s="47">
        <v>11000</v>
      </c>
      <c r="G29" s="47">
        <v>11000</v>
      </c>
      <c r="H29" s="47"/>
      <c r="I29" s="62" t="s">
        <v>774</v>
      </c>
      <c r="J29" s="18"/>
      <c r="K29" s="5"/>
      <c r="L29" s="5"/>
      <c r="M29" s="5"/>
      <c r="N29" s="5"/>
      <c r="O29" s="5"/>
    </row>
    <row r="30" spans="1:15" ht="25.5" customHeight="1">
      <c r="A30" s="17" t="s">
        <v>12</v>
      </c>
      <c r="B30" s="205" t="s">
        <v>173</v>
      </c>
      <c r="C30" s="11" t="s">
        <v>75</v>
      </c>
      <c r="D30" s="57" t="s">
        <v>775</v>
      </c>
      <c r="E30" s="10" t="s">
        <v>25</v>
      </c>
      <c r="F30" s="47">
        <v>30000</v>
      </c>
      <c r="G30" s="47">
        <v>30000</v>
      </c>
      <c r="H30" s="47"/>
      <c r="I30" s="62" t="s">
        <v>176</v>
      </c>
      <c r="J30" s="18"/>
      <c r="K30" s="5"/>
      <c r="L30" s="5"/>
      <c r="M30" s="5"/>
      <c r="N30" s="5"/>
      <c r="O30" s="5"/>
    </row>
    <row r="31" spans="1:15" ht="25.5" customHeight="1">
      <c r="A31" s="157" t="s">
        <v>12</v>
      </c>
      <c r="B31" s="277" t="s">
        <v>173</v>
      </c>
      <c r="C31" s="74" t="s">
        <v>75</v>
      </c>
      <c r="D31" s="279" t="s">
        <v>776</v>
      </c>
      <c r="E31" s="20" t="s">
        <v>25</v>
      </c>
      <c r="F31" s="160">
        <v>11000</v>
      </c>
      <c r="G31" s="160">
        <v>11000</v>
      </c>
      <c r="H31" s="40"/>
      <c r="I31" s="158" t="s">
        <v>176</v>
      </c>
      <c r="J31" s="161"/>
      <c r="K31" s="5"/>
      <c r="L31" s="5"/>
      <c r="M31" s="5"/>
      <c r="N31" s="5"/>
      <c r="O31" s="5"/>
    </row>
    <row r="32" spans="1:15" s="5" customFormat="1" ht="25.5" customHeight="1">
      <c r="A32" s="157" t="s">
        <v>12</v>
      </c>
      <c r="B32" s="277" t="s">
        <v>173</v>
      </c>
      <c r="C32" s="11" t="s">
        <v>75</v>
      </c>
      <c r="D32" s="57" t="s">
        <v>777</v>
      </c>
      <c r="E32" s="10" t="s">
        <v>25</v>
      </c>
      <c r="F32" s="49">
        <v>12000</v>
      </c>
      <c r="G32" s="49">
        <v>12000</v>
      </c>
      <c r="H32" s="49"/>
      <c r="I32" s="62" t="s">
        <v>176</v>
      </c>
      <c r="J32" s="18"/>
    </row>
    <row r="33" spans="1:15" s="5" customFormat="1" ht="25.5" customHeight="1">
      <c r="A33" s="76" t="s">
        <v>12</v>
      </c>
      <c r="B33" s="279" t="s">
        <v>187</v>
      </c>
      <c r="C33" s="14" t="s">
        <v>75</v>
      </c>
      <c r="D33" s="57" t="s">
        <v>778</v>
      </c>
      <c r="E33" s="77" t="s">
        <v>779</v>
      </c>
      <c r="F33" s="104">
        <v>19000</v>
      </c>
      <c r="G33" s="104">
        <v>19000</v>
      </c>
      <c r="H33" s="104"/>
      <c r="I33" s="15" t="s">
        <v>190</v>
      </c>
      <c r="J33" s="18"/>
    </row>
    <row r="34" spans="1:15" s="5" customFormat="1" ht="25.5" customHeight="1">
      <c r="A34" s="157" t="s">
        <v>12</v>
      </c>
      <c r="B34" s="303" t="s">
        <v>202</v>
      </c>
      <c r="C34" s="58" t="s">
        <v>75</v>
      </c>
      <c r="D34" s="57" t="s">
        <v>780</v>
      </c>
      <c r="E34" s="77" t="s">
        <v>781</v>
      </c>
      <c r="F34" s="107">
        <v>13290</v>
      </c>
      <c r="G34" s="107">
        <v>13290</v>
      </c>
      <c r="H34" s="108"/>
      <c r="I34" s="62" t="s">
        <v>208</v>
      </c>
      <c r="J34" s="18"/>
    </row>
    <row r="35" spans="1:15" s="5" customFormat="1" ht="25.5" customHeight="1">
      <c r="A35" s="76" t="s">
        <v>12</v>
      </c>
      <c r="B35" s="279" t="s">
        <v>211</v>
      </c>
      <c r="C35" s="14" t="s">
        <v>75</v>
      </c>
      <c r="D35" s="167" t="s">
        <v>782</v>
      </c>
      <c r="E35" s="155" t="s">
        <v>25</v>
      </c>
      <c r="F35" s="455">
        <v>11074</v>
      </c>
      <c r="G35" s="455">
        <v>11074</v>
      </c>
      <c r="H35" s="111"/>
      <c r="I35" s="91" t="s">
        <v>214</v>
      </c>
      <c r="J35" s="16"/>
    </row>
    <row r="36" spans="1:15" s="5" customFormat="1" ht="25.5" customHeight="1">
      <c r="A36" s="76" t="s">
        <v>12</v>
      </c>
      <c r="B36" s="279" t="s">
        <v>227</v>
      </c>
      <c r="C36" s="58" t="s">
        <v>75</v>
      </c>
      <c r="D36" s="170" t="s">
        <v>783</v>
      </c>
      <c r="E36" s="59" t="s">
        <v>25</v>
      </c>
      <c r="F36" s="107">
        <v>19000</v>
      </c>
      <c r="G36" s="107">
        <v>19000</v>
      </c>
      <c r="H36" s="108"/>
      <c r="I36" s="62" t="s">
        <v>229</v>
      </c>
      <c r="J36" s="16"/>
    </row>
    <row r="37" spans="1:15" s="5" customFormat="1" ht="25.5" customHeight="1">
      <c r="A37" s="9" t="s">
        <v>12</v>
      </c>
      <c r="B37" s="57" t="s">
        <v>227</v>
      </c>
      <c r="C37" s="11" t="s">
        <v>75</v>
      </c>
      <c r="D37" s="170" t="s">
        <v>784</v>
      </c>
      <c r="E37" s="10" t="s">
        <v>25</v>
      </c>
      <c r="F37" s="105">
        <v>11000</v>
      </c>
      <c r="G37" s="105">
        <v>11000</v>
      </c>
      <c r="H37" s="105"/>
      <c r="I37" s="62" t="s">
        <v>229</v>
      </c>
      <c r="J37" s="18"/>
    </row>
    <row r="38" spans="1:15" s="5" customFormat="1" ht="25.5" customHeight="1">
      <c r="A38" s="309" t="s">
        <v>804</v>
      </c>
      <c r="B38" s="323" t="s">
        <v>805</v>
      </c>
      <c r="C38" s="125" t="s">
        <v>806</v>
      </c>
      <c r="D38" s="323" t="s">
        <v>807</v>
      </c>
      <c r="E38" s="298" t="s">
        <v>808</v>
      </c>
      <c r="F38" s="354">
        <f t="shared" ref="F38:F44" si="1">G38+H38</f>
        <v>47200</v>
      </c>
      <c r="G38" s="363">
        <v>47200</v>
      </c>
      <c r="H38" s="371"/>
      <c r="I38" s="375" t="s">
        <v>809</v>
      </c>
      <c r="J38" s="18"/>
    </row>
    <row r="39" spans="1:15" s="5" customFormat="1" ht="25.5" customHeight="1">
      <c r="A39" s="309" t="s">
        <v>804</v>
      </c>
      <c r="B39" s="323" t="s">
        <v>805</v>
      </c>
      <c r="C39" s="330" t="s">
        <v>806</v>
      </c>
      <c r="D39" s="259" t="s">
        <v>810</v>
      </c>
      <c r="E39" s="348" t="s">
        <v>811</v>
      </c>
      <c r="F39" s="354">
        <f t="shared" si="1"/>
        <v>58825</v>
      </c>
      <c r="G39" s="360">
        <v>58825</v>
      </c>
      <c r="H39" s="360"/>
      <c r="I39" s="330" t="s">
        <v>812</v>
      </c>
      <c r="J39" s="18"/>
    </row>
    <row r="40" spans="1:15" s="5" customFormat="1" ht="25.5" customHeight="1">
      <c r="A40" s="309" t="s">
        <v>12</v>
      </c>
      <c r="B40" s="323" t="s">
        <v>786</v>
      </c>
      <c r="C40" s="330" t="s">
        <v>75</v>
      </c>
      <c r="D40" s="259" t="s">
        <v>787</v>
      </c>
      <c r="E40" s="347" t="s">
        <v>788</v>
      </c>
      <c r="F40" s="354">
        <f t="shared" si="1"/>
        <v>36000</v>
      </c>
      <c r="G40" s="360">
        <v>36000</v>
      </c>
      <c r="H40" s="360"/>
      <c r="I40" s="330" t="s">
        <v>789</v>
      </c>
      <c r="J40" s="18"/>
    </row>
    <row r="41" spans="1:15" s="5" customFormat="1" ht="25.5" customHeight="1">
      <c r="A41" s="309" t="s">
        <v>12</v>
      </c>
      <c r="B41" s="323" t="s">
        <v>793</v>
      </c>
      <c r="C41" s="330" t="s">
        <v>75</v>
      </c>
      <c r="D41" s="325" t="s">
        <v>794</v>
      </c>
      <c r="E41" s="347" t="s">
        <v>795</v>
      </c>
      <c r="F41" s="354">
        <f t="shared" si="1"/>
        <v>43200</v>
      </c>
      <c r="G41" s="360">
        <v>43200</v>
      </c>
      <c r="H41" s="360"/>
      <c r="I41" s="330" t="s">
        <v>796</v>
      </c>
      <c r="J41" s="18"/>
    </row>
    <row r="42" spans="1:15" s="5" customFormat="1" ht="25.5" customHeight="1">
      <c r="A42" s="309" t="s">
        <v>12</v>
      </c>
      <c r="B42" s="323" t="s">
        <v>793</v>
      </c>
      <c r="C42" s="330" t="s">
        <v>75</v>
      </c>
      <c r="D42" s="325" t="s">
        <v>797</v>
      </c>
      <c r="E42" s="348" t="s">
        <v>798</v>
      </c>
      <c r="F42" s="354">
        <f t="shared" si="1"/>
        <v>270000</v>
      </c>
      <c r="G42" s="360">
        <v>270000</v>
      </c>
      <c r="H42" s="360"/>
      <c r="I42" s="330" t="s">
        <v>796</v>
      </c>
      <c r="J42" s="18"/>
    </row>
    <row r="43" spans="1:15" s="5" customFormat="1" ht="25.5" customHeight="1">
      <c r="A43" s="309" t="s">
        <v>12</v>
      </c>
      <c r="B43" s="323" t="s">
        <v>793</v>
      </c>
      <c r="C43" s="330" t="s">
        <v>75</v>
      </c>
      <c r="D43" s="325" t="s">
        <v>799</v>
      </c>
      <c r="E43" s="348" t="s">
        <v>800</v>
      </c>
      <c r="F43" s="354">
        <f t="shared" si="1"/>
        <v>22572</v>
      </c>
      <c r="G43" s="360">
        <v>22572</v>
      </c>
      <c r="H43" s="360"/>
      <c r="I43" s="330" t="s">
        <v>801</v>
      </c>
      <c r="J43" s="18"/>
    </row>
    <row r="44" spans="1:15" s="5" customFormat="1" ht="25.5" customHeight="1">
      <c r="A44" s="309" t="s">
        <v>12</v>
      </c>
      <c r="B44" s="323" t="s">
        <v>793</v>
      </c>
      <c r="C44" s="330" t="s">
        <v>75</v>
      </c>
      <c r="D44" s="325" t="s">
        <v>802</v>
      </c>
      <c r="E44" s="348" t="s">
        <v>803</v>
      </c>
      <c r="F44" s="354">
        <f t="shared" si="1"/>
        <v>20342</v>
      </c>
      <c r="G44" s="360">
        <v>20342</v>
      </c>
      <c r="H44" s="360"/>
      <c r="I44" s="330" t="s">
        <v>801</v>
      </c>
      <c r="J44" s="18"/>
    </row>
    <row r="45" spans="1:15" s="5" customFormat="1" ht="25.5" customHeight="1">
      <c r="A45" s="17" t="s">
        <v>756</v>
      </c>
      <c r="B45" s="167" t="s">
        <v>245</v>
      </c>
      <c r="C45" s="58" t="s">
        <v>198</v>
      </c>
      <c r="D45" s="170" t="s">
        <v>824</v>
      </c>
      <c r="E45" s="59" t="s">
        <v>825</v>
      </c>
      <c r="F45" s="60">
        <v>44000</v>
      </c>
      <c r="G45" s="60">
        <v>44000</v>
      </c>
      <c r="H45" s="96"/>
      <c r="I45" s="62" t="s">
        <v>248</v>
      </c>
      <c r="J45" s="71"/>
      <c r="K45" s="121"/>
      <c r="L45" s="121"/>
      <c r="M45" s="121"/>
      <c r="N45" s="121"/>
      <c r="O45" s="121"/>
    </row>
    <row r="46" spans="1:15" s="5" customFormat="1" ht="25.5" customHeight="1">
      <c r="A46" s="17" t="s">
        <v>756</v>
      </c>
      <c r="B46" s="205" t="s">
        <v>245</v>
      </c>
      <c r="C46" s="58" t="s">
        <v>198</v>
      </c>
      <c r="D46" s="205" t="s">
        <v>826</v>
      </c>
      <c r="E46" s="59" t="s">
        <v>827</v>
      </c>
      <c r="F46" s="47">
        <v>22000</v>
      </c>
      <c r="G46" s="47">
        <v>22000</v>
      </c>
      <c r="H46" s="47"/>
      <c r="I46" s="11" t="s">
        <v>344</v>
      </c>
      <c r="J46" s="18"/>
      <c r="K46" s="121"/>
      <c r="L46" s="121"/>
      <c r="M46" s="121"/>
      <c r="N46" s="121"/>
      <c r="O46" s="121"/>
    </row>
    <row r="47" spans="1:15" s="5" customFormat="1" ht="25.5" customHeight="1">
      <c r="A47" s="17" t="s">
        <v>756</v>
      </c>
      <c r="B47" s="205" t="s">
        <v>245</v>
      </c>
      <c r="C47" s="58" t="s">
        <v>198</v>
      </c>
      <c r="D47" s="205" t="s">
        <v>828</v>
      </c>
      <c r="E47" s="59" t="s">
        <v>827</v>
      </c>
      <c r="F47" s="47">
        <v>22000</v>
      </c>
      <c r="G47" s="47">
        <v>22000</v>
      </c>
      <c r="H47" s="47"/>
      <c r="I47" s="11" t="s">
        <v>344</v>
      </c>
      <c r="J47" s="18"/>
      <c r="K47" s="121"/>
      <c r="L47" s="121"/>
      <c r="M47" s="121"/>
      <c r="N47" s="121"/>
      <c r="O47" s="121"/>
    </row>
    <row r="48" spans="1:15" s="5" customFormat="1" ht="25.5" customHeight="1">
      <c r="A48" s="17" t="s">
        <v>756</v>
      </c>
      <c r="B48" s="205" t="s">
        <v>245</v>
      </c>
      <c r="C48" s="58" t="s">
        <v>198</v>
      </c>
      <c r="D48" s="205" t="s">
        <v>829</v>
      </c>
      <c r="E48" s="59" t="s">
        <v>827</v>
      </c>
      <c r="F48" s="47">
        <v>36960</v>
      </c>
      <c r="G48" s="47">
        <v>36960</v>
      </c>
      <c r="H48" s="47"/>
      <c r="I48" s="11" t="s">
        <v>344</v>
      </c>
      <c r="J48" s="18"/>
      <c r="K48" s="121"/>
      <c r="L48" s="121"/>
      <c r="M48" s="121"/>
      <c r="N48" s="121"/>
      <c r="O48" s="121"/>
    </row>
    <row r="49" spans="1:15" s="5" customFormat="1" ht="25.5" customHeight="1">
      <c r="A49" s="17" t="s">
        <v>756</v>
      </c>
      <c r="B49" s="205" t="s">
        <v>245</v>
      </c>
      <c r="C49" s="58" t="s">
        <v>198</v>
      </c>
      <c r="D49" s="205" t="s">
        <v>830</v>
      </c>
      <c r="E49" s="59" t="s">
        <v>827</v>
      </c>
      <c r="F49" s="47">
        <v>8470</v>
      </c>
      <c r="G49" s="47">
        <v>8470</v>
      </c>
      <c r="H49" s="47"/>
      <c r="I49" s="11" t="s">
        <v>259</v>
      </c>
      <c r="J49" s="18"/>
      <c r="K49" s="121"/>
      <c r="L49" s="121"/>
      <c r="M49" s="121"/>
      <c r="N49" s="121"/>
      <c r="O49" s="121"/>
    </row>
    <row r="50" spans="1:15" s="5" customFormat="1" ht="25.5" customHeight="1">
      <c r="A50" s="9" t="s">
        <v>756</v>
      </c>
      <c r="B50" s="205" t="s">
        <v>245</v>
      </c>
      <c r="C50" s="11" t="s">
        <v>198</v>
      </c>
      <c r="D50" s="205" t="s">
        <v>831</v>
      </c>
      <c r="E50" s="10" t="s">
        <v>827</v>
      </c>
      <c r="F50" s="47">
        <v>100000</v>
      </c>
      <c r="G50" s="47">
        <v>100000</v>
      </c>
      <c r="H50" s="47"/>
      <c r="I50" s="11" t="s">
        <v>274</v>
      </c>
      <c r="J50" s="18"/>
      <c r="K50" s="121"/>
      <c r="L50" s="121"/>
      <c r="M50" s="121"/>
      <c r="N50" s="121"/>
      <c r="O50" s="121"/>
    </row>
    <row r="51" spans="1:15" s="5" customFormat="1" ht="25.5" customHeight="1">
      <c r="A51" s="17" t="s">
        <v>12</v>
      </c>
      <c r="B51" s="167" t="s">
        <v>416</v>
      </c>
      <c r="C51" s="189" t="s">
        <v>75</v>
      </c>
      <c r="D51" s="170" t="s">
        <v>894</v>
      </c>
      <c r="E51" s="59" t="s">
        <v>895</v>
      </c>
      <c r="F51" s="42">
        <f>G51+H51</f>
        <v>27046</v>
      </c>
      <c r="G51" s="60">
        <v>27046</v>
      </c>
      <c r="H51" s="96"/>
      <c r="I51" s="11" t="s">
        <v>896</v>
      </c>
      <c r="J51" s="18"/>
    </row>
    <row r="52" spans="1:15" s="5" customFormat="1" ht="25.5" customHeight="1">
      <c r="A52" s="17" t="s">
        <v>12</v>
      </c>
      <c r="B52" s="167" t="s">
        <v>897</v>
      </c>
      <c r="C52" s="58" t="s">
        <v>75</v>
      </c>
      <c r="D52" s="167" t="s">
        <v>898</v>
      </c>
      <c r="E52" s="59" t="s">
        <v>25</v>
      </c>
      <c r="F52" s="42">
        <f>G52+H52</f>
        <v>115000</v>
      </c>
      <c r="G52" s="60">
        <v>115000</v>
      </c>
      <c r="H52" s="96"/>
      <c r="I52" s="62" t="s">
        <v>899</v>
      </c>
      <c r="J52" s="71"/>
    </row>
    <row r="53" spans="1:15" s="5" customFormat="1" ht="25.5" customHeight="1">
      <c r="A53" s="192" t="s">
        <v>12</v>
      </c>
      <c r="B53" s="167" t="s">
        <v>422</v>
      </c>
      <c r="C53" s="91" t="s">
        <v>75</v>
      </c>
      <c r="D53" s="89" t="s">
        <v>915</v>
      </c>
      <c r="E53" s="155" t="s">
        <v>25</v>
      </c>
      <c r="F53" s="48">
        <f>SUM(G53:H53)</f>
        <v>3600000</v>
      </c>
      <c r="G53" s="48">
        <v>3600000</v>
      </c>
      <c r="H53" s="193"/>
      <c r="I53" s="62" t="s">
        <v>911</v>
      </c>
      <c r="J53" s="162"/>
      <c r="K53" s="190"/>
      <c r="L53" s="190"/>
      <c r="M53" s="190"/>
      <c r="N53" s="190"/>
      <c r="O53" s="190"/>
    </row>
    <row r="54" spans="1:15" s="5" customFormat="1" ht="25.5" customHeight="1">
      <c r="A54" s="195" t="s">
        <v>12</v>
      </c>
      <c r="B54" s="206" t="s">
        <v>429</v>
      </c>
      <c r="C54" s="196" t="s">
        <v>75</v>
      </c>
      <c r="D54" s="290" t="s">
        <v>918</v>
      </c>
      <c r="E54" s="249" t="s">
        <v>919</v>
      </c>
      <c r="F54" s="42">
        <f>G54+H54</f>
        <v>30000</v>
      </c>
      <c r="G54" s="207">
        <v>30000</v>
      </c>
      <c r="H54" s="198"/>
      <c r="I54" s="199" t="s">
        <v>920</v>
      </c>
      <c r="J54" s="200"/>
      <c r="K54" s="201"/>
      <c r="L54" s="201"/>
      <c r="M54" s="201"/>
      <c r="N54" s="201"/>
      <c r="O54" s="201"/>
    </row>
    <row r="55" spans="1:15" s="5" customFormat="1" ht="25.5" customHeight="1">
      <c r="A55" s="17" t="s">
        <v>12</v>
      </c>
      <c r="B55" s="57" t="s">
        <v>429</v>
      </c>
      <c r="C55" s="14" t="s">
        <v>75</v>
      </c>
      <c r="D55" s="284" t="s">
        <v>921</v>
      </c>
      <c r="E55" s="10" t="s">
        <v>922</v>
      </c>
      <c r="F55" s="42">
        <f>G55+H55</f>
        <v>15000</v>
      </c>
      <c r="G55" s="104">
        <v>15000</v>
      </c>
      <c r="H55" s="88"/>
      <c r="I55" s="15" t="s">
        <v>433</v>
      </c>
      <c r="J55" s="71"/>
    </row>
    <row r="56" spans="1:15" s="5" customFormat="1" ht="25.5" customHeight="1">
      <c r="A56" s="17" t="s">
        <v>12</v>
      </c>
      <c r="B56" s="167" t="s">
        <v>451</v>
      </c>
      <c r="C56" s="58" t="s">
        <v>75</v>
      </c>
      <c r="D56" s="170" t="s">
        <v>929</v>
      </c>
      <c r="E56" s="59" t="s">
        <v>930</v>
      </c>
      <c r="F56" s="60">
        <v>54031</v>
      </c>
      <c r="G56" s="60">
        <v>54031</v>
      </c>
      <c r="H56" s="96"/>
      <c r="I56" s="62" t="s">
        <v>931</v>
      </c>
      <c r="J56" s="71"/>
    </row>
    <row r="57" spans="1:15" s="5" customFormat="1" ht="25.5" customHeight="1" thickBot="1">
      <c r="A57" s="34" t="s">
        <v>12</v>
      </c>
      <c r="B57" s="400" t="s">
        <v>451</v>
      </c>
      <c r="C57" s="91" t="s">
        <v>75</v>
      </c>
      <c r="D57" s="400" t="s">
        <v>936</v>
      </c>
      <c r="E57" s="409" t="s">
        <v>936</v>
      </c>
      <c r="F57" s="219">
        <v>80472</v>
      </c>
      <c r="G57" s="219">
        <v>80472</v>
      </c>
      <c r="H57" s="414"/>
      <c r="I57" s="333" t="s">
        <v>454</v>
      </c>
      <c r="J57" s="423"/>
    </row>
    <row r="58" spans="1:15" s="5" customFormat="1" ht="25.5" customHeight="1">
      <c r="A58" s="17" t="s">
        <v>12</v>
      </c>
      <c r="B58" s="167" t="s">
        <v>460</v>
      </c>
      <c r="C58" s="26" t="s">
        <v>75</v>
      </c>
      <c r="D58" s="340" t="s">
        <v>950</v>
      </c>
      <c r="E58" s="27" t="s">
        <v>906</v>
      </c>
      <c r="F58" s="101">
        <f t="shared" ref="F58:F64" si="2">SUM(G58:H58)</f>
        <v>20000</v>
      </c>
      <c r="G58" s="45">
        <v>20000</v>
      </c>
      <c r="H58" s="46"/>
      <c r="I58" s="28" t="s">
        <v>463</v>
      </c>
      <c r="J58" s="71"/>
    </row>
    <row r="59" spans="1:15" s="5" customFormat="1" ht="25.5" customHeight="1">
      <c r="A59" s="17" t="s">
        <v>756</v>
      </c>
      <c r="B59" s="167" t="s">
        <v>984</v>
      </c>
      <c r="C59" s="26" t="s">
        <v>198</v>
      </c>
      <c r="D59" s="216" t="s">
        <v>985</v>
      </c>
      <c r="E59" s="27" t="s">
        <v>986</v>
      </c>
      <c r="F59" s="45">
        <f t="shared" si="2"/>
        <v>19971</v>
      </c>
      <c r="G59" s="45">
        <v>19971</v>
      </c>
      <c r="H59" s="46"/>
      <c r="I59" s="28" t="s">
        <v>987</v>
      </c>
      <c r="J59" s="71"/>
    </row>
    <row r="60" spans="1:15" s="5" customFormat="1" ht="25.5" customHeight="1">
      <c r="A60" s="17" t="s">
        <v>756</v>
      </c>
      <c r="B60" s="167" t="s">
        <v>984</v>
      </c>
      <c r="C60" s="58" t="s">
        <v>198</v>
      </c>
      <c r="D60" s="170" t="s">
        <v>988</v>
      </c>
      <c r="E60" s="59" t="s">
        <v>986</v>
      </c>
      <c r="F60" s="60">
        <f t="shared" si="2"/>
        <v>18731</v>
      </c>
      <c r="G60" s="60">
        <v>18731</v>
      </c>
      <c r="H60" s="61"/>
      <c r="I60" s="62" t="s">
        <v>987</v>
      </c>
      <c r="J60" s="71"/>
    </row>
    <row r="61" spans="1:15" s="5" customFormat="1" ht="25.5" customHeight="1">
      <c r="A61" s="178" t="s">
        <v>756</v>
      </c>
      <c r="B61" s="167" t="s">
        <v>984</v>
      </c>
      <c r="C61" s="58" t="s">
        <v>198</v>
      </c>
      <c r="D61" s="170" t="s">
        <v>989</v>
      </c>
      <c r="E61" s="59" t="s">
        <v>986</v>
      </c>
      <c r="F61" s="60">
        <f t="shared" si="2"/>
        <v>1078</v>
      </c>
      <c r="G61" s="60">
        <v>1078</v>
      </c>
      <c r="H61" s="61"/>
      <c r="I61" s="62" t="s">
        <v>987</v>
      </c>
      <c r="J61" s="179"/>
    </row>
    <row r="62" spans="1:15" s="5" customFormat="1" ht="25.5" customHeight="1">
      <c r="A62" s="178" t="s">
        <v>756</v>
      </c>
      <c r="B62" s="303" t="s">
        <v>984</v>
      </c>
      <c r="C62" s="113" t="s">
        <v>198</v>
      </c>
      <c r="D62" s="288" t="s">
        <v>990</v>
      </c>
      <c r="E62" s="136" t="s">
        <v>986</v>
      </c>
      <c r="F62" s="159">
        <f t="shared" si="2"/>
        <v>15876</v>
      </c>
      <c r="G62" s="159">
        <v>15876</v>
      </c>
      <c r="H62" s="228"/>
      <c r="I62" s="158" t="s">
        <v>987</v>
      </c>
      <c r="J62" s="137"/>
    </row>
    <row r="63" spans="1:15" ht="25.5" customHeight="1">
      <c r="A63" s="92" t="s">
        <v>1036</v>
      </c>
      <c r="B63" s="167" t="s">
        <v>451</v>
      </c>
      <c r="C63" s="58" t="s">
        <v>75</v>
      </c>
      <c r="D63" s="170" t="s">
        <v>1064</v>
      </c>
      <c r="E63" s="59" t="s">
        <v>1065</v>
      </c>
      <c r="F63" s="457">
        <f t="shared" si="2"/>
        <v>34000</v>
      </c>
      <c r="G63" s="457">
        <v>34000</v>
      </c>
      <c r="H63" s="59"/>
      <c r="I63" s="59" t="s">
        <v>1042</v>
      </c>
      <c r="J63" s="97"/>
      <c r="K63" s="5"/>
      <c r="L63" s="5"/>
      <c r="M63" s="5"/>
      <c r="N63" s="5"/>
      <c r="O63" s="5"/>
    </row>
    <row r="64" spans="1:15" ht="25.5" customHeight="1">
      <c r="A64" s="92" t="s">
        <v>1036</v>
      </c>
      <c r="B64" s="167" t="s">
        <v>451</v>
      </c>
      <c r="C64" s="58" t="s">
        <v>75</v>
      </c>
      <c r="D64" s="170" t="s">
        <v>1043</v>
      </c>
      <c r="E64" s="59" t="s">
        <v>1044</v>
      </c>
      <c r="F64" s="457">
        <f t="shared" si="2"/>
        <v>200000</v>
      </c>
      <c r="G64" s="457">
        <v>200000</v>
      </c>
      <c r="H64" s="59"/>
      <c r="I64" s="59" t="s">
        <v>1045</v>
      </c>
      <c r="J64" s="97"/>
      <c r="K64" s="5"/>
      <c r="L64" s="5"/>
      <c r="M64" s="5"/>
      <c r="N64" s="5"/>
      <c r="O64" s="5"/>
    </row>
    <row r="65" spans="1:10" s="5" customFormat="1" ht="25.5" customHeight="1">
      <c r="A65" s="17" t="s">
        <v>12</v>
      </c>
      <c r="B65" s="167" t="s">
        <v>1066</v>
      </c>
      <c r="C65" s="58" t="s">
        <v>75</v>
      </c>
      <c r="D65" s="170" t="s">
        <v>1067</v>
      </c>
      <c r="E65" s="59"/>
      <c r="F65" s="60">
        <v>56260</v>
      </c>
      <c r="G65" s="60">
        <v>56260</v>
      </c>
      <c r="H65" s="61"/>
      <c r="I65" s="62" t="s">
        <v>1068</v>
      </c>
      <c r="J65" s="71"/>
    </row>
    <row r="66" spans="1:10" s="5" customFormat="1" ht="25.5" customHeight="1">
      <c r="A66" s="181" t="s">
        <v>12</v>
      </c>
      <c r="B66" s="302" t="s">
        <v>1066</v>
      </c>
      <c r="C66" s="26" t="s">
        <v>75</v>
      </c>
      <c r="D66" s="269" t="s">
        <v>1069</v>
      </c>
      <c r="E66" s="27"/>
      <c r="F66" s="243">
        <v>26306</v>
      </c>
      <c r="G66" s="243">
        <v>26306</v>
      </c>
      <c r="H66" s="243"/>
      <c r="I66" s="273" t="s">
        <v>1068</v>
      </c>
      <c r="J66" s="182"/>
    </row>
    <row r="67" spans="1:10" s="5" customFormat="1" ht="25.5" customHeight="1">
      <c r="A67" s="178" t="s">
        <v>12</v>
      </c>
      <c r="B67" s="205" t="s">
        <v>690</v>
      </c>
      <c r="C67" s="11" t="s">
        <v>697</v>
      </c>
      <c r="D67" s="205" t="s">
        <v>698</v>
      </c>
      <c r="E67" s="10" t="s">
        <v>699</v>
      </c>
      <c r="F67" s="47">
        <v>20000000</v>
      </c>
      <c r="G67" s="47">
        <v>20000000</v>
      </c>
      <c r="H67" s="164"/>
      <c r="I67" s="11" t="s">
        <v>700</v>
      </c>
      <c r="J67" s="183"/>
    </row>
    <row r="68" spans="1:10" s="5" customFormat="1" ht="25.5" customHeight="1">
      <c r="A68" s="178" t="s">
        <v>12</v>
      </c>
      <c r="B68" s="167" t="s">
        <v>24</v>
      </c>
      <c r="C68" s="58" t="s">
        <v>42</v>
      </c>
      <c r="D68" s="56" t="s">
        <v>22</v>
      </c>
      <c r="E68" s="73" t="s">
        <v>56</v>
      </c>
      <c r="F68" s="60">
        <v>99000</v>
      </c>
      <c r="G68" s="60">
        <v>99000</v>
      </c>
      <c r="H68" s="61"/>
      <c r="I68" s="64" t="s">
        <v>26</v>
      </c>
      <c r="J68" s="482"/>
    </row>
    <row r="69" spans="1:10" s="5" customFormat="1" ht="25.5" customHeight="1">
      <c r="A69" s="178" t="s">
        <v>12</v>
      </c>
      <c r="B69" s="167" t="s">
        <v>24</v>
      </c>
      <c r="C69" s="11" t="s">
        <v>42</v>
      </c>
      <c r="D69" s="56" t="s">
        <v>23</v>
      </c>
      <c r="E69" s="73" t="s">
        <v>57</v>
      </c>
      <c r="F69" s="47">
        <v>60000</v>
      </c>
      <c r="G69" s="47">
        <v>60000</v>
      </c>
      <c r="H69" s="47"/>
      <c r="I69" s="64" t="s">
        <v>26</v>
      </c>
      <c r="J69" s="246"/>
    </row>
    <row r="70" spans="1:10" s="5" customFormat="1" ht="25.5" customHeight="1">
      <c r="A70" s="178" t="s">
        <v>12</v>
      </c>
      <c r="B70" s="167" t="s">
        <v>27</v>
      </c>
      <c r="C70" s="58" t="s">
        <v>42</v>
      </c>
      <c r="D70" s="170" t="s">
        <v>43</v>
      </c>
      <c r="E70" s="59" t="s">
        <v>25</v>
      </c>
      <c r="F70" s="60">
        <v>50000</v>
      </c>
      <c r="G70" s="60">
        <v>50000</v>
      </c>
      <c r="H70" s="61"/>
      <c r="I70" s="62" t="s">
        <v>31</v>
      </c>
      <c r="J70" s="179"/>
    </row>
    <row r="71" spans="1:10" s="5" customFormat="1" ht="25.5" customHeight="1">
      <c r="A71" s="315" t="s">
        <v>12</v>
      </c>
      <c r="B71" s="167" t="s">
        <v>659</v>
      </c>
      <c r="C71" s="58" t="s">
        <v>42</v>
      </c>
      <c r="D71" s="170" t="s">
        <v>666</v>
      </c>
      <c r="E71" s="70" t="s">
        <v>666</v>
      </c>
      <c r="F71" s="60">
        <f>SUM(G71:H71)</f>
        <v>233140</v>
      </c>
      <c r="G71" s="60">
        <v>233140</v>
      </c>
      <c r="H71" s="61"/>
      <c r="I71" s="62" t="s">
        <v>667</v>
      </c>
      <c r="J71" s="179"/>
    </row>
    <row r="72" spans="1:10" s="5" customFormat="1" ht="25.5" customHeight="1">
      <c r="A72" s="178" t="s">
        <v>12</v>
      </c>
      <c r="B72" s="205" t="s">
        <v>672</v>
      </c>
      <c r="C72" s="11" t="s">
        <v>42</v>
      </c>
      <c r="D72" s="205" t="s">
        <v>684</v>
      </c>
      <c r="E72" s="10" t="s">
        <v>685</v>
      </c>
      <c r="F72" s="48">
        <v>80000</v>
      </c>
      <c r="G72" s="48">
        <v>80000</v>
      </c>
      <c r="H72" s="49"/>
      <c r="I72" s="11" t="s">
        <v>686</v>
      </c>
      <c r="J72" s="183"/>
    </row>
    <row r="73" spans="1:10" s="5" customFormat="1" ht="25.5" customHeight="1">
      <c r="A73" s="178" t="s">
        <v>12</v>
      </c>
      <c r="B73" s="167" t="s">
        <v>710</v>
      </c>
      <c r="C73" s="166" t="s">
        <v>1104</v>
      </c>
      <c r="D73" s="170" t="s">
        <v>711</v>
      </c>
      <c r="E73" s="70" t="s">
        <v>712</v>
      </c>
      <c r="F73" s="453">
        <f>G73+H73</f>
        <v>300000</v>
      </c>
      <c r="G73" s="453">
        <v>300000</v>
      </c>
      <c r="H73" s="169"/>
      <c r="I73" s="62" t="s">
        <v>713</v>
      </c>
      <c r="J73" s="183"/>
    </row>
    <row r="74" spans="1:10" s="5" customFormat="1" ht="25.5" customHeight="1">
      <c r="A74" s="178" t="s">
        <v>12</v>
      </c>
      <c r="B74" s="205" t="s">
        <v>706</v>
      </c>
      <c r="C74" s="58" t="s">
        <v>42</v>
      </c>
      <c r="D74" s="171" t="s">
        <v>717</v>
      </c>
      <c r="E74" s="274" t="s">
        <v>718</v>
      </c>
      <c r="F74" s="453">
        <f>G74+H74</f>
        <v>351975</v>
      </c>
      <c r="G74" s="60">
        <v>351975</v>
      </c>
      <c r="H74" s="169"/>
      <c r="I74" s="62" t="s">
        <v>719</v>
      </c>
      <c r="J74" s="183"/>
    </row>
    <row r="75" spans="1:10" s="5" customFormat="1" ht="25.5" customHeight="1">
      <c r="A75" s="178" t="s">
        <v>12</v>
      </c>
      <c r="B75" s="205" t="s">
        <v>706</v>
      </c>
      <c r="C75" s="11" t="s">
        <v>42</v>
      </c>
      <c r="D75" s="171" t="s">
        <v>720</v>
      </c>
      <c r="E75" s="274" t="s">
        <v>721</v>
      </c>
      <c r="F75" s="453">
        <f>G75+H75</f>
        <v>274501</v>
      </c>
      <c r="G75" s="47">
        <v>274501</v>
      </c>
      <c r="H75" s="169"/>
      <c r="I75" s="11" t="s">
        <v>722</v>
      </c>
      <c r="J75" s="183"/>
    </row>
    <row r="76" spans="1:10" s="5" customFormat="1" ht="25.5" customHeight="1">
      <c r="A76" s="178" t="s">
        <v>756</v>
      </c>
      <c r="B76" s="205" t="s">
        <v>245</v>
      </c>
      <c r="C76" s="58" t="s">
        <v>134</v>
      </c>
      <c r="D76" s="57" t="s">
        <v>832</v>
      </c>
      <c r="E76" s="13" t="s">
        <v>339</v>
      </c>
      <c r="F76" s="60">
        <v>50000</v>
      </c>
      <c r="G76" s="60">
        <v>50000</v>
      </c>
      <c r="H76" s="96"/>
      <c r="I76" s="62" t="s">
        <v>251</v>
      </c>
      <c r="J76" s="179"/>
    </row>
    <row r="77" spans="1:10" s="5" customFormat="1" ht="25.5" customHeight="1">
      <c r="A77" s="310" t="s">
        <v>756</v>
      </c>
      <c r="B77" s="277" t="s">
        <v>245</v>
      </c>
      <c r="C77" s="74" t="s">
        <v>134</v>
      </c>
      <c r="D77" s="279" t="s">
        <v>340</v>
      </c>
      <c r="E77" s="136" t="s">
        <v>341</v>
      </c>
      <c r="F77" s="159">
        <v>50000</v>
      </c>
      <c r="G77" s="39">
        <v>50000</v>
      </c>
      <c r="H77" s="202"/>
      <c r="I77" s="74" t="s">
        <v>251</v>
      </c>
      <c r="J77" s="180"/>
    </row>
    <row r="78" spans="1:10" s="5" customFormat="1" ht="25.5" customHeight="1">
      <c r="A78" s="388" t="s">
        <v>756</v>
      </c>
      <c r="B78" s="396" t="s">
        <v>245</v>
      </c>
      <c r="C78" s="376" t="s">
        <v>134</v>
      </c>
      <c r="D78" s="396" t="s">
        <v>833</v>
      </c>
      <c r="E78" s="410" t="s">
        <v>834</v>
      </c>
      <c r="F78" s="413">
        <v>160000</v>
      </c>
      <c r="G78" s="416">
        <v>160000</v>
      </c>
      <c r="H78" s="433"/>
      <c r="I78" s="376" t="s">
        <v>248</v>
      </c>
      <c r="J78" s="18"/>
    </row>
    <row r="79" spans="1:10" s="5" customFormat="1" ht="25.5" customHeight="1">
      <c r="A79" s="388" t="s">
        <v>756</v>
      </c>
      <c r="B79" s="396" t="s">
        <v>245</v>
      </c>
      <c r="C79" s="376" t="s">
        <v>134</v>
      </c>
      <c r="D79" s="396" t="s">
        <v>835</v>
      </c>
      <c r="E79" s="410" t="s">
        <v>834</v>
      </c>
      <c r="F79" s="413">
        <v>20000</v>
      </c>
      <c r="G79" s="416">
        <v>20000</v>
      </c>
      <c r="H79" s="433"/>
      <c r="I79" s="376" t="s">
        <v>248</v>
      </c>
      <c r="J79" s="18"/>
    </row>
    <row r="80" spans="1:10" s="5" customFormat="1" ht="25.5" customHeight="1">
      <c r="A80" s="388" t="s">
        <v>756</v>
      </c>
      <c r="B80" s="396" t="s">
        <v>245</v>
      </c>
      <c r="C80" s="327" t="s">
        <v>134</v>
      </c>
      <c r="D80" s="396" t="s">
        <v>836</v>
      </c>
      <c r="E80" s="404" t="s">
        <v>837</v>
      </c>
      <c r="F80" s="411">
        <v>20000</v>
      </c>
      <c r="G80" s="411">
        <v>20000</v>
      </c>
      <c r="H80" s="411"/>
      <c r="I80" s="376" t="s">
        <v>256</v>
      </c>
      <c r="J80" s="18"/>
    </row>
    <row r="81" spans="1:15" s="5" customFormat="1" ht="25.5" customHeight="1">
      <c r="A81" s="388" t="s">
        <v>756</v>
      </c>
      <c r="B81" s="396" t="s">
        <v>245</v>
      </c>
      <c r="C81" s="426" t="s">
        <v>134</v>
      </c>
      <c r="D81" s="427" t="s">
        <v>838</v>
      </c>
      <c r="E81" s="432" t="s">
        <v>839</v>
      </c>
      <c r="F81" s="477">
        <v>100000</v>
      </c>
      <c r="G81" s="477">
        <v>100000</v>
      </c>
      <c r="H81" s="411"/>
      <c r="I81" s="376" t="s">
        <v>259</v>
      </c>
      <c r="J81" s="18"/>
    </row>
    <row r="82" spans="1:15" s="5" customFormat="1" ht="25.5" customHeight="1">
      <c r="A82" s="388" t="s">
        <v>756</v>
      </c>
      <c r="B82" s="396" t="s">
        <v>245</v>
      </c>
      <c r="C82" s="426" t="s">
        <v>134</v>
      </c>
      <c r="D82" s="427" t="s">
        <v>840</v>
      </c>
      <c r="E82" s="432" t="s">
        <v>839</v>
      </c>
      <c r="F82" s="477">
        <v>100000</v>
      </c>
      <c r="G82" s="477">
        <v>100000</v>
      </c>
      <c r="H82" s="411"/>
      <c r="I82" s="376" t="s">
        <v>259</v>
      </c>
      <c r="J82" s="18"/>
    </row>
    <row r="83" spans="1:15" s="5" customFormat="1" ht="25.5" customHeight="1">
      <c r="A83" s="388" t="s">
        <v>756</v>
      </c>
      <c r="B83" s="396" t="s">
        <v>245</v>
      </c>
      <c r="C83" s="426" t="s">
        <v>134</v>
      </c>
      <c r="D83" s="427" t="s">
        <v>841</v>
      </c>
      <c r="E83" s="432" t="s">
        <v>839</v>
      </c>
      <c r="F83" s="477">
        <v>100000</v>
      </c>
      <c r="G83" s="477">
        <v>100000</v>
      </c>
      <c r="H83" s="411"/>
      <c r="I83" s="376" t="s">
        <v>259</v>
      </c>
      <c r="J83" s="18"/>
    </row>
    <row r="84" spans="1:15" s="5" customFormat="1" ht="25.5" customHeight="1">
      <c r="A84" s="388" t="s">
        <v>756</v>
      </c>
      <c r="B84" s="396" t="s">
        <v>245</v>
      </c>
      <c r="C84" s="426" t="s">
        <v>134</v>
      </c>
      <c r="D84" s="427" t="s">
        <v>842</v>
      </c>
      <c r="E84" s="432" t="s">
        <v>843</v>
      </c>
      <c r="F84" s="477">
        <v>90000</v>
      </c>
      <c r="G84" s="477">
        <v>90000</v>
      </c>
      <c r="H84" s="411"/>
      <c r="I84" s="376" t="s">
        <v>259</v>
      </c>
      <c r="J84" s="18"/>
    </row>
    <row r="85" spans="1:15" s="5" customFormat="1" ht="25.5" customHeight="1">
      <c r="A85" s="388" t="s">
        <v>756</v>
      </c>
      <c r="B85" s="396" t="s">
        <v>245</v>
      </c>
      <c r="C85" s="426" t="s">
        <v>134</v>
      </c>
      <c r="D85" s="427" t="s">
        <v>844</v>
      </c>
      <c r="E85" s="432" t="s">
        <v>843</v>
      </c>
      <c r="F85" s="477">
        <v>90000</v>
      </c>
      <c r="G85" s="477">
        <v>90000</v>
      </c>
      <c r="H85" s="411"/>
      <c r="I85" s="376" t="s">
        <v>259</v>
      </c>
      <c r="J85" s="18"/>
    </row>
    <row r="86" spans="1:15" s="5" customFormat="1" ht="25.5" customHeight="1">
      <c r="A86" s="17" t="s">
        <v>756</v>
      </c>
      <c r="B86" s="205" t="s">
        <v>245</v>
      </c>
      <c r="C86" s="187" t="s">
        <v>134</v>
      </c>
      <c r="D86" s="289" t="s">
        <v>845</v>
      </c>
      <c r="E86" s="188" t="s">
        <v>843</v>
      </c>
      <c r="F86" s="456">
        <v>90000</v>
      </c>
      <c r="G86" s="456">
        <v>90000</v>
      </c>
      <c r="H86" s="47"/>
      <c r="I86" s="11" t="s">
        <v>259</v>
      </c>
      <c r="J86" s="18"/>
    </row>
    <row r="87" spans="1:15" s="5" customFormat="1" ht="25.5" customHeight="1">
      <c r="A87" s="17" t="s">
        <v>756</v>
      </c>
      <c r="B87" s="205" t="s">
        <v>245</v>
      </c>
      <c r="C87" s="187" t="s">
        <v>134</v>
      </c>
      <c r="D87" s="289" t="s">
        <v>846</v>
      </c>
      <c r="E87" s="428" t="s">
        <v>843</v>
      </c>
      <c r="F87" s="456">
        <v>90000</v>
      </c>
      <c r="G87" s="456">
        <v>90000</v>
      </c>
      <c r="H87" s="47"/>
      <c r="I87" s="11" t="s">
        <v>259</v>
      </c>
      <c r="J87" s="18"/>
    </row>
    <row r="88" spans="1:15" s="5" customFormat="1" ht="25.5" customHeight="1" thickBot="1">
      <c r="A88" s="34" t="s">
        <v>756</v>
      </c>
      <c r="B88" s="264" t="s">
        <v>245</v>
      </c>
      <c r="C88" s="328" t="s">
        <v>134</v>
      </c>
      <c r="D88" s="337" t="s">
        <v>847</v>
      </c>
      <c r="E88" s="344" t="s">
        <v>843</v>
      </c>
      <c r="F88" s="478">
        <v>90000</v>
      </c>
      <c r="G88" s="478">
        <v>90000</v>
      </c>
      <c r="H88" s="174"/>
      <c r="I88" s="172" t="s">
        <v>259</v>
      </c>
      <c r="J88" s="175"/>
    </row>
    <row r="89" spans="1:15" s="121" customFormat="1" ht="25.5" customHeight="1">
      <c r="A89" s="17" t="s">
        <v>756</v>
      </c>
      <c r="B89" s="205" t="s">
        <v>245</v>
      </c>
      <c r="C89" s="187" t="s">
        <v>134</v>
      </c>
      <c r="D89" s="289" t="s">
        <v>848</v>
      </c>
      <c r="E89" s="188" t="s">
        <v>843</v>
      </c>
      <c r="F89" s="456">
        <v>75000</v>
      </c>
      <c r="G89" s="456">
        <v>75000</v>
      </c>
      <c r="H89" s="47"/>
      <c r="I89" s="11" t="s">
        <v>259</v>
      </c>
      <c r="J89" s="18"/>
      <c r="K89" s="5"/>
      <c r="L89" s="5"/>
      <c r="M89" s="5"/>
      <c r="N89" s="5"/>
      <c r="O89" s="5"/>
    </row>
    <row r="90" spans="1:15" s="121" customFormat="1" ht="25.5" customHeight="1">
      <c r="A90" s="17" t="s">
        <v>756</v>
      </c>
      <c r="B90" s="205" t="s">
        <v>245</v>
      </c>
      <c r="C90" s="187" t="s">
        <v>134</v>
      </c>
      <c r="D90" s="289" t="s">
        <v>849</v>
      </c>
      <c r="E90" s="188" t="s">
        <v>843</v>
      </c>
      <c r="F90" s="456">
        <v>70000</v>
      </c>
      <c r="G90" s="456">
        <v>70000</v>
      </c>
      <c r="H90" s="47"/>
      <c r="I90" s="11" t="s">
        <v>259</v>
      </c>
      <c r="J90" s="18"/>
      <c r="K90" s="5"/>
      <c r="L90" s="5"/>
      <c r="M90" s="5"/>
      <c r="N90" s="5"/>
      <c r="O90" s="5"/>
    </row>
    <row r="91" spans="1:15" s="121" customFormat="1" ht="25.5" customHeight="1">
      <c r="A91" s="17" t="s">
        <v>756</v>
      </c>
      <c r="B91" s="205" t="s">
        <v>245</v>
      </c>
      <c r="C91" s="187" t="s">
        <v>134</v>
      </c>
      <c r="D91" s="289" t="s">
        <v>850</v>
      </c>
      <c r="E91" s="188" t="s">
        <v>843</v>
      </c>
      <c r="F91" s="456">
        <v>70000</v>
      </c>
      <c r="G91" s="456">
        <v>70000</v>
      </c>
      <c r="H91" s="47"/>
      <c r="I91" s="11" t="s">
        <v>259</v>
      </c>
      <c r="J91" s="18"/>
      <c r="K91" s="5"/>
      <c r="L91" s="5"/>
      <c r="M91" s="5"/>
      <c r="N91" s="5"/>
      <c r="O91" s="5"/>
    </row>
    <row r="92" spans="1:15" s="121" customFormat="1" ht="25.5" customHeight="1">
      <c r="A92" s="17" t="s">
        <v>756</v>
      </c>
      <c r="B92" s="205" t="s">
        <v>245</v>
      </c>
      <c r="C92" s="187" t="s">
        <v>134</v>
      </c>
      <c r="D92" s="289" t="s">
        <v>851</v>
      </c>
      <c r="E92" s="188" t="s">
        <v>843</v>
      </c>
      <c r="F92" s="456">
        <v>70000</v>
      </c>
      <c r="G92" s="456">
        <v>70000</v>
      </c>
      <c r="H92" s="47"/>
      <c r="I92" s="11" t="s">
        <v>259</v>
      </c>
      <c r="J92" s="18"/>
      <c r="K92" s="5"/>
      <c r="L92" s="5"/>
      <c r="M92" s="5"/>
      <c r="N92" s="5"/>
      <c r="O92" s="5"/>
    </row>
    <row r="93" spans="1:15" s="121" customFormat="1" ht="25.5" customHeight="1">
      <c r="A93" s="17" t="s">
        <v>756</v>
      </c>
      <c r="B93" s="205" t="s">
        <v>245</v>
      </c>
      <c r="C93" s="187" t="s">
        <v>134</v>
      </c>
      <c r="D93" s="289" t="s">
        <v>852</v>
      </c>
      <c r="E93" s="188" t="s">
        <v>853</v>
      </c>
      <c r="F93" s="47">
        <v>90000</v>
      </c>
      <c r="G93" s="47">
        <v>90000</v>
      </c>
      <c r="H93" s="47"/>
      <c r="I93" s="11" t="s">
        <v>259</v>
      </c>
      <c r="J93" s="18"/>
      <c r="K93" s="5"/>
      <c r="L93" s="5"/>
      <c r="M93" s="5"/>
      <c r="N93" s="5"/>
      <c r="O93" s="5"/>
    </row>
    <row r="94" spans="1:15" s="121" customFormat="1" ht="25.5" customHeight="1">
      <c r="A94" s="17" t="s">
        <v>756</v>
      </c>
      <c r="B94" s="205" t="s">
        <v>245</v>
      </c>
      <c r="C94" s="187" t="s">
        <v>134</v>
      </c>
      <c r="D94" s="289" t="s">
        <v>854</v>
      </c>
      <c r="E94" s="188" t="s">
        <v>853</v>
      </c>
      <c r="F94" s="47">
        <v>90000</v>
      </c>
      <c r="G94" s="47">
        <v>90000</v>
      </c>
      <c r="H94" s="47"/>
      <c r="I94" s="11" t="s">
        <v>259</v>
      </c>
      <c r="J94" s="18"/>
      <c r="K94" s="5"/>
      <c r="L94" s="5"/>
      <c r="M94" s="5"/>
      <c r="N94" s="5"/>
      <c r="O94" s="5"/>
    </row>
    <row r="95" spans="1:15" s="5" customFormat="1" ht="25.5" customHeight="1">
      <c r="A95" s="17" t="s">
        <v>756</v>
      </c>
      <c r="B95" s="205" t="s">
        <v>245</v>
      </c>
      <c r="C95" s="187" t="s">
        <v>134</v>
      </c>
      <c r="D95" s="289" t="s">
        <v>855</v>
      </c>
      <c r="E95" s="188" t="s">
        <v>853</v>
      </c>
      <c r="F95" s="47">
        <v>90000</v>
      </c>
      <c r="G95" s="47">
        <v>90000</v>
      </c>
      <c r="H95" s="47"/>
      <c r="I95" s="11" t="s">
        <v>259</v>
      </c>
      <c r="J95" s="18"/>
    </row>
    <row r="96" spans="1:15" s="5" customFormat="1" ht="25.5" customHeight="1">
      <c r="A96" s="17" t="s">
        <v>756</v>
      </c>
      <c r="B96" s="205" t="s">
        <v>245</v>
      </c>
      <c r="C96" s="187" t="s">
        <v>134</v>
      </c>
      <c r="D96" s="289" t="s">
        <v>856</v>
      </c>
      <c r="E96" s="188" t="s">
        <v>853</v>
      </c>
      <c r="F96" s="47">
        <v>90000</v>
      </c>
      <c r="G96" s="47">
        <v>90000</v>
      </c>
      <c r="H96" s="47"/>
      <c r="I96" s="11" t="s">
        <v>259</v>
      </c>
      <c r="J96" s="18"/>
    </row>
    <row r="97" spans="1:10" s="5" customFormat="1" ht="25.5" customHeight="1">
      <c r="A97" s="17" t="s">
        <v>756</v>
      </c>
      <c r="B97" s="205" t="s">
        <v>245</v>
      </c>
      <c r="C97" s="187" t="s">
        <v>134</v>
      </c>
      <c r="D97" s="289" t="s">
        <v>857</v>
      </c>
      <c r="E97" s="188" t="s">
        <v>853</v>
      </c>
      <c r="F97" s="47">
        <v>90000</v>
      </c>
      <c r="G97" s="47">
        <v>90000</v>
      </c>
      <c r="H97" s="47"/>
      <c r="I97" s="11" t="s">
        <v>259</v>
      </c>
      <c r="J97" s="18"/>
    </row>
    <row r="98" spans="1:10" s="5" customFormat="1" ht="25.5" customHeight="1">
      <c r="A98" s="17" t="s">
        <v>756</v>
      </c>
      <c r="B98" s="205" t="s">
        <v>245</v>
      </c>
      <c r="C98" s="187" t="s">
        <v>134</v>
      </c>
      <c r="D98" s="289" t="s">
        <v>858</v>
      </c>
      <c r="E98" s="188" t="s">
        <v>853</v>
      </c>
      <c r="F98" s="47">
        <v>90000</v>
      </c>
      <c r="G98" s="47">
        <v>90000</v>
      </c>
      <c r="H98" s="47"/>
      <c r="I98" s="11" t="s">
        <v>259</v>
      </c>
      <c r="J98" s="18"/>
    </row>
    <row r="99" spans="1:10" s="5" customFormat="1" ht="25.5" customHeight="1">
      <c r="A99" s="17" t="s">
        <v>756</v>
      </c>
      <c r="B99" s="205" t="s">
        <v>245</v>
      </c>
      <c r="C99" s="187" t="s">
        <v>134</v>
      </c>
      <c r="D99" s="289" t="s">
        <v>859</v>
      </c>
      <c r="E99" s="188" t="s">
        <v>853</v>
      </c>
      <c r="F99" s="47">
        <v>90000</v>
      </c>
      <c r="G99" s="47">
        <v>90000</v>
      </c>
      <c r="H99" s="47"/>
      <c r="I99" s="11" t="s">
        <v>259</v>
      </c>
      <c r="J99" s="18"/>
    </row>
    <row r="100" spans="1:10" s="5" customFormat="1" ht="25.5" customHeight="1">
      <c r="A100" s="17" t="s">
        <v>756</v>
      </c>
      <c r="B100" s="205" t="s">
        <v>245</v>
      </c>
      <c r="C100" s="187" t="s">
        <v>134</v>
      </c>
      <c r="D100" s="289" t="s">
        <v>860</v>
      </c>
      <c r="E100" s="188" t="s">
        <v>853</v>
      </c>
      <c r="F100" s="47">
        <v>90000</v>
      </c>
      <c r="G100" s="47">
        <v>90000</v>
      </c>
      <c r="H100" s="47"/>
      <c r="I100" s="11" t="s">
        <v>259</v>
      </c>
      <c r="J100" s="18"/>
    </row>
    <row r="101" spans="1:10" s="5" customFormat="1" ht="25.5" customHeight="1">
      <c r="A101" s="17" t="s">
        <v>756</v>
      </c>
      <c r="B101" s="205" t="s">
        <v>245</v>
      </c>
      <c r="C101" s="187" t="s">
        <v>134</v>
      </c>
      <c r="D101" s="289" t="s">
        <v>861</v>
      </c>
      <c r="E101" s="188" t="s">
        <v>853</v>
      </c>
      <c r="F101" s="47">
        <v>90000</v>
      </c>
      <c r="G101" s="47">
        <v>90000</v>
      </c>
      <c r="H101" s="47"/>
      <c r="I101" s="11" t="s">
        <v>259</v>
      </c>
      <c r="J101" s="18"/>
    </row>
    <row r="102" spans="1:10" s="5" customFormat="1" ht="25.5" customHeight="1">
      <c r="A102" s="17" t="s">
        <v>756</v>
      </c>
      <c r="B102" s="205" t="s">
        <v>245</v>
      </c>
      <c r="C102" s="187" t="s">
        <v>134</v>
      </c>
      <c r="D102" s="289" t="s">
        <v>862</v>
      </c>
      <c r="E102" s="188" t="s">
        <v>853</v>
      </c>
      <c r="F102" s="47">
        <v>90000</v>
      </c>
      <c r="G102" s="47">
        <v>90000</v>
      </c>
      <c r="H102" s="47"/>
      <c r="I102" s="11" t="s">
        <v>259</v>
      </c>
      <c r="J102" s="18"/>
    </row>
    <row r="103" spans="1:10" s="5" customFormat="1" ht="25.5" customHeight="1">
      <c r="A103" s="17" t="s">
        <v>756</v>
      </c>
      <c r="B103" s="205" t="s">
        <v>245</v>
      </c>
      <c r="C103" s="187" t="s">
        <v>134</v>
      </c>
      <c r="D103" s="289" t="s">
        <v>863</v>
      </c>
      <c r="E103" s="188" t="s">
        <v>853</v>
      </c>
      <c r="F103" s="47">
        <v>90000</v>
      </c>
      <c r="G103" s="47">
        <v>90000</v>
      </c>
      <c r="H103" s="47"/>
      <c r="I103" s="11" t="s">
        <v>259</v>
      </c>
      <c r="J103" s="18"/>
    </row>
    <row r="104" spans="1:10" s="5" customFormat="1" ht="25.5" customHeight="1">
      <c r="A104" s="17" t="s">
        <v>756</v>
      </c>
      <c r="B104" s="205" t="s">
        <v>245</v>
      </c>
      <c r="C104" s="187" t="s">
        <v>134</v>
      </c>
      <c r="D104" s="289" t="s">
        <v>864</v>
      </c>
      <c r="E104" s="188" t="s">
        <v>853</v>
      </c>
      <c r="F104" s="47">
        <v>90000</v>
      </c>
      <c r="G104" s="47">
        <v>90000</v>
      </c>
      <c r="H104" s="47"/>
      <c r="I104" s="11" t="s">
        <v>259</v>
      </c>
      <c r="J104" s="18"/>
    </row>
    <row r="105" spans="1:10" s="5" customFormat="1" ht="25.5" customHeight="1">
      <c r="A105" s="17" t="s">
        <v>756</v>
      </c>
      <c r="B105" s="205" t="s">
        <v>245</v>
      </c>
      <c r="C105" s="187" t="s">
        <v>134</v>
      </c>
      <c r="D105" s="289" t="s">
        <v>865</v>
      </c>
      <c r="E105" s="188" t="s">
        <v>853</v>
      </c>
      <c r="F105" s="47">
        <v>90000</v>
      </c>
      <c r="G105" s="47">
        <v>90000</v>
      </c>
      <c r="H105" s="47"/>
      <c r="I105" s="11" t="s">
        <v>259</v>
      </c>
      <c r="J105" s="18"/>
    </row>
    <row r="106" spans="1:10" s="5" customFormat="1" ht="25.5" customHeight="1">
      <c r="A106" s="17" t="s">
        <v>756</v>
      </c>
      <c r="B106" s="205" t="s">
        <v>245</v>
      </c>
      <c r="C106" s="187" t="s">
        <v>134</v>
      </c>
      <c r="D106" s="289" t="s">
        <v>866</v>
      </c>
      <c r="E106" s="188" t="s">
        <v>853</v>
      </c>
      <c r="F106" s="47">
        <v>90000</v>
      </c>
      <c r="G106" s="47">
        <v>90000</v>
      </c>
      <c r="H106" s="47"/>
      <c r="I106" s="11" t="s">
        <v>259</v>
      </c>
      <c r="J106" s="18"/>
    </row>
    <row r="107" spans="1:10" s="5" customFormat="1" ht="25.5" customHeight="1">
      <c r="A107" s="17" t="s">
        <v>756</v>
      </c>
      <c r="B107" s="205" t="s">
        <v>245</v>
      </c>
      <c r="C107" s="187" t="s">
        <v>134</v>
      </c>
      <c r="D107" s="289" t="s">
        <v>867</v>
      </c>
      <c r="E107" s="188" t="s">
        <v>853</v>
      </c>
      <c r="F107" s="47">
        <v>90000</v>
      </c>
      <c r="G107" s="47">
        <v>90000</v>
      </c>
      <c r="H107" s="47"/>
      <c r="I107" s="11" t="s">
        <v>259</v>
      </c>
      <c r="J107" s="18"/>
    </row>
    <row r="108" spans="1:10" s="5" customFormat="1" ht="25.5" customHeight="1">
      <c r="A108" s="17" t="s">
        <v>756</v>
      </c>
      <c r="B108" s="205" t="s">
        <v>245</v>
      </c>
      <c r="C108" s="187" t="s">
        <v>134</v>
      </c>
      <c r="D108" s="289" t="s">
        <v>868</v>
      </c>
      <c r="E108" s="188" t="s">
        <v>853</v>
      </c>
      <c r="F108" s="47">
        <v>90000</v>
      </c>
      <c r="G108" s="47">
        <v>90000</v>
      </c>
      <c r="H108" s="47"/>
      <c r="I108" s="11" t="s">
        <v>259</v>
      </c>
      <c r="J108" s="18"/>
    </row>
    <row r="109" spans="1:10" s="5" customFormat="1" ht="25.5" customHeight="1">
      <c r="A109" s="17" t="s">
        <v>756</v>
      </c>
      <c r="B109" s="205" t="s">
        <v>245</v>
      </c>
      <c r="C109" s="187" t="s">
        <v>134</v>
      </c>
      <c r="D109" s="289" t="s">
        <v>869</v>
      </c>
      <c r="E109" s="188" t="s">
        <v>853</v>
      </c>
      <c r="F109" s="47">
        <v>90000</v>
      </c>
      <c r="G109" s="47">
        <v>90000</v>
      </c>
      <c r="H109" s="47"/>
      <c r="I109" s="11" t="s">
        <v>259</v>
      </c>
      <c r="J109" s="18"/>
    </row>
    <row r="110" spans="1:10" s="5" customFormat="1" ht="25.5" customHeight="1">
      <c r="A110" s="17" t="s">
        <v>756</v>
      </c>
      <c r="B110" s="205" t="s">
        <v>245</v>
      </c>
      <c r="C110" s="187" t="s">
        <v>134</v>
      </c>
      <c r="D110" s="289" t="s">
        <v>869</v>
      </c>
      <c r="E110" s="188" t="s">
        <v>853</v>
      </c>
      <c r="F110" s="47">
        <v>95000</v>
      </c>
      <c r="G110" s="47">
        <v>95000</v>
      </c>
      <c r="H110" s="47"/>
      <c r="I110" s="11" t="s">
        <v>259</v>
      </c>
      <c r="J110" s="18"/>
    </row>
    <row r="111" spans="1:10" s="5" customFormat="1" ht="25.5" customHeight="1">
      <c r="A111" s="17" t="s">
        <v>756</v>
      </c>
      <c r="B111" s="205" t="s">
        <v>245</v>
      </c>
      <c r="C111" s="187" t="s">
        <v>134</v>
      </c>
      <c r="D111" s="289" t="s">
        <v>870</v>
      </c>
      <c r="E111" s="188" t="s">
        <v>853</v>
      </c>
      <c r="F111" s="47">
        <v>75000</v>
      </c>
      <c r="G111" s="47">
        <v>75000</v>
      </c>
      <c r="H111" s="47"/>
      <c r="I111" s="11" t="s">
        <v>259</v>
      </c>
      <c r="J111" s="18"/>
    </row>
    <row r="112" spans="1:10" s="5" customFormat="1" ht="25.5" customHeight="1">
      <c r="A112" s="17" t="s">
        <v>12</v>
      </c>
      <c r="B112" s="205" t="s">
        <v>416</v>
      </c>
      <c r="C112" s="11" t="s">
        <v>42</v>
      </c>
      <c r="D112" s="205" t="s">
        <v>879</v>
      </c>
      <c r="E112" s="10" t="s">
        <v>880</v>
      </c>
      <c r="F112" s="42">
        <f>G112+H112</f>
        <v>200000</v>
      </c>
      <c r="G112" s="47">
        <v>200000</v>
      </c>
      <c r="H112" s="132"/>
      <c r="I112" s="11" t="s">
        <v>881</v>
      </c>
      <c r="J112" s="18"/>
    </row>
    <row r="113" spans="1:15" s="5" customFormat="1" ht="25.5" customHeight="1">
      <c r="A113" s="17" t="s">
        <v>12</v>
      </c>
      <c r="B113" s="167" t="s">
        <v>416</v>
      </c>
      <c r="C113" s="58" t="s">
        <v>42</v>
      </c>
      <c r="D113" s="205" t="s">
        <v>884</v>
      </c>
      <c r="E113" s="59" t="s">
        <v>880</v>
      </c>
      <c r="F113" s="42">
        <f>G113+H113</f>
        <v>250000</v>
      </c>
      <c r="G113" s="47">
        <v>250000</v>
      </c>
      <c r="H113" s="132"/>
      <c r="I113" s="11" t="s">
        <v>885</v>
      </c>
      <c r="J113" s="18"/>
    </row>
    <row r="114" spans="1:15" s="5" customFormat="1" ht="25.5" customHeight="1">
      <c r="A114" s="17" t="s">
        <v>12</v>
      </c>
      <c r="B114" s="205" t="s">
        <v>419</v>
      </c>
      <c r="C114" s="11" t="s">
        <v>42</v>
      </c>
      <c r="D114" s="205" t="s">
        <v>900</v>
      </c>
      <c r="E114" s="10" t="s">
        <v>901</v>
      </c>
      <c r="F114" s="42">
        <f>G114+H114</f>
        <v>60500</v>
      </c>
      <c r="G114" s="47">
        <v>60500</v>
      </c>
      <c r="H114" s="132"/>
      <c r="I114" s="11" t="s">
        <v>421</v>
      </c>
      <c r="J114" s="18"/>
    </row>
    <row r="115" spans="1:15" s="5" customFormat="1" ht="25.5" customHeight="1">
      <c r="A115" s="17" t="s">
        <v>12</v>
      </c>
      <c r="B115" s="205" t="s">
        <v>419</v>
      </c>
      <c r="C115" s="11" t="s">
        <v>42</v>
      </c>
      <c r="D115" s="205" t="s">
        <v>902</v>
      </c>
      <c r="E115" s="10" t="s">
        <v>903</v>
      </c>
      <c r="F115" s="42">
        <f>G115+H115</f>
        <v>22680</v>
      </c>
      <c r="G115" s="48">
        <v>22680</v>
      </c>
      <c r="H115" s="132"/>
      <c r="I115" s="11" t="s">
        <v>421</v>
      </c>
      <c r="J115" s="18"/>
    </row>
    <row r="116" spans="1:15" s="5" customFormat="1" ht="25.5" customHeight="1">
      <c r="A116" s="17" t="s">
        <v>12</v>
      </c>
      <c r="B116" s="168" t="s">
        <v>904</v>
      </c>
      <c r="C116" s="58" t="s">
        <v>42</v>
      </c>
      <c r="D116" s="168" t="s">
        <v>905</v>
      </c>
      <c r="E116" s="59" t="s">
        <v>906</v>
      </c>
      <c r="F116" s="42">
        <f>G116+H116</f>
        <v>87000</v>
      </c>
      <c r="G116" s="60">
        <v>87000</v>
      </c>
      <c r="H116" s="96"/>
      <c r="I116" s="62" t="s">
        <v>907</v>
      </c>
      <c r="J116" s="71"/>
    </row>
    <row r="117" spans="1:15" s="5" customFormat="1" ht="25.5" customHeight="1">
      <c r="A117" s="192" t="s">
        <v>12</v>
      </c>
      <c r="B117" s="167" t="s">
        <v>422</v>
      </c>
      <c r="C117" s="91" t="s">
        <v>42</v>
      </c>
      <c r="D117" s="89" t="s">
        <v>912</v>
      </c>
      <c r="E117" s="155" t="s">
        <v>25</v>
      </c>
      <c r="F117" s="48">
        <f>SUM(G117:H117)</f>
        <v>20000</v>
      </c>
      <c r="G117" s="48">
        <v>20000</v>
      </c>
      <c r="H117" s="48"/>
      <c r="I117" s="62" t="s">
        <v>911</v>
      </c>
      <c r="J117" s="162"/>
      <c r="K117" s="190"/>
      <c r="L117" s="191"/>
      <c r="M117" s="190"/>
      <c r="N117" s="190"/>
      <c r="O117" s="190"/>
    </row>
    <row r="118" spans="1:15" s="5" customFormat="1" ht="25.5" customHeight="1">
      <c r="A118" s="17" t="s">
        <v>937</v>
      </c>
      <c r="B118" s="89" t="s">
        <v>932</v>
      </c>
      <c r="C118" s="189" t="s">
        <v>42</v>
      </c>
      <c r="D118" s="89" t="s">
        <v>933</v>
      </c>
      <c r="E118" s="155" t="s">
        <v>934</v>
      </c>
      <c r="F118" s="60">
        <v>35000</v>
      </c>
      <c r="G118" s="60">
        <v>35000</v>
      </c>
      <c r="H118" s="96"/>
      <c r="I118" s="91" t="s">
        <v>935</v>
      </c>
      <c r="J118" s="71"/>
    </row>
    <row r="119" spans="1:15" s="5" customFormat="1" ht="25.5" customHeight="1">
      <c r="A119" s="17" t="s">
        <v>12</v>
      </c>
      <c r="B119" s="167" t="s">
        <v>945</v>
      </c>
      <c r="C119" s="58" t="s">
        <v>42</v>
      </c>
      <c r="D119" s="170" t="s">
        <v>946</v>
      </c>
      <c r="E119" s="59" t="s">
        <v>906</v>
      </c>
      <c r="F119" s="60">
        <v>85000</v>
      </c>
      <c r="G119" s="60">
        <v>85000</v>
      </c>
      <c r="H119" s="61"/>
      <c r="I119" s="62" t="s">
        <v>947</v>
      </c>
      <c r="J119" s="71"/>
    </row>
    <row r="120" spans="1:15" s="5" customFormat="1" ht="25.5" customHeight="1">
      <c r="A120" s="195" t="s">
        <v>12</v>
      </c>
      <c r="B120" s="304" t="s">
        <v>940</v>
      </c>
      <c r="C120" s="196" t="s">
        <v>42</v>
      </c>
      <c r="D120" s="290" t="s">
        <v>941</v>
      </c>
      <c r="E120" s="275" t="s">
        <v>906</v>
      </c>
      <c r="F120" s="207">
        <v>80141</v>
      </c>
      <c r="G120" s="207">
        <v>80141</v>
      </c>
      <c r="H120" s="208"/>
      <c r="I120" s="199" t="s">
        <v>942</v>
      </c>
      <c r="J120" s="200"/>
      <c r="K120" s="201"/>
      <c r="L120" s="201"/>
      <c r="M120" s="201"/>
      <c r="N120" s="201"/>
      <c r="O120" s="201"/>
    </row>
    <row r="121" spans="1:15" s="5" customFormat="1" ht="25.5" customHeight="1">
      <c r="A121" s="17" t="s">
        <v>1000</v>
      </c>
      <c r="B121" s="167" t="s">
        <v>1001</v>
      </c>
      <c r="C121" s="58" t="s">
        <v>1104</v>
      </c>
      <c r="D121" s="170" t="s">
        <v>1002</v>
      </c>
      <c r="E121" s="13" t="s">
        <v>1003</v>
      </c>
      <c r="F121" s="60">
        <v>41994</v>
      </c>
      <c r="G121" s="60">
        <v>41994</v>
      </c>
      <c r="H121" s="61"/>
      <c r="I121" s="62" t="s">
        <v>1004</v>
      </c>
      <c r="J121" s="71"/>
    </row>
    <row r="122" spans="1:15" s="5" customFormat="1" ht="25.5" customHeight="1">
      <c r="A122" s="17" t="s">
        <v>1012</v>
      </c>
      <c r="B122" s="167" t="s">
        <v>1013</v>
      </c>
      <c r="C122" s="11" t="s">
        <v>1014</v>
      </c>
      <c r="D122" s="170" t="s">
        <v>1015</v>
      </c>
      <c r="E122" s="59" t="s">
        <v>1016</v>
      </c>
      <c r="F122" s="60">
        <f>G122+H122</f>
        <v>40000</v>
      </c>
      <c r="G122" s="60">
        <v>40000</v>
      </c>
      <c r="H122" s="61"/>
      <c r="I122" s="62" t="s">
        <v>1017</v>
      </c>
      <c r="J122" s="71"/>
    </row>
    <row r="123" spans="1:15" s="5" customFormat="1" ht="25.5" customHeight="1">
      <c r="A123" s="17" t="s">
        <v>1012</v>
      </c>
      <c r="B123" s="167" t="s">
        <v>1013</v>
      </c>
      <c r="C123" s="11" t="s">
        <v>1014</v>
      </c>
      <c r="D123" s="205" t="s">
        <v>1018</v>
      </c>
      <c r="E123" s="10" t="s">
        <v>1016</v>
      </c>
      <c r="F123" s="60">
        <f>G123+H123</f>
        <v>40000</v>
      </c>
      <c r="G123" s="47">
        <v>40000</v>
      </c>
      <c r="H123" s="47"/>
      <c r="I123" s="11" t="s">
        <v>1019</v>
      </c>
      <c r="J123" s="18"/>
    </row>
    <row r="124" spans="1:15" s="5" customFormat="1" ht="25.5" customHeight="1">
      <c r="A124" s="17" t="s">
        <v>1012</v>
      </c>
      <c r="B124" s="167" t="s">
        <v>1013</v>
      </c>
      <c r="C124" s="11" t="s">
        <v>1014</v>
      </c>
      <c r="D124" s="205" t="s">
        <v>1020</v>
      </c>
      <c r="E124" s="10" t="s">
        <v>1016</v>
      </c>
      <c r="F124" s="60">
        <f>G124+H124</f>
        <v>50000</v>
      </c>
      <c r="G124" s="47">
        <v>50000</v>
      </c>
      <c r="H124" s="47"/>
      <c r="I124" s="11" t="s">
        <v>1021</v>
      </c>
      <c r="J124" s="18"/>
    </row>
    <row r="125" spans="1:15" s="5" customFormat="1" ht="25.5" customHeight="1">
      <c r="A125" s="9" t="s">
        <v>1012</v>
      </c>
      <c r="B125" s="167" t="s">
        <v>1013</v>
      </c>
      <c r="C125" s="11" t="s">
        <v>1014</v>
      </c>
      <c r="D125" s="205" t="s">
        <v>1022</v>
      </c>
      <c r="E125" s="10" t="s">
        <v>1016</v>
      </c>
      <c r="F125" s="48">
        <f>G125</f>
        <v>20000</v>
      </c>
      <c r="G125" s="48">
        <v>20000</v>
      </c>
      <c r="H125" s="49"/>
      <c r="I125" s="11" t="s">
        <v>1023</v>
      </c>
      <c r="J125" s="18"/>
    </row>
    <row r="126" spans="1:15" s="5" customFormat="1" ht="25.5" customHeight="1">
      <c r="A126" s="17" t="s">
        <v>1036</v>
      </c>
      <c r="B126" s="167" t="s">
        <v>1037</v>
      </c>
      <c r="C126" s="58" t="s">
        <v>1038</v>
      </c>
      <c r="D126" s="170" t="s">
        <v>1039</v>
      </c>
      <c r="E126" s="72" t="s">
        <v>1040</v>
      </c>
      <c r="F126" s="60">
        <v>4000</v>
      </c>
      <c r="G126" s="60">
        <v>4000</v>
      </c>
      <c r="H126" s="61"/>
      <c r="I126" s="62" t="s">
        <v>1041</v>
      </c>
      <c r="J126" s="71"/>
    </row>
    <row r="127" spans="1:15" s="5" customFormat="1" ht="25.5" customHeight="1">
      <c r="A127" s="17" t="s">
        <v>1036</v>
      </c>
      <c r="B127" s="205" t="s">
        <v>419</v>
      </c>
      <c r="C127" s="11" t="s">
        <v>42</v>
      </c>
      <c r="D127" s="205" t="s">
        <v>900</v>
      </c>
      <c r="E127" s="10" t="s">
        <v>901</v>
      </c>
      <c r="F127" s="47">
        <v>60500</v>
      </c>
      <c r="G127" s="47">
        <v>60500</v>
      </c>
      <c r="H127" s="47"/>
      <c r="I127" s="11" t="s">
        <v>421</v>
      </c>
      <c r="J127" s="18"/>
    </row>
    <row r="128" spans="1:15" s="5" customFormat="1" ht="25.5" customHeight="1">
      <c r="A128" s="17" t="s">
        <v>1036</v>
      </c>
      <c r="B128" s="205" t="s">
        <v>419</v>
      </c>
      <c r="C128" s="11" t="s">
        <v>42</v>
      </c>
      <c r="D128" s="205" t="s">
        <v>902</v>
      </c>
      <c r="E128" s="10" t="s">
        <v>903</v>
      </c>
      <c r="F128" s="48">
        <v>22680</v>
      </c>
      <c r="G128" s="48">
        <v>22680</v>
      </c>
      <c r="H128" s="49"/>
      <c r="I128" s="11" t="s">
        <v>421</v>
      </c>
      <c r="J128" s="18"/>
    </row>
    <row r="129" spans="1:15" s="5" customFormat="1" ht="25.5" customHeight="1">
      <c r="A129" s="17" t="s">
        <v>1036</v>
      </c>
      <c r="B129" s="167" t="s">
        <v>451</v>
      </c>
      <c r="C129" s="58" t="s">
        <v>42</v>
      </c>
      <c r="D129" s="170" t="s">
        <v>1046</v>
      </c>
      <c r="E129" s="59" t="s">
        <v>1047</v>
      </c>
      <c r="F129" s="457">
        <f>SUM(G129:H129)</f>
        <v>50000</v>
      </c>
      <c r="G129" s="457">
        <v>50000</v>
      </c>
      <c r="H129" s="59"/>
      <c r="I129" s="59" t="s">
        <v>1042</v>
      </c>
      <c r="J129" s="71"/>
    </row>
    <row r="130" spans="1:15" s="5" customFormat="1" ht="25.5" customHeight="1">
      <c r="A130" s="17" t="s">
        <v>1036</v>
      </c>
      <c r="B130" s="167" t="s">
        <v>451</v>
      </c>
      <c r="C130" s="58" t="s">
        <v>42</v>
      </c>
      <c r="D130" s="170" t="s">
        <v>1048</v>
      </c>
      <c r="E130" s="59" t="s">
        <v>1049</v>
      </c>
      <c r="F130" s="457">
        <f>SUM(G130:H130)</f>
        <v>59500</v>
      </c>
      <c r="G130" s="457">
        <v>59500</v>
      </c>
      <c r="H130" s="59"/>
      <c r="I130" s="59" t="s">
        <v>1050</v>
      </c>
      <c r="J130" s="71"/>
    </row>
    <row r="131" spans="1:15" s="5" customFormat="1" ht="25.5" customHeight="1">
      <c r="A131" s="17" t="s">
        <v>1036</v>
      </c>
      <c r="B131" s="167" t="s">
        <v>451</v>
      </c>
      <c r="C131" s="58" t="s">
        <v>42</v>
      </c>
      <c r="D131" s="170" t="s">
        <v>1054</v>
      </c>
      <c r="E131" s="59" t="s">
        <v>1055</v>
      </c>
      <c r="F131" s="457">
        <f>SUM(G131:H131)</f>
        <v>410000</v>
      </c>
      <c r="G131" s="457">
        <v>410000</v>
      </c>
      <c r="H131" s="59"/>
      <c r="I131" s="59" t="s">
        <v>1056</v>
      </c>
      <c r="J131" s="71"/>
    </row>
    <row r="132" spans="1:15" s="5" customFormat="1" ht="25.5" customHeight="1">
      <c r="A132" s="17" t="s">
        <v>12</v>
      </c>
      <c r="B132" s="167" t="s">
        <v>1078</v>
      </c>
      <c r="C132" s="58" t="s">
        <v>134</v>
      </c>
      <c r="D132" s="170" t="s">
        <v>1079</v>
      </c>
      <c r="E132" s="59" t="s">
        <v>25</v>
      </c>
      <c r="F132" s="60">
        <v>80000</v>
      </c>
      <c r="G132" s="60">
        <v>80000</v>
      </c>
      <c r="H132" s="61"/>
      <c r="I132" s="62" t="s">
        <v>1080</v>
      </c>
      <c r="J132" s="18"/>
    </row>
    <row r="133" spans="1:15" s="5" customFormat="1" ht="25.5" customHeight="1">
      <c r="A133" s="17" t="s">
        <v>12</v>
      </c>
      <c r="B133" s="167" t="s">
        <v>27</v>
      </c>
      <c r="C133" s="58" t="s">
        <v>28</v>
      </c>
      <c r="D133" s="170" t="s">
        <v>44</v>
      </c>
      <c r="E133" s="59" t="s">
        <v>25</v>
      </c>
      <c r="F133" s="60">
        <v>25000</v>
      </c>
      <c r="G133" s="60">
        <v>25000</v>
      </c>
      <c r="H133" s="61"/>
      <c r="I133" s="62" t="s">
        <v>45</v>
      </c>
      <c r="J133" s="71"/>
    </row>
    <row r="134" spans="1:15" s="5" customFormat="1" ht="25.5" customHeight="1" thickBot="1">
      <c r="A134" s="86" t="s">
        <v>12</v>
      </c>
      <c r="B134" s="301" t="s">
        <v>27</v>
      </c>
      <c r="C134" s="35" t="s">
        <v>28</v>
      </c>
      <c r="D134" s="285" t="s">
        <v>46</v>
      </c>
      <c r="E134" s="36" t="s">
        <v>47</v>
      </c>
      <c r="F134" s="43">
        <f>G134+H134</f>
        <v>15000</v>
      </c>
      <c r="G134" s="43">
        <v>15000</v>
      </c>
      <c r="H134" s="44"/>
      <c r="I134" s="37" t="s">
        <v>40</v>
      </c>
      <c r="J134" s="87"/>
    </row>
    <row r="135" spans="1:15" s="5" customFormat="1" ht="25.5" customHeight="1">
      <c r="A135" s="17" t="s">
        <v>600</v>
      </c>
      <c r="B135" s="167" t="s">
        <v>601</v>
      </c>
      <c r="C135" s="58" t="s">
        <v>602</v>
      </c>
      <c r="D135" s="170" t="s">
        <v>604</v>
      </c>
      <c r="E135" s="59" t="s">
        <v>605</v>
      </c>
      <c r="F135" s="60">
        <f>SUM(G135:H135)</f>
        <v>30956</v>
      </c>
      <c r="G135" s="60">
        <v>30956</v>
      </c>
      <c r="H135" s="61"/>
      <c r="I135" s="62" t="s">
        <v>606</v>
      </c>
      <c r="J135" s="71"/>
    </row>
    <row r="136" spans="1:15" s="5" customFormat="1" ht="25.5" customHeight="1">
      <c r="A136" s="17" t="s">
        <v>12</v>
      </c>
      <c r="B136" s="167" t="s">
        <v>74</v>
      </c>
      <c r="C136" s="58" t="s">
        <v>28</v>
      </c>
      <c r="D136" s="170" t="s">
        <v>638</v>
      </c>
      <c r="E136" s="13" t="s">
        <v>79</v>
      </c>
      <c r="F136" s="60">
        <v>2784000</v>
      </c>
      <c r="G136" s="60">
        <v>2784000</v>
      </c>
      <c r="H136" s="61">
        <v>0</v>
      </c>
      <c r="I136" s="62" t="s">
        <v>80</v>
      </c>
      <c r="J136" s="71"/>
    </row>
    <row r="137" spans="1:15" s="5" customFormat="1" ht="25.5" customHeight="1">
      <c r="A137" s="17" t="s">
        <v>12</v>
      </c>
      <c r="B137" s="167" t="s">
        <v>74</v>
      </c>
      <c r="C137" s="58" t="s">
        <v>28</v>
      </c>
      <c r="D137" s="170" t="s">
        <v>639</v>
      </c>
      <c r="E137" s="72" t="s">
        <v>640</v>
      </c>
      <c r="F137" s="60">
        <v>140000</v>
      </c>
      <c r="G137" s="60">
        <v>140000</v>
      </c>
      <c r="H137" s="61">
        <v>0</v>
      </c>
      <c r="I137" s="62" t="s">
        <v>641</v>
      </c>
      <c r="J137" s="18"/>
    </row>
    <row r="138" spans="1:15" s="5" customFormat="1" ht="25.5" customHeight="1">
      <c r="A138" s="17" t="s">
        <v>12</v>
      </c>
      <c r="B138" s="167" t="s">
        <v>74</v>
      </c>
      <c r="C138" s="11" t="s">
        <v>28</v>
      </c>
      <c r="D138" s="205" t="s">
        <v>642</v>
      </c>
      <c r="E138" s="156" t="s">
        <v>643</v>
      </c>
      <c r="F138" s="47">
        <v>56500</v>
      </c>
      <c r="G138" s="47">
        <v>56500</v>
      </c>
      <c r="H138" s="47">
        <v>0</v>
      </c>
      <c r="I138" s="11" t="s">
        <v>641</v>
      </c>
      <c r="J138" s="18"/>
    </row>
    <row r="139" spans="1:15" s="5" customFormat="1" ht="25.5" customHeight="1">
      <c r="A139" s="17" t="s">
        <v>12</v>
      </c>
      <c r="B139" s="167" t="s">
        <v>672</v>
      </c>
      <c r="C139" s="58" t="s">
        <v>28</v>
      </c>
      <c r="D139" s="170" t="s">
        <v>673</v>
      </c>
      <c r="E139" s="59" t="s">
        <v>674</v>
      </c>
      <c r="F139" s="60">
        <v>15873</v>
      </c>
      <c r="G139" s="60">
        <v>15873</v>
      </c>
      <c r="H139" s="61"/>
      <c r="I139" s="62" t="s">
        <v>675</v>
      </c>
      <c r="J139" s="71"/>
    </row>
    <row r="140" spans="1:15" s="5" customFormat="1" ht="25.5" customHeight="1">
      <c r="A140" s="17" t="s">
        <v>12</v>
      </c>
      <c r="B140" s="205" t="s">
        <v>690</v>
      </c>
      <c r="C140" s="11" t="s">
        <v>28</v>
      </c>
      <c r="D140" s="205" t="s">
        <v>694</v>
      </c>
      <c r="E140" s="10" t="s">
        <v>695</v>
      </c>
      <c r="F140" s="47">
        <v>100000000</v>
      </c>
      <c r="G140" s="47">
        <v>100000000</v>
      </c>
      <c r="H140" s="164"/>
      <c r="I140" s="11" t="s">
        <v>696</v>
      </c>
      <c r="J140" s="18"/>
    </row>
    <row r="141" spans="1:15" s="5" customFormat="1" ht="25.5" customHeight="1">
      <c r="A141" s="17" t="s">
        <v>12</v>
      </c>
      <c r="B141" s="205" t="s">
        <v>90</v>
      </c>
      <c r="C141" s="58" t="s">
        <v>28</v>
      </c>
      <c r="D141" s="170" t="s">
        <v>744</v>
      </c>
      <c r="E141" s="72" t="s">
        <v>745</v>
      </c>
      <c r="F141" s="107" t="s">
        <v>746</v>
      </c>
      <c r="G141" s="107" t="s">
        <v>746</v>
      </c>
      <c r="H141" s="177"/>
      <c r="I141" s="62" t="s">
        <v>747</v>
      </c>
      <c r="J141" s="176"/>
    </row>
    <row r="142" spans="1:15" s="5" customFormat="1" ht="25.5" customHeight="1">
      <c r="A142" s="17" t="s">
        <v>748</v>
      </c>
      <c r="B142" s="167" t="s">
        <v>106</v>
      </c>
      <c r="C142" s="58" t="s">
        <v>749</v>
      </c>
      <c r="D142" s="170" t="s">
        <v>750</v>
      </c>
      <c r="E142" s="155" t="s">
        <v>751</v>
      </c>
      <c r="F142" s="60">
        <v>51000</v>
      </c>
      <c r="G142" s="60">
        <v>51000</v>
      </c>
      <c r="H142" s="61"/>
      <c r="I142" s="62" t="s">
        <v>752</v>
      </c>
      <c r="J142" s="71"/>
    </row>
    <row r="143" spans="1:15" s="5" customFormat="1" ht="25.5" customHeight="1">
      <c r="A143" s="17" t="s">
        <v>748</v>
      </c>
      <c r="B143" s="205" t="s">
        <v>106</v>
      </c>
      <c r="C143" s="11" t="s">
        <v>28</v>
      </c>
      <c r="D143" s="205" t="s">
        <v>753</v>
      </c>
      <c r="E143" s="10" t="s">
        <v>754</v>
      </c>
      <c r="F143" s="47">
        <v>32200</v>
      </c>
      <c r="G143" s="47">
        <v>32200</v>
      </c>
      <c r="H143" s="47"/>
      <c r="I143" s="11" t="s">
        <v>755</v>
      </c>
      <c r="J143" s="18"/>
    </row>
    <row r="144" spans="1:15" s="5" customFormat="1" ht="25.5" customHeight="1">
      <c r="A144" s="192" t="s">
        <v>756</v>
      </c>
      <c r="B144" s="205" t="s">
        <v>117</v>
      </c>
      <c r="C144" s="11" t="s">
        <v>114</v>
      </c>
      <c r="D144" s="89" t="s">
        <v>757</v>
      </c>
      <c r="E144" s="10" t="s">
        <v>116</v>
      </c>
      <c r="F144" s="454">
        <f>SUM(G144:H144)</f>
        <v>50000</v>
      </c>
      <c r="G144" s="454">
        <v>50000</v>
      </c>
      <c r="H144" s="90"/>
      <c r="I144" s="11" t="s">
        <v>758</v>
      </c>
      <c r="J144" s="176" t="s">
        <v>759</v>
      </c>
      <c r="K144" s="2"/>
      <c r="L144" s="2"/>
      <c r="M144" s="2"/>
      <c r="N144" s="2"/>
      <c r="O144" s="2"/>
    </row>
    <row r="145" spans="1:15" s="5" customFormat="1" ht="25.5" customHeight="1">
      <c r="A145" s="192" t="s">
        <v>756</v>
      </c>
      <c r="B145" s="205" t="s">
        <v>117</v>
      </c>
      <c r="C145" s="11" t="s">
        <v>114</v>
      </c>
      <c r="D145" s="89" t="s">
        <v>760</v>
      </c>
      <c r="E145" s="10" t="s">
        <v>116</v>
      </c>
      <c r="F145" s="454">
        <f>SUM(G145:H145)</f>
        <v>200000</v>
      </c>
      <c r="G145" s="454">
        <v>200000</v>
      </c>
      <c r="H145" s="90"/>
      <c r="I145" s="11" t="s">
        <v>761</v>
      </c>
      <c r="J145" s="176" t="s">
        <v>762</v>
      </c>
      <c r="K145" s="2"/>
      <c r="L145" s="2"/>
      <c r="M145" s="2"/>
      <c r="N145" s="2"/>
      <c r="O145" s="2"/>
    </row>
    <row r="146" spans="1:15" s="5" customFormat="1" ht="25.5" customHeight="1">
      <c r="A146" s="17" t="s">
        <v>12</v>
      </c>
      <c r="B146" s="167" t="s">
        <v>122</v>
      </c>
      <c r="C146" s="58" t="s">
        <v>28</v>
      </c>
      <c r="D146" s="170" t="s">
        <v>123</v>
      </c>
      <c r="E146" s="59" t="s">
        <v>124</v>
      </c>
      <c r="F146" s="60">
        <v>30000</v>
      </c>
      <c r="G146" s="60">
        <v>30000</v>
      </c>
      <c r="H146" s="61"/>
      <c r="I146" s="62" t="s">
        <v>125</v>
      </c>
      <c r="J146" s="71"/>
    </row>
    <row r="147" spans="1:15" s="190" customFormat="1" ht="25.5" customHeight="1">
      <c r="A147" s="25" t="s">
        <v>813</v>
      </c>
      <c r="B147" s="302" t="s">
        <v>814</v>
      </c>
      <c r="C147" s="26" t="s">
        <v>815</v>
      </c>
      <c r="D147" s="216" t="s">
        <v>816</v>
      </c>
      <c r="E147" s="27" t="s">
        <v>817</v>
      </c>
      <c r="F147" s="45">
        <v>30809</v>
      </c>
      <c r="G147" s="45">
        <v>30809</v>
      </c>
      <c r="H147" s="46"/>
      <c r="I147" s="28"/>
      <c r="J147" s="29"/>
      <c r="K147" s="5"/>
      <c r="L147" s="5"/>
      <c r="M147" s="5"/>
      <c r="N147" s="5"/>
      <c r="O147" s="5"/>
    </row>
    <row r="148" spans="1:15" s="190" customFormat="1" ht="25.5" customHeight="1">
      <c r="A148" s="17" t="s">
        <v>756</v>
      </c>
      <c r="B148" s="205" t="s">
        <v>245</v>
      </c>
      <c r="C148" s="58" t="s">
        <v>114</v>
      </c>
      <c r="D148" s="170" t="s">
        <v>871</v>
      </c>
      <c r="E148" s="59" t="s">
        <v>872</v>
      </c>
      <c r="F148" s="60">
        <v>80000</v>
      </c>
      <c r="G148" s="60">
        <v>80000</v>
      </c>
      <c r="H148" s="60"/>
      <c r="I148" s="11" t="s">
        <v>382</v>
      </c>
      <c r="J148" s="18"/>
      <c r="K148" s="5"/>
      <c r="L148" s="5"/>
      <c r="M148" s="5"/>
      <c r="N148" s="5"/>
      <c r="O148" s="5"/>
    </row>
    <row r="149" spans="1:15" s="190" customFormat="1" ht="25.5" customHeight="1">
      <c r="A149" s="17" t="s">
        <v>756</v>
      </c>
      <c r="B149" s="205" t="s">
        <v>245</v>
      </c>
      <c r="C149" s="58" t="s">
        <v>114</v>
      </c>
      <c r="D149" s="205" t="s">
        <v>873</v>
      </c>
      <c r="E149" s="59" t="s">
        <v>827</v>
      </c>
      <c r="F149" s="47">
        <v>11000</v>
      </c>
      <c r="G149" s="47">
        <v>11000</v>
      </c>
      <c r="H149" s="47"/>
      <c r="I149" s="11" t="s">
        <v>382</v>
      </c>
      <c r="J149" s="18"/>
      <c r="K149" s="5"/>
      <c r="L149" s="5"/>
      <c r="M149" s="5"/>
      <c r="N149" s="5"/>
      <c r="O149" s="5"/>
    </row>
    <row r="150" spans="1:15" s="190" customFormat="1" ht="25.5" customHeight="1">
      <c r="A150" s="17" t="s">
        <v>756</v>
      </c>
      <c r="B150" s="205" t="s">
        <v>245</v>
      </c>
      <c r="C150" s="58" t="s">
        <v>114</v>
      </c>
      <c r="D150" s="205" t="s">
        <v>874</v>
      </c>
      <c r="E150" s="59" t="s">
        <v>827</v>
      </c>
      <c r="F150" s="48">
        <v>13000</v>
      </c>
      <c r="G150" s="48">
        <v>13000</v>
      </c>
      <c r="H150" s="48"/>
      <c r="I150" s="11" t="s">
        <v>382</v>
      </c>
      <c r="J150" s="18"/>
      <c r="K150" s="5"/>
      <c r="L150" s="5"/>
      <c r="M150" s="5"/>
      <c r="N150" s="5"/>
      <c r="O150" s="5"/>
    </row>
    <row r="151" spans="1:15" s="190" customFormat="1" ht="25.5" customHeight="1">
      <c r="A151" s="17" t="s">
        <v>12</v>
      </c>
      <c r="B151" s="167" t="s">
        <v>404</v>
      </c>
      <c r="C151" s="58" t="s">
        <v>28</v>
      </c>
      <c r="D151" s="170" t="s">
        <v>608</v>
      </c>
      <c r="E151" s="59" t="s">
        <v>875</v>
      </c>
      <c r="F151" s="60">
        <v>52250</v>
      </c>
      <c r="G151" s="60">
        <v>52250</v>
      </c>
      <c r="H151" s="61"/>
      <c r="I151" s="62" t="s">
        <v>407</v>
      </c>
      <c r="J151" s="71"/>
      <c r="K151" s="5"/>
      <c r="L151" s="5"/>
      <c r="M151" s="5"/>
      <c r="N151" s="5"/>
      <c r="O151" s="5"/>
    </row>
    <row r="152" spans="1:15" s="190" customFormat="1" ht="25.5" customHeight="1">
      <c r="A152" s="17" t="s">
        <v>12</v>
      </c>
      <c r="B152" s="167" t="s">
        <v>416</v>
      </c>
      <c r="C152" s="58" t="s">
        <v>28</v>
      </c>
      <c r="D152" s="170" t="s">
        <v>882</v>
      </c>
      <c r="E152" s="59" t="s">
        <v>880</v>
      </c>
      <c r="F152" s="42">
        <f>G152+H152</f>
        <v>51000</v>
      </c>
      <c r="G152" s="60">
        <v>51000</v>
      </c>
      <c r="H152" s="96"/>
      <c r="I152" s="62" t="s">
        <v>883</v>
      </c>
      <c r="J152" s="71"/>
      <c r="K152" s="5"/>
      <c r="L152" s="5"/>
      <c r="M152" s="5"/>
      <c r="N152" s="5"/>
      <c r="O152" s="5"/>
    </row>
    <row r="153" spans="1:15" s="5" customFormat="1" ht="25.5" customHeight="1">
      <c r="A153" s="17" t="s">
        <v>12</v>
      </c>
      <c r="B153" s="167" t="s">
        <v>416</v>
      </c>
      <c r="C153" s="58" t="s">
        <v>28</v>
      </c>
      <c r="D153" s="170" t="s">
        <v>886</v>
      </c>
      <c r="E153" s="59" t="s">
        <v>887</v>
      </c>
      <c r="F153" s="42">
        <f>G153+H153</f>
        <v>30000</v>
      </c>
      <c r="G153" s="60">
        <v>30000</v>
      </c>
      <c r="H153" s="96"/>
      <c r="I153" s="64" t="s">
        <v>888</v>
      </c>
      <c r="J153" s="71"/>
    </row>
    <row r="154" spans="1:15" s="5" customFormat="1" ht="25.5" customHeight="1">
      <c r="A154" s="17" t="s">
        <v>12</v>
      </c>
      <c r="B154" s="167" t="s">
        <v>416</v>
      </c>
      <c r="C154" s="58" t="s">
        <v>28</v>
      </c>
      <c r="D154" s="170" t="s">
        <v>889</v>
      </c>
      <c r="E154" s="59" t="s">
        <v>890</v>
      </c>
      <c r="F154" s="42">
        <f>G154+H154</f>
        <v>70000</v>
      </c>
      <c r="G154" s="60">
        <v>70000</v>
      </c>
      <c r="H154" s="96"/>
      <c r="I154" s="62" t="s">
        <v>418</v>
      </c>
      <c r="J154" s="71"/>
    </row>
    <row r="155" spans="1:15" s="201" customFormat="1" ht="25.5" customHeight="1">
      <c r="A155" s="17" t="s">
        <v>12</v>
      </c>
      <c r="B155" s="205" t="s">
        <v>416</v>
      </c>
      <c r="C155" s="11" t="s">
        <v>28</v>
      </c>
      <c r="D155" s="205" t="s">
        <v>891</v>
      </c>
      <c r="E155" s="10" t="s">
        <v>892</v>
      </c>
      <c r="F155" s="42">
        <f>G155+H155</f>
        <v>16000</v>
      </c>
      <c r="G155" s="47">
        <v>16000</v>
      </c>
      <c r="H155" s="132"/>
      <c r="I155" s="11" t="s">
        <v>893</v>
      </c>
      <c r="J155" s="18"/>
      <c r="K155" s="5"/>
      <c r="L155" s="5"/>
      <c r="M155" s="5"/>
      <c r="N155" s="5"/>
      <c r="O155" s="5"/>
    </row>
    <row r="156" spans="1:15" s="5" customFormat="1" ht="25.5" customHeight="1">
      <c r="A156" s="192" t="s">
        <v>12</v>
      </c>
      <c r="B156" s="167" t="s">
        <v>422</v>
      </c>
      <c r="C156" s="91" t="s">
        <v>28</v>
      </c>
      <c r="D156" s="89" t="s">
        <v>913</v>
      </c>
      <c r="E156" s="155" t="s">
        <v>25</v>
      </c>
      <c r="F156" s="48">
        <f>SUM(G156:H156)</f>
        <v>10000</v>
      </c>
      <c r="G156" s="48">
        <v>10000</v>
      </c>
      <c r="H156" s="193"/>
      <c r="I156" s="62" t="s">
        <v>911</v>
      </c>
      <c r="J156" s="162"/>
      <c r="K156" s="190"/>
      <c r="L156" s="190"/>
      <c r="M156" s="190"/>
      <c r="N156" s="190"/>
      <c r="O156" s="190"/>
    </row>
    <row r="157" spans="1:15" s="5" customFormat="1" ht="25.5" customHeight="1">
      <c r="A157" s="192" t="s">
        <v>12</v>
      </c>
      <c r="B157" s="167" t="s">
        <v>422</v>
      </c>
      <c r="C157" s="91" t="s">
        <v>28</v>
      </c>
      <c r="D157" s="89" t="s">
        <v>914</v>
      </c>
      <c r="E157" s="155" t="s">
        <v>25</v>
      </c>
      <c r="F157" s="48">
        <f>SUM(G157:H157)</f>
        <v>289000</v>
      </c>
      <c r="G157" s="48">
        <v>289000</v>
      </c>
      <c r="H157" s="193"/>
      <c r="I157" s="62" t="s">
        <v>911</v>
      </c>
      <c r="J157" s="162"/>
      <c r="K157" s="190"/>
      <c r="L157" s="190"/>
      <c r="M157" s="190"/>
      <c r="N157" s="190"/>
      <c r="O157" s="190"/>
    </row>
    <row r="158" spans="1:15" s="5" customFormat="1" ht="25.5" customHeight="1">
      <c r="A158" s="17" t="s">
        <v>12</v>
      </c>
      <c r="B158" s="167" t="s">
        <v>426</v>
      </c>
      <c r="C158" s="58" t="s">
        <v>28</v>
      </c>
      <c r="D158" s="170" t="s">
        <v>916</v>
      </c>
      <c r="E158" s="59" t="s">
        <v>25</v>
      </c>
      <c r="F158" s="42">
        <f>G158+H158</f>
        <v>50000</v>
      </c>
      <c r="G158" s="60">
        <v>50000</v>
      </c>
      <c r="H158" s="96"/>
      <c r="I158" s="62" t="s">
        <v>428</v>
      </c>
      <c r="J158" s="71"/>
      <c r="L158" s="194"/>
    </row>
    <row r="159" spans="1:15" s="5" customFormat="1" ht="25.5" customHeight="1">
      <c r="A159" s="17" t="s">
        <v>12</v>
      </c>
      <c r="B159" s="167" t="s">
        <v>426</v>
      </c>
      <c r="C159" s="58" t="s">
        <v>28</v>
      </c>
      <c r="D159" s="205" t="s">
        <v>917</v>
      </c>
      <c r="E159" s="10" t="s">
        <v>25</v>
      </c>
      <c r="F159" s="42">
        <f>G159+H159</f>
        <v>28600</v>
      </c>
      <c r="G159" s="47">
        <v>28600</v>
      </c>
      <c r="H159" s="47"/>
      <c r="I159" s="62" t="s">
        <v>428</v>
      </c>
      <c r="J159" s="18"/>
    </row>
    <row r="160" spans="1:15" s="5" customFormat="1" ht="25.5" customHeight="1">
      <c r="A160" s="157" t="s">
        <v>12</v>
      </c>
      <c r="B160" s="279" t="s">
        <v>429</v>
      </c>
      <c r="C160" s="74" t="s">
        <v>28</v>
      </c>
      <c r="D160" s="291" t="s">
        <v>923</v>
      </c>
      <c r="E160" s="20" t="s">
        <v>922</v>
      </c>
      <c r="F160" s="69">
        <f>G160+H160</f>
        <v>20000</v>
      </c>
      <c r="G160" s="356">
        <v>20000</v>
      </c>
      <c r="H160" s="202"/>
      <c r="I160" s="74" t="s">
        <v>924</v>
      </c>
      <c r="J160" s="161"/>
    </row>
    <row r="161" spans="1:15" s="5" customFormat="1" ht="25.5" customHeight="1">
      <c r="A161" s="178" t="s">
        <v>12</v>
      </c>
      <c r="B161" s="167" t="s">
        <v>455</v>
      </c>
      <c r="C161" s="58" t="s">
        <v>28</v>
      </c>
      <c r="D161" s="170" t="s">
        <v>938</v>
      </c>
      <c r="E161" s="59" t="s">
        <v>939</v>
      </c>
      <c r="F161" s="60">
        <v>18000</v>
      </c>
      <c r="G161" s="60">
        <v>18000</v>
      </c>
      <c r="H161" s="61"/>
      <c r="I161" s="15" t="s">
        <v>458</v>
      </c>
      <c r="J161" s="179"/>
    </row>
    <row r="162" spans="1:15" s="5" customFormat="1" ht="25.5" customHeight="1">
      <c r="A162" s="184" t="s">
        <v>12</v>
      </c>
      <c r="B162" s="205" t="s">
        <v>455</v>
      </c>
      <c r="C162" s="11" t="s">
        <v>28</v>
      </c>
      <c r="D162" s="205" t="s">
        <v>948</v>
      </c>
      <c r="E162" s="10" t="s">
        <v>944</v>
      </c>
      <c r="F162" s="47">
        <v>10982</v>
      </c>
      <c r="G162" s="47">
        <v>10982</v>
      </c>
      <c r="H162" s="47"/>
      <c r="I162" s="11" t="s">
        <v>949</v>
      </c>
      <c r="J162" s="183"/>
    </row>
    <row r="163" spans="1:15" s="5" customFormat="1" ht="25.5" customHeight="1">
      <c r="A163" s="178" t="s">
        <v>12</v>
      </c>
      <c r="B163" s="167" t="s">
        <v>467</v>
      </c>
      <c r="C163" s="58" t="s">
        <v>28</v>
      </c>
      <c r="D163" s="170" t="s">
        <v>943</v>
      </c>
      <c r="E163" s="59" t="s">
        <v>944</v>
      </c>
      <c r="F163" s="60">
        <v>29076</v>
      </c>
      <c r="G163" s="60">
        <v>29076</v>
      </c>
      <c r="H163" s="61"/>
      <c r="I163" s="62" t="s">
        <v>470</v>
      </c>
      <c r="J163" s="179"/>
    </row>
    <row r="164" spans="1:15" s="5" customFormat="1" ht="25.5" customHeight="1">
      <c r="A164" s="181" t="s">
        <v>951</v>
      </c>
      <c r="B164" s="302" t="s">
        <v>952</v>
      </c>
      <c r="C164" s="26" t="s">
        <v>1106</v>
      </c>
      <c r="D164" s="216" t="s">
        <v>953</v>
      </c>
      <c r="E164" s="27" t="s">
        <v>954</v>
      </c>
      <c r="F164" s="45">
        <v>29500</v>
      </c>
      <c r="G164" s="45">
        <v>29500</v>
      </c>
      <c r="H164" s="46"/>
      <c r="I164" s="28" t="s">
        <v>955</v>
      </c>
      <c r="J164" s="204"/>
    </row>
    <row r="165" spans="1:15" s="5" customFormat="1" ht="25.5" customHeight="1">
      <c r="A165" s="178" t="s">
        <v>958</v>
      </c>
      <c r="B165" s="167" t="s">
        <v>959</v>
      </c>
      <c r="C165" s="58" t="s">
        <v>815</v>
      </c>
      <c r="D165" s="170" t="s">
        <v>960</v>
      </c>
      <c r="E165" s="59" t="s">
        <v>961</v>
      </c>
      <c r="F165" s="60">
        <v>20000</v>
      </c>
      <c r="G165" s="60">
        <v>20000</v>
      </c>
      <c r="H165" s="61"/>
      <c r="I165" s="62" t="s">
        <v>962</v>
      </c>
      <c r="J165" s="179"/>
    </row>
    <row r="166" spans="1:15" s="5" customFormat="1" ht="25.5" customHeight="1">
      <c r="A166" s="17" t="s">
        <v>756</v>
      </c>
      <c r="B166" s="167" t="s">
        <v>529</v>
      </c>
      <c r="C166" s="58" t="s">
        <v>114</v>
      </c>
      <c r="D166" s="170" t="s">
        <v>963</v>
      </c>
      <c r="E166" s="59" t="s">
        <v>964</v>
      </c>
      <c r="F166" s="60">
        <v>449580</v>
      </c>
      <c r="G166" s="60">
        <v>449580</v>
      </c>
      <c r="H166" s="373"/>
      <c r="I166" s="62" t="s">
        <v>965</v>
      </c>
      <c r="J166" s="71"/>
      <c r="O166" s="146"/>
    </row>
    <row r="167" spans="1:15" s="5" customFormat="1" ht="25.5" customHeight="1">
      <c r="A167" s="178" t="s">
        <v>12</v>
      </c>
      <c r="B167" s="57" t="s">
        <v>96</v>
      </c>
      <c r="C167" s="14" t="s">
        <v>28</v>
      </c>
      <c r="D167" s="57" t="s">
        <v>975</v>
      </c>
      <c r="E167" s="10" t="s">
        <v>976</v>
      </c>
      <c r="F167" s="48">
        <v>16244</v>
      </c>
      <c r="G167" s="48">
        <v>16244</v>
      </c>
      <c r="H167" s="164"/>
      <c r="I167" s="11" t="s">
        <v>533</v>
      </c>
      <c r="J167" s="179"/>
    </row>
    <row r="168" spans="1:15" s="201" customFormat="1" ht="25.5" customHeight="1">
      <c r="A168" s="178" t="s">
        <v>991</v>
      </c>
      <c r="B168" s="167" t="s">
        <v>992</v>
      </c>
      <c r="C168" s="58" t="s">
        <v>993</v>
      </c>
      <c r="D168" s="170" t="s">
        <v>994</v>
      </c>
      <c r="E168" s="59" t="s">
        <v>995</v>
      </c>
      <c r="F168" s="60">
        <f>SUM(G168:H168)</f>
        <v>141000</v>
      </c>
      <c r="G168" s="60">
        <v>141000</v>
      </c>
      <c r="H168" s="61"/>
      <c r="I168" s="62" t="s">
        <v>996</v>
      </c>
      <c r="J168" s="179"/>
      <c r="K168" s="5"/>
      <c r="L168" s="5"/>
      <c r="M168" s="5"/>
      <c r="N168" s="5"/>
      <c r="O168" s="5"/>
    </row>
    <row r="169" spans="1:15" s="5" customFormat="1" ht="25.5" customHeight="1" thickBot="1">
      <c r="A169" s="86" t="s">
        <v>1000</v>
      </c>
      <c r="B169" s="151" t="s">
        <v>1001</v>
      </c>
      <c r="C169" s="150" t="s">
        <v>1106</v>
      </c>
      <c r="D169" s="151" t="s">
        <v>1007</v>
      </c>
      <c r="E169" s="149" t="s">
        <v>1008</v>
      </c>
      <c r="F169" s="144">
        <v>62000</v>
      </c>
      <c r="G169" s="144">
        <v>62000</v>
      </c>
      <c r="H169" s="144"/>
      <c r="I169" s="145" t="s">
        <v>1009</v>
      </c>
      <c r="J169" s="221"/>
    </row>
    <row r="170" spans="1:15" s="5" customFormat="1" ht="25.5" customHeight="1">
      <c r="A170" s="317" t="s">
        <v>12</v>
      </c>
      <c r="B170" s="89" t="s">
        <v>1029</v>
      </c>
      <c r="C170" s="11" t="s">
        <v>749</v>
      </c>
      <c r="D170" s="205" t="s">
        <v>1034</v>
      </c>
      <c r="E170" s="10" t="s">
        <v>1032</v>
      </c>
      <c r="F170" s="357">
        <v>30000</v>
      </c>
      <c r="G170" s="357">
        <v>30000</v>
      </c>
      <c r="H170" s="357"/>
      <c r="I170" s="11" t="s">
        <v>1035</v>
      </c>
      <c r="J170" s="18"/>
    </row>
    <row r="171" spans="1:15" s="5" customFormat="1" ht="25.5" customHeight="1">
      <c r="A171" s="17" t="s">
        <v>1036</v>
      </c>
      <c r="B171" s="167" t="s">
        <v>451</v>
      </c>
      <c r="C171" s="58" t="s">
        <v>28</v>
      </c>
      <c r="D171" s="170" t="s">
        <v>1051</v>
      </c>
      <c r="E171" s="59" t="s">
        <v>1052</v>
      </c>
      <c r="F171" s="457">
        <f>SUM(G171:H171)</f>
        <v>12000</v>
      </c>
      <c r="G171" s="457">
        <v>12000</v>
      </c>
      <c r="H171" s="59"/>
      <c r="I171" s="59" t="s">
        <v>1053</v>
      </c>
      <c r="J171" s="71"/>
    </row>
    <row r="172" spans="1:15" s="5" customFormat="1" ht="25.5" customHeight="1" thickBot="1">
      <c r="A172" s="209" t="s">
        <v>785</v>
      </c>
      <c r="B172" s="305" t="s">
        <v>1071</v>
      </c>
      <c r="C172" s="210" t="s">
        <v>28</v>
      </c>
      <c r="D172" s="292" t="s">
        <v>1072</v>
      </c>
      <c r="E172" s="211" t="s">
        <v>1073</v>
      </c>
      <c r="F172" s="212">
        <v>2000000</v>
      </c>
      <c r="G172" s="212"/>
      <c r="H172" s="213"/>
      <c r="I172" s="214" t="s">
        <v>1074</v>
      </c>
      <c r="J172" s="215"/>
    </row>
    <row r="173" spans="1:15" s="5" customFormat="1" ht="25.5" customHeight="1" thickTop="1">
      <c r="A173" s="25" t="s">
        <v>12</v>
      </c>
      <c r="B173" s="269" t="s">
        <v>1078</v>
      </c>
      <c r="C173" s="273" t="s">
        <v>114</v>
      </c>
      <c r="D173" s="269" t="s">
        <v>1081</v>
      </c>
      <c r="E173" s="242" t="s">
        <v>1082</v>
      </c>
      <c r="F173" s="243">
        <v>100000</v>
      </c>
      <c r="G173" s="243">
        <v>100000</v>
      </c>
      <c r="H173" s="243"/>
      <c r="I173" s="273" t="s">
        <v>1083</v>
      </c>
      <c r="J173" s="268"/>
    </row>
    <row r="174" spans="1:15" s="5" customFormat="1" ht="25.5" customHeight="1">
      <c r="A174" s="25" t="s">
        <v>12</v>
      </c>
      <c r="B174" s="302" t="s">
        <v>1084</v>
      </c>
      <c r="C174" s="273" t="s">
        <v>114</v>
      </c>
      <c r="D174" s="216" t="s">
        <v>1085</v>
      </c>
      <c r="E174" s="27" t="s">
        <v>25</v>
      </c>
      <c r="F174" s="45">
        <v>400000</v>
      </c>
      <c r="G174" s="45">
        <v>400000</v>
      </c>
      <c r="H174" s="46"/>
      <c r="I174" s="28" t="s">
        <v>1086</v>
      </c>
      <c r="J174" s="268"/>
    </row>
    <row r="175" spans="1:15" s="5" customFormat="1" ht="25.5" customHeight="1">
      <c r="A175" s="17" t="s">
        <v>12</v>
      </c>
      <c r="B175" s="167" t="s">
        <v>1084</v>
      </c>
      <c r="C175" s="11" t="s">
        <v>114</v>
      </c>
      <c r="D175" s="170" t="s">
        <v>1087</v>
      </c>
      <c r="E175" s="59" t="s">
        <v>25</v>
      </c>
      <c r="F175" s="60">
        <v>300000</v>
      </c>
      <c r="G175" s="60">
        <v>300000</v>
      </c>
      <c r="H175" s="61"/>
      <c r="I175" s="62" t="s">
        <v>1086</v>
      </c>
      <c r="J175" s="18"/>
    </row>
    <row r="176" spans="1:15" s="5" customFormat="1" ht="25.5" customHeight="1">
      <c r="A176" s="25" t="s">
        <v>12</v>
      </c>
      <c r="B176" s="302" t="s">
        <v>1088</v>
      </c>
      <c r="C176" s="273" t="s">
        <v>114</v>
      </c>
      <c r="D176" s="216" t="s">
        <v>1089</v>
      </c>
      <c r="E176" s="27" t="s">
        <v>1090</v>
      </c>
      <c r="F176" s="45">
        <v>17000</v>
      </c>
      <c r="G176" s="45">
        <v>17000</v>
      </c>
      <c r="H176" s="46"/>
      <c r="I176" s="28" t="s">
        <v>1091</v>
      </c>
      <c r="J176" s="268"/>
    </row>
    <row r="177" spans="1:15" s="5" customFormat="1" ht="25.5" customHeight="1">
      <c r="A177" s="178" t="s">
        <v>12</v>
      </c>
      <c r="B177" s="167" t="s">
        <v>1088</v>
      </c>
      <c r="C177" s="11" t="s">
        <v>114</v>
      </c>
      <c r="D177" s="170" t="s">
        <v>1092</v>
      </c>
      <c r="E177" s="59"/>
      <c r="F177" s="60">
        <v>11000</v>
      </c>
      <c r="G177" s="60">
        <v>11000</v>
      </c>
      <c r="H177" s="61"/>
      <c r="I177" s="62" t="s">
        <v>1091</v>
      </c>
      <c r="J177" s="183"/>
    </row>
    <row r="178" spans="1:15" s="5" customFormat="1" ht="25.5" customHeight="1">
      <c r="A178" s="178" t="s">
        <v>12</v>
      </c>
      <c r="B178" s="167" t="s">
        <v>1088</v>
      </c>
      <c r="C178" s="11" t="s">
        <v>114</v>
      </c>
      <c r="D178" s="170" t="s">
        <v>1093</v>
      </c>
      <c r="E178" s="59" t="s">
        <v>1094</v>
      </c>
      <c r="F178" s="60">
        <v>110000</v>
      </c>
      <c r="G178" s="60">
        <v>110000</v>
      </c>
      <c r="H178" s="61"/>
      <c r="I178" s="62" t="s">
        <v>1095</v>
      </c>
      <c r="J178" s="183"/>
    </row>
    <row r="179" spans="1:15" s="5" customFormat="1" ht="25.5" customHeight="1">
      <c r="A179" s="178" t="s">
        <v>12</v>
      </c>
      <c r="B179" s="167" t="s">
        <v>1088</v>
      </c>
      <c r="C179" s="11" t="s">
        <v>114</v>
      </c>
      <c r="D179" s="170" t="s">
        <v>1096</v>
      </c>
      <c r="E179" s="59" t="s">
        <v>1097</v>
      </c>
      <c r="F179" s="60">
        <v>44000</v>
      </c>
      <c r="G179" s="60">
        <v>44000</v>
      </c>
      <c r="H179" s="61"/>
      <c r="I179" s="62" t="s">
        <v>1095</v>
      </c>
      <c r="J179" s="183"/>
    </row>
    <row r="180" spans="1:15" s="5" customFormat="1" ht="25.5" customHeight="1">
      <c r="A180" s="178" t="s">
        <v>12</v>
      </c>
      <c r="B180" s="167" t="s">
        <v>27</v>
      </c>
      <c r="C180" s="58" t="s">
        <v>32</v>
      </c>
      <c r="D180" s="287" t="s">
        <v>48</v>
      </c>
      <c r="E180" s="72" t="s">
        <v>49</v>
      </c>
      <c r="F180" s="60">
        <f>G180+H180</f>
        <v>170000</v>
      </c>
      <c r="G180" s="60">
        <v>170000</v>
      </c>
      <c r="H180" s="61"/>
      <c r="I180" s="62" t="s">
        <v>40</v>
      </c>
      <c r="J180" s="179"/>
    </row>
    <row r="181" spans="1:15" s="5" customFormat="1" ht="25.5" customHeight="1">
      <c r="A181" s="178" t="s">
        <v>735</v>
      </c>
      <c r="B181" s="205" t="s">
        <v>736</v>
      </c>
      <c r="C181" s="58" t="s">
        <v>737</v>
      </c>
      <c r="D181" s="170" t="s">
        <v>738</v>
      </c>
      <c r="E181" s="72" t="s">
        <v>739</v>
      </c>
      <c r="F181" s="107" t="s">
        <v>740</v>
      </c>
      <c r="G181" s="107" t="s">
        <v>740</v>
      </c>
      <c r="H181" s="177"/>
      <c r="I181" s="62" t="s">
        <v>741</v>
      </c>
      <c r="J181" s="483"/>
    </row>
    <row r="182" spans="1:15" s="5" customFormat="1" ht="25.5" customHeight="1">
      <c r="A182" s="178" t="s">
        <v>12</v>
      </c>
      <c r="B182" s="205" t="s">
        <v>90</v>
      </c>
      <c r="C182" s="58" t="s">
        <v>32</v>
      </c>
      <c r="D182" s="170" t="s">
        <v>612</v>
      </c>
      <c r="E182" s="72" t="s">
        <v>742</v>
      </c>
      <c r="F182" s="107" t="s">
        <v>743</v>
      </c>
      <c r="G182" s="107" t="s">
        <v>743</v>
      </c>
      <c r="H182" s="177"/>
      <c r="I182" s="62" t="s">
        <v>93</v>
      </c>
      <c r="J182" s="379"/>
    </row>
    <row r="183" spans="1:15" s="5" customFormat="1" ht="25.5" customHeight="1">
      <c r="A183" s="392" t="s">
        <v>12</v>
      </c>
      <c r="B183" s="323" t="s">
        <v>786</v>
      </c>
      <c r="C183" s="330" t="s">
        <v>32</v>
      </c>
      <c r="D183" s="325" t="s">
        <v>790</v>
      </c>
      <c r="E183" s="347" t="s">
        <v>791</v>
      </c>
      <c r="F183" s="354">
        <f>G183+H183</f>
        <v>20000</v>
      </c>
      <c r="G183" s="360">
        <v>20000</v>
      </c>
      <c r="H183" s="360"/>
      <c r="I183" s="330" t="s">
        <v>792</v>
      </c>
      <c r="J183" s="183"/>
    </row>
    <row r="184" spans="1:15" s="5" customFormat="1" ht="25.5" customHeight="1">
      <c r="A184" s="178" t="s">
        <v>756</v>
      </c>
      <c r="B184" s="167" t="s">
        <v>529</v>
      </c>
      <c r="C184" s="58" t="s">
        <v>966</v>
      </c>
      <c r="D184" s="170" t="s">
        <v>967</v>
      </c>
      <c r="E184" s="59"/>
      <c r="F184" s="60">
        <v>60000</v>
      </c>
      <c r="G184" s="60">
        <v>60000</v>
      </c>
      <c r="H184" s="373"/>
      <c r="I184" s="62" t="s">
        <v>532</v>
      </c>
      <c r="J184" s="179"/>
      <c r="O184" s="146"/>
    </row>
    <row r="185" spans="1:15" s="5" customFormat="1" ht="25.5" customHeight="1">
      <c r="A185" s="178" t="s">
        <v>968</v>
      </c>
      <c r="B185" s="167" t="s">
        <v>969</v>
      </c>
      <c r="C185" s="58" t="s">
        <v>966</v>
      </c>
      <c r="D185" s="170" t="s">
        <v>970</v>
      </c>
      <c r="E185" s="59"/>
      <c r="F185" s="60">
        <f>SUM(G185)</f>
        <v>83330</v>
      </c>
      <c r="G185" s="60">
        <v>83330</v>
      </c>
      <c r="H185" s="217"/>
      <c r="I185" s="62" t="s">
        <v>971</v>
      </c>
      <c r="J185" s="179"/>
      <c r="O185" s="146"/>
    </row>
    <row r="186" spans="1:15" s="5" customFormat="1" ht="25.5" customHeight="1">
      <c r="A186" s="17" t="s">
        <v>12</v>
      </c>
      <c r="B186" s="167" t="s">
        <v>977</v>
      </c>
      <c r="C186" s="11" t="s">
        <v>32</v>
      </c>
      <c r="D186" s="205" t="s">
        <v>978</v>
      </c>
      <c r="E186" s="10" t="s">
        <v>979</v>
      </c>
      <c r="F186" s="47">
        <v>31850</v>
      </c>
      <c r="G186" s="47">
        <v>31850</v>
      </c>
      <c r="H186" s="164"/>
      <c r="I186" s="11" t="s">
        <v>980</v>
      </c>
      <c r="J186" s="71"/>
    </row>
    <row r="187" spans="1:15" s="5" customFormat="1" ht="25.5" customHeight="1">
      <c r="A187" s="17" t="s">
        <v>12</v>
      </c>
      <c r="B187" s="167" t="s">
        <v>96</v>
      </c>
      <c r="C187" s="11" t="s">
        <v>32</v>
      </c>
      <c r="D187" s="205" t="s">
        <v>981</v>
      </c>
      <c r="E187" s="10" t="s">
        <v>982</v>
      </c>
      <c r="F187" s="48">
        <v>64250</v>
      </c>
      <c r="G187" s="48">
        <v>64250</v>
      </c>
      <c r="H187" s="165"/>
      <c r="I187" s="11" t="s">
        <v>983</v>
      </c>
      <c r="J187" s="18"/>
    </row>
    <row r="188" spans="1:15" s="5" customFormat="1" ht="25.5" customHeight="1">
      <c r="A188" s="17" t="s">
        <v>1000</v>
      </c>
      <c r="B188" s="57" t="s">
        <v>1001</v>
      </c>
      <c r="C188" s="14" t="s">
        <v>1101</v>
      </c>
      <c r="D188" s="57" t="s">
        <v>1005</v>
      </c>
      <c r="E188" s="13" t="s">
        <v>1006</v>
      </c>
      <c r="F188" s="42">
        <v>13090</v>
      </c>
      <c r="G188" s="42">
        <v>13090</v>
      </c>
      <c r="H188" s="42"/>
      <c r="I188" s="15" t="s">
        <v>1004</v>
      </c>
      <c r="J188" s="18"/>
    </row>
    <row r="189" spans="1:15" s="5" customFormat="1" ht="25.5" customHeight="1" thickBot="1">
      <c r="A189" s="317" t="s">
        <v>12</v>
      </c>
      <c r="B189" s="151" t="s">
        <v>560</v>
      </c>
      <c r="C189" s="35" t="s">
        <v>32</v>
      </c>
      <c r="D189" s="285" t="s">
        <v>603</v>
      </c>
      <c r="E189" s="36" t="s">
        <v>1024</v>
      </c>
      <c r="F189" s="144">
        <f>G189</f>
        <v>27412</v>
      </c>
      <c r="G189" s="43">
        <v>27412</v>
      </c>
      <c r="H189" s="44"/>
      <c r="I189" s="172" t="s">
        <v>1025</v>
      </c>
      <c r="J189" s="38"/>
    </row>
    <row r="190" spans="1:15" s="5" customFormat="1" ht="25.5" customHeight="1">
      <c r="A190" s="178" t="s">
        <v>600</v>
      </c>
      <c r="B190" s="205" t="s">
        <v>601</v>
      </c>
      <c r="C190" s="11" t="s">
        <v>607</v>
      </c>
      <c r="D190" s="205" t="s">
        <v>609</v>
      </c>
      <c r="E190" s="10" t="s">
        <v>610</v>
      </c>
      <c r="F190" s="60">
        <f>SUM(G190:H190)</f>
        <v>31250</v>
      </c>
      <c r="G190" s="47">
        <v>31250</v>
      </c>
      <c r="H190" s="47"/>
      <c r="I190" s="11" t="s">
        <v>611</v>
      </c>
      <c r="J190" s="183"/>
    </row>
    <row r="191" spans="1:15" s="5" customFormat="1" ht="25.5" customHeight="1">
      <c r="A191" s="178" t="s">
        <v>600</v>
      </c>
      <c r="B191" s="205" t="s">
        <v>601</v>
      </c>
      <c r="C191" s="11" t="s">
        <v>37</v>
      </c>
      <c r="D191" s="205" t="s">
        <v>613</v>
      </c>
      <c r="E191" s="10" t="s">
        <v>614</v>
      </c>
      <c r="F191" s="60">
        <f>SUM(G191:H191)</f>
        <v>16100</v>
      </c>
      <c r="G191" s="48">
        <v>16100</v>
      </c>
      <c r="H191" s="49"/>
      <c r="I191" s="11" t="s">
        <v>611</v>
      </c>
      <c r="J191" s="183"/>
    </row>
    <row r="192" spans="1:15" s="5" customFormat="1" ht="25.5" customHeight="1">
      <c r="A192" s="178" t="s">
        <v>12</v>
      </c>
      <c r="B192" s="205" t="s">
        <v>672</v>
      </c>
      <c r="C192" s="11" t="s">
        <v>37</v>
      </c>
      <c r="D192" s="205" t="s">
        <v>676</v>
      </c>
      <c r="E192" s="10" t="s">
        <v>677</v>
      </c>
      <c r="F192" s="47">
        <v>40000</v>
      </c>
      <c r="G192" s="47">
        <v>40000</v>
      </c>
      <c r="H192" s="47"/>
      <c r="I192" s="11" t="s">
        <v>678</v>
      </c>
      <c r="J192" s="183"/>
    </row>
    <row r="193" spans="1:15" s="5" customFormat="1" ht="25.5" customHeight="1" thickBot="1">
      <c r="A193" s="86" t="s">
        <v>813</v>
      </c>
      <c r="B193" s="301" t="s">
        <v>814</v>
      </c>
      <c r="C193" s="35" t="s">
        <v>818</v>
      </c>
      <c r="D193" s="285" t="s">
        <v>819</v>
      </c>
      <c r="E193" s="476" t="s">
        <v>820</v>
      </c>
      <c r="F193" s="43">
        <v>57750</v>
      </c>
      <c r="G193" s="43">
        <v>57750</v>
      </c>
      <c r="H193" s="44"/>
      <c r="I193" s="37"/>
      <c r="J193" s="87"/>
    </row>
    <row r="194" spans="1:15" s="5" customFormat="1" ht="25.5" customHeight="1">
      <c r="A194" s="222" t="s">
        <v>12</v>
      </c>
      <c r="B194" s="167" t="s">
        <v>416</v>
      </c>
      <c r="C194" s="58" t="s">
        <v>37</v>
      </c>
      <c r="D194" s="170" t="s">
        <v>876</v>
      </c>
      <c r="E194" s="59" t="s">
        <v>877</v>
      </c>
      <c r="F194" s="42">
        <f>G194+H194</f>
        <v>200000</v>
      </c>
      <c r="G194" s="60">
        <v>200000</v>
      </c>
      <c r="H194" s="96"/>
      <c r="I194" s="62" t="s">
        <v>878</v>
      </c>
      <c r="J194" s="97"/>
    </row>
    <row r="195" spans="1:15" s="5" customFormat="1" ht="25.5" customHeight="1">
      <c r="A195" s="222" t="s">
        <v>12</v>
      </c>
      <c r="B195" s="167" t="s">
        <v>422</v>
      </c>
      <c r="C195" s="58" t="s">
        <v>37</v>
      </c>
      <c r="D195" s="170" t="s">
        <v>908</v>
      </c>
      <c r="E195" s="59" t="s">
        <v>25</v>
      </c>
      <c r="F195" s="60">
        <v>50000</v>
      </c>
      <c r="G195" s="60">
        <v>50000</v>
      </c>
      <c r="H195" s="61"/>
      <c r="I195" s="62" t="s">
        <v>909</v>
      </c>
      <c r="J195" s="97"/>
      <c r="K195" s="190"/>
      <c r="L195" s="190"/>
      <c r="M195" s="190"/>
      <c r="N195" s="190"/>
      <c r="O195" s="190"/>
    </row>
    <row r="196" spans="1:15" s="5" customFormat="1" ht="25.5" customHeight="1">
      <c r="A196" s="222" t="s">
        <v>756</v>
      </c>
      <c r="B196" s="303" t="s">
        <v>529</v>
      </c>
      <c r="C196" s="58" t="s">
        <v>140</v>
      </c>
      <c r="D196" s="170" t="s">
        <v>972</v>
      </c>
      <c r="E196" s="59" t="s">
        <v>973</v>
      </c>
      <c r="F196" s="60">
        <v>29000</v>
      </c>
      <c r="G196" s="60">
        <v>29000</v>
      </c>
      <c r="H196" s="373"/>
      <c r="I196" s="62" t="s">
        <v>974</v>
      </c>
      <c r="J196" s="71"/>
      <c r="O196" s="146"/>
    </row>
    <row r="197" spans="1:15" s="5" customFormat="1" ht="25.5" customHeight="1" thickBot="1">
      <c r="A197" s="229" t="s">
        <v>12</v>
      </c>
      <c r="B197" s="279" t="s">
        <v>560</v>
      </c>
      <c r="C197" s="23" t="s">
        <v>37</v>
      </c>
      <c r="D197" s="271" t="s">
        <v>1026</v>
      </c>
      <c r="E197" s="22" t="s">
        <v>1027</v>
      </c>
      <c r="F197" s="362">
        <f>G197</f>
        <v>56750</v>
      </c>
      <c r="G197" s="50">
        <v>56750</v>
      </c>
      <c r="H197" s="50"/>
      <c r="I197" s="23" t="s">
        <v>1028</v>
      </c>
      <c r="J197" s="227"/>
    </row>
    <row r="198" spans="1:15" s="5" customFormat="1" ht="25.5" customHeight="1" thickTop="1">
      <c r="A198" s="17" t="s">
        <v>1036</v>
      </c>
      <c r="B198" s="167" t="s">
        <v>451</v>
      </c>
      <c r="C198" s="58" t="s">
        <v>37</v>
      </c>
      <c r="D198" s="170" t="s">
        <v>1057</v>
      </c>
      <c r="E198" s="59" t="s">
        <v>1058</v>
      </c>
      <c r="F198" s="457">
        <f>SUM(G198:H198)</f>
        <v>20000</v>
      </c>
      <c r="G198" s="457">
        <v>20000</v>
      </c>
      <c r="H198" s="59"/>
      <c r="I198" s="59" t="s">
        <v>1050</v>
      </c>
      <c r="J198" s="71"/>
    </row>
    <row r="199" spans="1:15" s="5" customFormat="1" ht="25.5" customHeight="1">
      <c r="A199" s="17" t="s">
        <v>1036</v>
      </c>
      <c r="B199" s="167" t="s">
        <v>451</v>
      </c>
      <c r="C199" s="58" t="s">
        <v>37</v>
      </c>
      <c r="D199" s="170" t="s">
        <v>1059</v>
      </c>
      <c r="E199" s="59" t="s">
        <v>1060</v>
      </c>
      <c r="F199" s="457">
        <f>SUM(G199:H199)</f>
        <v>53300</v>
      </c>
      <c r="G199" s="457">
        <v>53300</v>
      </c>
      <c r="H199" s="59"/>
      <c r="I199" s="59" t="s">
        <v>1061</v>
      </c>
      <c r="J199" s="71"/>
    </row>
    <row r="200" spans="1:15" s="5" customFormat="1" ht="25.5" customHeight="1">
      <c r="A200" s="17" t="s">
        <v>12</v>
      </c>
      <c r="B200" s="205" t="s">
        <v>1066</v>
      </c>
      <c r="C200" s="11" t="s">
        <v>37</v>
      </c>
      <c r="D200" s="205" t="s">
        <v>1070</v>
      </c>
      <c r="E200" s="10"/>
      <c r="F200" s="48">
        <v>268041</v>
      </c>
      <c r="G200" s="48">
        <v>268041</v>
      </c>
      <c r="H200" s="49"/>
      <c r="I200" s="11" t="s">
        <v>1068</v>
      </c>
      <c r="J200" s="18"/>
    </row>
    <row r="201" spans="1:15" s="5" customFormat="1" ht="25.5" customHeight="1">
      <c r="A201" s="17" t="s">
        <v>12</v>
      </c>
      <c r="B201" s="167" t="s">
        <v>1075</v>
      </c>
      <c r="C201" s="26" t="s">
        <v>37</v>
      </c>
      <c r="D201" s="216" t="s">
        <v>1076</v>
      </c>
      <c r="E201" s="27" t="s">
        <v>25</v>
      </c>
      <c r="F201" s="60">
        <v>120000</v>
      </c>
      <c r="G201" s="45">
        <v>120000</v>
      </c>
      <c r="H201" s="46"/>
      <c r="I201" s="28" t="s">
        <v>1077</v>
      </c>
      <c r="J201" s="204"/>
    </row>
    <row r="202" spans="1:15" s="5" customFormat="1" ht="25.5" customHeight="1">
      <c r="A202" s="17" t="s">
        <v>12</v>
      </c>
      <c r="B202" s="167" t="s">
        <v>27</v>
      </c>
      <c r="C202" s="58" t="s">
        <v>53</v>
      </c>
      <c r="D202" s="170" t="s">
        <v>54</v>
      </c>
      <c r="E202" s="59" t="s">
        <v>25</v>
      </c>
      <c r="F202" s="60">
        <v>270000</v>
      </c>
      <c r="G202" s="60">
        <v>270000</v>
      </c>
      <c r="H202" s="61"/>
      <c r="I202" s="62" t="s">
        <v>55</v>
      </c>
      <c r="J202" s="183"/>
    </row>
    <row r="203" spans="1:15" s="5" customFormat="1" ht="25.5" customHeight="1">
      <c r="A203" s="17" t="s">
        <v>12</v>
      </c>
      <c r="B203" s="57" t="s">
        <v>429</v>
      </c>
      <c r="C203" s="14" t="s">
        <v>53</v>
      </c>
      <c r="D203" s="284" t="s">
        <v>925</v>
      </c>
      <c r="E203" s="10" t="s">
        <v>922</v>
      </c>
      <c r="F203" s="42">
        <f>G203+H203</f>
        <v>50000</v>
      </c>
      <c r="G203" s="104">
        <v>50000</v>
      </c>
      <c r="H203" s="132"/>
      <c r="I203" s="11" t="s">
        <v>926</v>
      </c>
      <c r="J203" s="183"/>
    </row>
    <row r="204" spans="1:15" s="5" customFormat="1" ht="25.5" customHeight="1">
      <c r="A204" s="17" t="s">
        <v>991</v>
      </c>
      <c r="B204" s="167" t="s">
        <v>992</v>
      </c>
      <c r="C204" s="58" t="s">
        <v>997</v>
      </c>
      <c r="D204" s="170" t="s">
        <v>998</v>
      </c>
      <c r="E204" s="59" t="s">
        <v>999</v>
      </c>
      <c r="F204" s="60">
        <f>SUM(G204:H204)</f>
        <v>49000</v>
      </c>
      <c r="G204" s="60">
        <v>49000</v>
      </c>
      <c r="H204" s="61"/>
      <c r="I204" s="62" t="s">
        <v>996</v>
      </c>
      <c r="J204" s="179"/>
    </row>
    <row r="205" spans="1:15" s="5" customFormat="1" ht="25.5" customHeight="1">
      <c r="A205" s="317" t="s">
        <v>12</v>
      </c>
      <c r="B205" s="89" t="s">
        <v>1029</v>
      </c>
      <c r="C205" s="58" t="s">
        <v>1030</v>
      </c>
      <c r="D205" s="170" t="s">
        <v>1031</v>
      </c>
      <c r="E205" s="59" t="s">
        <v>1032</v>
      </c>
      <c r="F205" s="224">
        <v>226000</v>
      </c>
      <c r="G205" s="224">
        <v>226000</v>
      </c>
      <c r="H205" s="225"/>
      <c r="I205" s="62" t="s">
        <v>1033</v>
      </c>
      <c r="J205" s="179"/>
    </row>
    <row r="206" spans="1:15" s="5" customFormat="1" ht="25.5" customHeight="1">
      <c r="A206" s="17" t="s">
        <v>12</v>
      </c>
      <c r="B206" s="205" t="s">
        <v>672</v>
      </c>
      <c r="C206" s="11" t="s">
        <v>585</v>
      </c>
      <c r="D206" s="205" t="s">
        <v>679</v>
      </c>
      <c r="E206" s="10" t="s">
        <v>680</v>
      </c>
      <c r="F206" s="48">
        <v>49000</v>
      </c>
      <c r="G206" s="48">
        <v>49000</v>
      </c>
      <c r="H206" s="49"/>
      <c r="I206" s="11" t="s">
        <v>681</v>
      </c>
      <c r="J206" s="183"/>
    </row>
    <row r="207" spans="1:15" s="5" customFormat="1" ht="25.5" customHeight="1">
      <c r="A207" s="17" t="s">
        <v>12</v>
      </c>
      <c r="B207" s="205" t="s">
        <v>672</v>
      </c>
      <c r="C207" s="11" t="s">
        <v>585</v>
      </c>
      <c r="D207" s="205" t="s">
        <v>687</v>
      </c>
      <c r="E207" s="10" t="s">
        <v>688</v>
      </c>
      <c r="F207" s="48">
        <v>400000</v>
      </c>
      <c r="G207" s="48">
        <v>400000</v>
      </c>
      <c r="H207" s="49"/>
      <c r="I207" s="11" t="s">
        <v>689</v>
      </c>
      <c r="J207" s="183"/>
    </row>
    <row r="208" spans="1:15" s="5" customFormat="1" ht="25.5" customHeight="1">
      <c r="A208" s="17" t="s">
        <v>1036</v>
      </c>
      <c r="B208" s="167" t="s">
        <v>451</v>
      </c>
      <c r="C208" s="58" t="s">
        <v>1108</v>
      </c>
      <c r="D208" s="170" t="s">
        <v>1062</v>
      </c>
      <c r="E208" s="59" t="s">
        <v>1063</v>
      </c>
      <c r="F208" s="457">
        <f>SUM(G208:H208)</f>
        <v>15000</v>
      </c>
      <c r="G208" s="457">
        <v>15000</v>
      </c>
      <c r="H208" s="59"/>
      <c r="I208" s="59" t="s">
        <v>1042</v>
      </c>
      <c r="J208" s="179"/>
    </row>
    <row r="209" spans="1:15" s="5" customFormat="1" ht="25.5" customHeight="1" thickBot="1">
      <c r="A209" s="317" t="s">
        <v>12</v>
      </c>
      <c r="B209" s="301" t="s">
        <v>659</v>
      </c>
      <c r="C209" s="333" t="s">
        <v>430</v>
      </c>
      <c r="D209" s="400" t="s">
        <v>668</v>
      </c>
      <c r="E209" s="409" t="s">
        <v>668</v>
      </c>
      <c r="F209" s="43">
        <f>SUM(G209:H209)</f>
        <v>150000</v>
      </c>
      <c r="G209" s="219">
        <v>150000</v>
      </c>
      <c r="H209" s="44"/>
      <c r="I209" s="37" t="s">
        <v>667</v>
      </c>
      <c r="J209" s="87"/>
    </row>
    <row r="210" spans="1:15" s="5" customFormat="1" ht="25.5" customHeight="1">
      <c r="A210" s="17" t="s">
        <v>12</v>
      </c>
      <c r="B210" s="57" t="s">
        <v>429</v>
      </c>
      <c r="C210" s="14" t="s">
        <v>430</v>
      </c>
      <c r="D210" s="284" t="s">
        <v>927</v>
      </c>
      <c r="E210" s="10" t="s">
        <v>922</v>
      </c>
      <c r="F210" s="42">
        <f>G210+H210</f>
        <v>15000</v>
      </c>
      <c r="G210" s="104">
        <v>15000</v>
      </c>
      <c r="H210" s="132"/>
      <c r="I210" s="11" t="s">
        <v>433</v>
      </c>
      <c r="J210" s="18"/>
    </row>
    <row r="211" spans="1:15" s="5" customFormat="1" ht="25.5" customHeight="1">
      <c r="A211" s="17" t="s">
        <v>1000</v>
      </c>
      <c r="B211" s="57" t="s">
        <v>1001</v>
      </c>
      <c r="C211" s="14" t="s">
        <v>1107</v>
      </c>
      <c r="D211" s="57" t="s">
        <v>612</v>
      </c>
      <c r="E211" s="13" t="s">
        <v>1010</v>
      </c>
      <c r="F211" s="42">
        <v>26600</v>
      </c>
      <c r="G211" s="42">
        <v>26600</v>
      </c>
      <c r="H211" s="42"/>
      <c r="I211" s="15" t="s">
        <v>1011</v>
      </c>
      <c r="J211" s="18"/>
    </row>
    <row r="212" spans="1:15" s="5" customFormat="1" ht="25.5" customHeight="1">
      <c r="A212" s="17" t="s">
        <v>12</v>
      </c>
      <c r="B212" s="167" t="s">
        <v>74</v>
      </c>
      <c r="C212" s="58" t="s">
        <v>644</v>
      </c>
      <c r="D212" s="170" t="s">
        <v>645</v>
      </c>
      <c r="E212" s="59" t="s">
        <v>646</v>
      </c>
      <c r="F212" s="60">
        <f t="shared" ref="F212:F219" si="3">G212</f>
        <v>45000</v>
      </c>
      <c r="G212" s="60">
        <v>45000</v>
      </c>
      <c r="H212" s="61">
        <v>0</v>
      </c>
      <c r="I212" s="62" t="s">
        <v>647</v>
      </c>
      <c r="J212" s="71"/>
    </row>
    <row r="213" spans="1:15" s="5" customFormat="1" ht="25.5" customHeight="1">
      <c r="A213" s="17" t="s">
        <v>12</v>
      </c>
      <c r="B213" s="167" t="s">
        <v>74</v>
      </c>
      <c r="C213" s="58" t="s">
        <v>644</v>
      </c>
      <c r="D213" s="170" t="s">
        <v>648</v>
      </c>
      <c r="E213" s="59" t="s">
        <v>646</v>
      </c>
      <c r="F213" s="60">
        <f t="shared" si="3"/>
        <v>35000</v>
      </c>
      <c r="G213" s="47">
        <v>35000</v>
      </c>
      <c r="H213" s="47">
        <v>0</v>
      </c>
      <c r="I213" s="62" t="s">
        <v>647</v>
      </c>
      <c r="J213" s="18"/>
    </row>
    <row r="214" spans="1:15" s="5" customFormat="1" ht="25.5" customHeight="1">
      <c r="A214" s="17" t="s">
        <v>12</v>
      </c>
      <c r="B214" s="167" t="s">
        <v>74</v>
      </c>
      <c r="C214" s="58" t="s">
        <v>644</v>
      </c>
      <c r="D214" s="170" t="s">
        <v>649</v>
      </c>
      <c r="E214" s="59" t="s">
        <v>646</v>
      </c>
      <c r="F214" s="60">
        <f t="shared" si="3"/>
        <v>120000</v>
      </c>
      <c r="G214" s="48">
        <v>120000</v>
      </c>
      <c r="H214" s="49">
        <v>0</v>
      </c>
      <c r="I214" s="62" t="s">
        <v>647</v>
      </c>
      <c r="J214" s="18"/>
      <c r="K214" s="2"/>
      <c r="L214" s="2"/>
      <c r="M214" s="2"/>
      <c r="N214" s="2"/>
      <c r="O214" s="2"/>
    </row>
    <row r="215" spans="1:15" s="5" customFormat="1" ht="25.5" customHeight="1">
      <c r="A215" s="17" t="s">
        <v>12</v>
      </c>
      <c r="B215" s="167" t="s">
        <v>74</v>
      </c>
      <c r="C215" s="58" t="s">
        <v>644</v>
      </c>
      <c r="D215" s="170" t="s">
        <v>650</v>
      </c>
      <c r="E215" s="59" t="s">
        <v>646</v>
      </c>
      <c r="F215" s="60">
        <f t="shared" si="3"/>
        <v>7000</v>
      </c>
      <c r="G215" s="48">
        <v>7000</v>
      </c>
      <c r="H215" s="49">
        <v>0</v>
      </c>
      <c r="I215" s="62" t="s">
        <v>647</v>
      </c>
      <c r="J215" s="18"/>
      <c r="K215" s="2"/>
      <c r="L215" s="2"/>
      <c r="M215" s="2"/>
      <c r="N215" s="2"/>
      <c r="O215" s="2"/>
    </row>
    <row r="216" spans="1:15" s="5" customFormat="1" ht="25.5" customHeight="1">
      <c r="A216" s="157" t="s">
        <v>12</v>
      </c>
      <c r="B216" s="303" t="s">
        <v>74</v>
      </c>
      <c r="C216" s="113" t="s">
        <v>644</v>
      </c>
      <c r="D216" s="277" t="s">
        <v>651</v>
      </c>
      <c r="E216" s="136" t="s">
        <v>652</v>
      </c>
      <c r="F216" s="159">
        <f t="shared" si="3"/>
        <v>20000</v>
      </c>
      <c r="G216" s="160">
        <v>20000</v>
      </c>
      <c r="H216" s="40">
        <v>0</v>
      </c>
      <c r="I216" s="74" t="s">
        <v>653</v>
      </c>
      <c r="J216" s="161"/>
      <c r="K216" s="2"/>
      <c r="L216" s="2"/>
      <c r="M216" s="2"/>
      <c r="N216" s="2"/>
      <c r="O216" s="2"/>
    </row>
    <row r="217" spans="1:15" s="5" customFormat="1" ht="25.5" customHeight="1">
      <c r="A217" s="157" t="s">
        <v>12</v>
      </c>
      <c r="B217" s="303" t="s">
        <v>74</v>
      </c>
      <c r="C217" s="113" t="s">
        <v>644</v>
      </c>
      <c r="D217" s="277" t="s">
        <v>654</v>
      </c>
      <c r="E217" s="136" t="s">
        <v>652</v>
      </c>
      <c r="F217" s="159">
        <f t="shared" si="3"/>
        <v>4000</v>
      </c>
      <c r="G217" s="160">
        <v>4000</v>
      </c>
      <c r="H217" s="40">
        <v>0</v>
      </c>
      <c r="I217" s="74" t="s">
        <v>653</v>
      </c>
      <c r="J217" s="161"/>
      <c r="K217" s="2"/>
      <c r="L217" s="2"/>
      <c r="M217" s="2"/>
      <c r="N217" s="2"/>
      <c r="O217" s="2"/>
    </row>
    <row r="218" spans="1:15" s="5" customFormat="1" ht="25.5" customHeight="1">
      <c r="A218" s="157" t="s">
        <v>12</v>
      </c>
      <c r="B218" s="303" t="s">
        <v>74</v>
      </c>
      <c r="C218" s="113" t="s">
        <v>644</v>
      </c>
      <c r="D218" s="277" t="s">
        <v>655</v>
      </c>
      <c r="E218" s="136" t="s">
        <v>656</v>
      </c>
      <c r="F218" s="159">
        <f t="shared" si="3"/>
        <v>20000</v>
      </c>
      <c r="G218" s="160">
        <v>20000</v>
      </c>
      <c r="H218" s="40">
        <v>0</v>
      </c>
      <c r="I218" s="74" t="s">
        <v>657</v>
      </c>
      <c r="J218" s="161"/>
      <c r="K218" s="2"/>
      <c r="L218" s="2"/>
      <c r="M218" s="2"/>
      <c r="N218" s="2"/>
      <c r="O218" s="2"/>
    </row>
    <row r="219" spans="1:15" s="5" customFormat="1" ht="25.5" customHeight="1">
      <c r="A219" s="157" t="s">
        <v>12</v>
      </c>
      <c r="B219" s="303" t="s">
        <v>74</v>
      </c>
      <c r="C219" s="113" t="s">
        <v>644</v>
      </c>
      <c r="D219" s="277" t="s">
        <v>658</v>
      </c>
      <c r="E219" s="136" t="s">
        <v>656</v>
      </c>
      <c r="F219" s="159">
        <f t="shared" si="3"/>
        <v>40000</v>
      </c>
      <c r="G219" s="160">
        <v>40000</v>
      </c>
      <c r="H219" s="40">
        <v>0</v>
      </c>
      <c r="I219" s="74" t="s">
        <v>657</v>
      </c>
      <c r="J219" s="161"/>
      <c r="K219" s="2"/>
      <c r="L219" s="2"/>
      <c r="M219" s="2"/>
      <c r="N219" s="2"/>
      <c r="O219" s="2"/>
    </row>
    <row r="220" spans="1:15" s="5" customFormat="1" ht="25.5" customHeight="1">
      <c r="A220" s="76" t="s">
        <v>813</v>
      </c>
      <c r="B220" s="277" t="s">
        <v>814</v>
      </c>
      <c r="C220" s="74" t="s">
        <v>821</v>
      </c>
      <c r="D220" s="277" t="s">
        <v>822</v>
      </c>
      <c r="E220" s="20" t="s">
        <v>823</v>
      </c>
      <c r="F220" s="39">
        <v>29750</v>
      </c>
      <c r="G220" s="39">
        <v>29750</v>
      </c>
      <c r="H220" s="39"/>
      <c r="I220" s="74"/>
      <c r="J220" s="161"/>
    </row>
    <row r="221" spans="1:15" s="5" customFormat="1" ht="25.5" customHeight="1">
      <c r="A221" s="157" t="s">
        <v>951</v>
      </c>
      <c r="B221" s="277" t="s">
        <v>952</v>
      </c>
      <c r="C221" s="74" t="s">
        <v>1103</v>
      </c>
      <c r="D221" s="277" t="s">
        <v>956</v>
      </c>
      <c r="E221" s="20" t="s">
        <v>957</v>
      </c>
      <c r="F221" s="39">
        <v>16100</v>
      </c>
      <c r="G221" s="39">
        <v>16100</v>
      </c>
      <c r="H221" s="39"/>
      <c r="I221" s="74" t="s">
        <v>474</v>
      </c>
      <c r="J221" s="161"/>
    </row>
    <row r="222" spans="1:15" s="154" customFormat="1" ht="25.5" customHeight="1">
      <c r="A222" s="265" t="s">
        <v>12</v>
      </c>
      <c r="B222" s="269" t="s">
        <v>58</v>
      </c>
      <c r="C222" s="273" t="s">
        <v>62</v>
      </c>
      <c r="D222" s="269" t="s">
        <v>63</v>
      </c>
      <c r="E222" s="475" t="s">
        <v>60</v>
      </c>
      <c r="F222" s="365">
        <v>500000</v>
      </c>
      <c r="G222" s="365">
        <v>500000</v>
      </c>
      <c r="H222" s="244"/>
      <c r="I222" s="480" t="s">
        <v>61</v>
      </c>
      <c r="J222" s="268"/>
      <c r="K222" s="5"/>
      <c r="L222" s="5"/>
      <c r="M222" s="5"/>
      <c r="N222" s="5"/>
      <c r="O222" s="5"/>
    </row>
    <row r="223" spans="1:15" s="5" customFormat="1" ht="25.5" customHeight="1">
      <c r="A223" s="17" t="s">
        <v>12</v>
      </c>
      <c r="B223" s="167" t="s">
        <v>27</v>
      </c>
      <c r="C223" s="11" t="s">
        <v>50</v>
      </c>
      <c r="D223" s="284" t="s">
        <v>51</v>
      </c>
      <c r="E223" s="72" t="s">
        <v>52</v>
      </c>
      <c r="F223" s="60">
        <f>G223+H223</f>
        <v>110000</v>
      </c>
      <c r="G223" s="47">
        <v>110000</v>
      </c>
      <c r="H223" s="47"/>
      <c r="I223" s="11" t="s">
        <v>40</v>
      </c>
      <c r="J223" s="18"/>
    </row>
    <row r="224" spans="1:15" s="5" customFormat="1" ht="25.5" customHeight="1">
      <c r="A224" s="17" t="s">
        <v>12</v>
      </c>
      <c r="B224" s="167" t="s">
        <v>422</v>
      </c>
      <c r="C224" s="58" t="s">
        <v>50</v>
      </c>
      <c r="D224" s="170" t="s">
        <v>910</v>
      </c>
      <c r="E224" s="59" t="s">
        <v>25</v>
      </c>
      <c r="F224" s="48">
        <f>SUM(G224:H224)</f>
        <v>20000</v>
      </c>
      <c r="G224" s="60">
        <v>20000</v>
      </c>
      <c r="H224" s="61"/>
      <c r="I224" s="62" t="s">
        <v>911</v>
      </c>
      <c r="J224" s="71"/>
      <c r="K224" s="190"/>
      <c r="L224" s="191"/>
      <c r="M224" s="190"/>
      <c r="N224" s="190"/>
      <c r="O224" s="190"/>
    </row>
    <row r="225" spans="1:10" s="5" customFormat="1" ht="25.5" customHeight="1">
      <c r="A225" s="17" t="s">
        <v>12</v>
      </c>
      <c r="B225" s="57" t="s">
        <v>429</v>
      </c>
      <c r="C225" s="14" t="s">
        <v>50</v>
      </c>
      <c r="D225" s="284" t="s">
        <v>928</v>
      </c>
      <c r="E225" s="10" t="s">
        <v>922</v>
      </c>
      <c r="F225" s="42">
        <f>G225+H225</f>
        <v>15000</v>
      </c>
      <c r="G225" s="104">
        <v>15000</v>
      </c>
      <c r="H225" s="132"/>
      <c r="I225" s="11" t="s">
        <v>924</v>
      </c>
      <c r="J225" s="18"/>
    </row>
    <row r="226" spans="1:10" s="5" customFormat="1" ht="25.5" customHeight="1">
      <c r="A226" s="317" t="s">
        <v>12</v>
      </c>
      <c r="B226" s="167" t="s">
        <v>659</v>
      </c>
      <c r="C226" s="58" t="s">
        <v>660</v>
      </c>
      <c r="D226" s="94" t="s">
        <v>1098</v>
      </c>
      <c r="E226" s="59" t="s">
        <v>661</v>
      </c>
      <c r="F226" s="60">
        <f>SUM(G226:H226)</f>
        <v>544504</v>
      </c>
      <c r="G226" s="60">
        <v>544504</v>
      </c>
      <c r="H226" s="61"/>
      <c r="I226" s="62" t="s">
        <v>662</v>
      </c>
      <c r="J226" s="71"/>
    </row>
    <row r="227" spans="1:10" s="5" customFormat="1" ht="25.5" customHeight="1">
      <c r="A227" s="317" t="s">
        <v>12</v>
      </c>
      <c r="B227" s="167" t="s">
        <v>659</v>
      </c>
      <c r="C227" s="91" t="s">
        <v>660</v>
      </c>
      <c r="D227" s="89" t="s">
        <v>663</v>
      </c>
      <c r="E227" s="155" t="s">
        <v>664</v>
      </c>
      <c r="F227" s="60">
        <f>SUM(G227:H227)</f>
        <v>15487</v>
      </c>
      <c r="G227" s="60">
        <v>15487</v>
      </c>
      <c r="H227" s="61"/>
      <c r="I227" s="62" t="s">
        <v>665</v>
      </c>
      <c r="J227" s="71"/>
    </row>
    <row r="228" spans="1:10" s="5" customFormat="1" ht="25.5" customHeight="1">
      <c r="A228" s="17" t="s">
        <v>12</v>
      </c>
      <c r="B228" s="171" t="s">
        <v>710</v>
      </c>
      <c r="C228" s="474" t="s">
        <v>1105</v>
      </c>
      <c r="D228" s="401" t="s">
        <v>714</v>
      </c>
      <c r="E228" s="406" t="s">
        <v>715</v>
      </c>
      <c r="F228" s="453">
        <f>G228+H228</f>
        <v>29615</v>
      </c>
      <c r="G228" s="479">
        <v>29615</v>
      </c>
      <c r="H228" s="418"/>
      <c r="I228" s="481" t="s">
        <v>716</v>
      </c>
      <c r="J228" s="268"/>
    </row>
  </sheetData>
  <autoFilter ref="A6:O6">
    <sortState ref="A8:O229">
      <sortCondition ref="C6"/>
    </sortState>
  </autoFilter>
  <mergeCells count="10">
    <mergeCell ref="A1:J3"/>
    <mergeCell ref="I4:J4"/>
    <mergeCell ref="A5:A6"/>
    <mergeCell ref="B5:B6"/>
    <mergeCell ref="C5:C6"/>
    <mergeCell ref="D5:D6"/>
    <mergeCell ref="E5:E6"/>
    <mergeCell ref="F5:H5"/>
    <mergeCell ref="I5:I6"/>
    <mergeCell ref="J5:J6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2"/>
  <sheetViews>
    <sheetView workbookViewId="0">
      <selection activeCell="A7" sqref="A7:XFD212"/>
    </sheetView>
  </sheetViews>
  <sheetFormatPr defaultColWidth="9" defaultRowHeight="16.5"/>
  <cols>
    <col min="1" max="1" width="5.25" style="4" customWidth="1"/>
    <col min="2" max="2" width="14.875" style="1" customWidth="1"/>
    <col min="3" max="3" width="8.375" style="4" customWidth="1"/>
    <col min="4" max="4" width="34" style="1" customWidth="1"/>
    <col min="5" max="5" width="27.75" style="2" customWidth="1"/>
    <col min="6" max="6" width="14.875" style="7" customWidth="1"/>
    <col min="7" max="7" width="15.875" style="3" customWidth="1"/>
    <col min="8" max="8" width="15.625" style="3" customWidth="1"/>
    <col min="9" max="9" width="9" style="4"/>
    <col min="10" max="16384" width="9" style="2"/>
  </cols>
  <sheetData>
    <row r="1" spans="1:15">
      <c r="A1" s="777" t="s">
        <v>17</v>
      </c>
      <c r="B1" s="777"/>
      <c r="C1" s="777"/>
      <c r="D1" s="777"/>
      <c r="E1" s="777"/>
      <c r="F1" s="777"/>
      <c r="G1" s="777"/>
      <c r="H1" s="777"/>
      <c r="I1" s="777"/>
      <c r="J1" s="777"/>
    </row>
    <row r="2" spans="1:15">
      <c r="A2" s="777"/>
      <c r="B2" s="777"/>
      <c r="C2" s="777"/>
      <c r="D2" s="777"/>
      <c r="E2" s="777"/>
      <c r="F2" s="777"/>
      <c r="G2" s="777"/>
      <c r="H2" s="777"/>
      <c r="I2" s="777"/>
      <c r="J2" s="777"/>
    </row>
    <row r="3" spans="1:15">
      <c r="A3" s="777"/>
      <c r="B3" s="777"/>
      <c r="C3" s="777"/>
      <c r="D3" s="777"/>
      <c r="E3" s="777"/>
      <c r="F3" s="777"/>
      <c r="G3" s="777"/>
      <c r="H3" s="777"/>
      <c r="I3" s="777"/>
      <c r="J3" s="777"/>
    </row>
    <row r="4" spans="1:15" ht="17.25" thickBot="1">
      <c r="I4" s="784" t="s">
        <v>9</v>
      </c>
      <c r="J4" s="784"/>
    </row>
    <row r="5" spans="1:15" s="5" customFormat="1" ht="25.5" customHeight="1" thickTop="1">
      <c r="A5" s="785" t="s">
        <v>0</v>
      </c>
      <c r="B5" s="787" t="s">
        <v>10</v>
      </c>
      <c r="C5" s="789" t="s">
        <v>4</v>
      </c>
      <c r="D5" s="787" t="s">
        <v>8</v>
      </c>
      <c r="E5" s="787" t="s">
        <v>7</v>
      </c>
      <c r="F5" s="791" t="s">
        <v>5</v>
      </c>
      <c r="G5" s="791"/>
      <c r="H5" s="791"/>
      <c r="I5" s="787" t="s">
        <v>3</v>
      </c>
      <c r="J5" s="792" t="s">
        <v>6</v>
      </c>
    </row>
    <row r="6" spans="1:15" s="5" customFormat="1" ht="25.5" customHeight="1">
      <c r="A6" s="786"/>
      <c r="B6" s="788"/>
      <c r="C6" s="790"/>
      <c r="D6" s="788"/>
      <c r="E6" s="788"/>
      <c r="F6" s="8" t="s">
        <v>1</v>
      </c>
      <c r="G6" s="74" t="s">
        <v>2</v>
      </c>
      <c r="H6" s="52" t="s">
        <v>16</v>
      </c>
      <c r="I6" s="788"/>
      <c r="J6" s="793"/>
    </row>
    <row r="7" spans="1:15" s="5" customFormat="1" ht="25.5" customHeight="1">
      <c r="A7" s="235" t="s">
        <v>15</v>
      </c>
      <c r="B7" s="277" t="s">
        <v>659</v>
      </c>
      <c r="C7" s="91" t="s">
        <v>75</v>
      </c>
      <c r="D7" s="89" t="s">
        <v>1134</v>
      </c>
      <c r="E7" s="155" t="s">
        <v>1135</v>
      </c>
      <c r="F7" s="107">
        <f>SUM(G7:H7)</f>
        <v>52435</v>
      </c>
      <c r="G7" s="111">
        <v>52435</v>
      </c>
      <c r="H7" s="193"/>
      <c r="I7" s="91" t="s">
        <v>662</v>
      </c>
      <c r="J7" s="162"/>
    </row>
    <row r="8" spans="1:15" s="5" customFormat="1" ht="25.5" customHeight="1">
      <c r="A8" s="76" t="s">
        <v>15</v>
      </c>
      <c r="B8" s="277" t="s">
        <v>706</v>
      </c>
      <c r="C8" s="236" t="s">
        <v>75</v>
      </c>
      <c r="D8" s="205" t="s">
        <v>1142</v>
      </c>
      <c r="E8" s="10" t="s">
        <v>1143</v>
      </c>
      <c r="F8" s="467">
        <f>G8+H8</f>
        <v>24000</v>
      </c>
      <c r="G8" s="105">
        <v>24000</v>
      </c>
      <c r="H8" s="169"/>
      <c r="I8" s="11" t="s">
        <v>1144</v>
      </c>
      <c r="J8" s="18"/>
    </row>
    <row r="9" spans="1:15" s="5" customFormat="1" ht="25.5" customHeight="1">
      <c r="A9" s="76" t="s">
        <v>15</v>
      </c>
      <c r="B9" s="277" t="s">
        <v>706</v>
      </c>
      <c r="C9" s="74" t="s">
        <v>75</v>
      </c>
      <c r="D9" s="171" t="s">
        <v>1145</v>
      </c>
      <c r="E9" s="274" t="s">
        <v>1146</v>
      </c>
      <c r="F9" s="467">
        <f>G9+H9</f>
        <v>318205</v>
      </c>
      <c r="G9" s="245">
        <v>318205</v>
      </c>
      <c r="H9" s="169"/>
      <c r="I9" s="11" t="s">
        <v>1147</v>
      </c>
      <c r="J9" s="161"/>
    </row>
    <row r="10" spans="1:15" s="5" customFormat="1" ht="25.5" customHeight="1">
      <c r="A10" s="76" t="s">
        <v>15</v>
      </c>
      <c r="B10" s="277" t="s">
        <v>90</v>
      </c>
      <c r="C10" s="11" t="s">
        <v>75</v>
      </c>
      <c r="D10" s="205" t="s">
        <v>1173</v>
      </c>
      <c r="E10" s="10" t="s">
        <v>1174</v>
      </c>
      <c r="F10" s="105">
        <v>25217</v>
      </c>
      <c r="G10" s="185">
        <v>25217</v>
      </c>
      <c r="H10" s="523"/>
      <c r="I10" s="74" t="s">
        <v>93</v>
      </c>
      <c r="J10" s="534"/>
      <c r="K10" s="6"/>
      <c r="L10" s="6"/>
      <c r="M10" s="6"/>
      <c r="N10" s="6"/>
      <c r="O10" s="6"/>
    </row>
    <row r="11" spans="1:15" s="5" customFormat="1" ht="25.5" customHeight="1">
      <c r="A11" s="391" t="s">
        <v>15</v>
      </c>
      <c r="B11" s="277" t="s">
        <v>1199</v>
      </c>
      <c r="C11" s="11" t="s">
        <v>75</v>
      </c>
      <c r="D11" s="205" t="s">
        <v>1212</v>
      </c>
      <c r="E11" s="10" t="s">
        <v>1213</v>
      </c>
      <c r="F11" s="105">
        <v>1289353</v>
      </c>
      <c r="G11" s="185">
        <v>1289353</v>
      </c>
      <c r="H11" s="202"/>
      <c r="I11" s="74" t="s">
        <v>1214</v>
      </c>
      <c r="J11" s="421" t="s">
        <v>1215</v>
      </c>
    </row>
    <row r="12" spans="1:15" s="5" customFormat="1" ht="25.5" customHeight="1" thickBot="1">
      <c r="A12" s="391" t="s">
        <v>1152</v>
      </c>
      <c r="B12" s="277" t="s">
        <v>139</v>
      </c>
      <c r="C12" s="23" t="s">
        <v>1552</v>
      </c>
      <c r="D12" s="271" t="s">
        <v>1233</v>
      </c>
      <c r="E12" s="22" t="s">
        <v>1234</v>
      </c>
      <c r="F12" s="464">
        <f>G12+H12</f>
        <v>384721</v>
      </c>
      <c r="G12" s="464">
        <v>384721</v>
      </c>
      <c r="H12" s="256"/>
      <c r="I12" s="23" t="s">
        <v>1235</v>
      </c>
      <c r="J12" s="532" t="s">
        <v>1232</v>
      </c>
    </row>
    <row r="13" spans="1:15" s="5" customFormat="1" ht="25.5" customHeight="1" thickTop="1">
      <c r="A13" s="192" t="s">
        <v>1152</v>
      </c>
      <c r="B13" s="205" t="s">
        <v>139</v>
      </c>
      <c r="C13" s="11" t="s">
        <v>1552</v>
      </c>
      <c r="D13" s="205" t="s">
        <v>1240</v>
      </c>
      <c r="E13" s="10" t="s">
        <v>1241</v>
      </c>
      <c r="F13" s="105">
        <f>G13+H13</f>
        <v>103270</v>
      </c>
      <c r="G13" s="105">
        <v>103270</v>
      </c>
      <c r="H13" s="132"/>
      <c r="I13" s="11" t="s">
        <v>1242</v>
      </c>
      <c r="J13" s="380" t="s">
        <v>1243</v>
      </c>
    </row>
    <row r="14" spans="1:15" s="5" customFormat="1" ht="25.5" customHeight="1">
      <c r="A14" s="192" t="s">
        <v>15</v>
      </c>
      <c r="B14" s="205" t="s">
        <v>1244</v>
      </c>
      <c r="C14" s="11" t="s">
        <v>75</v>
      </c>
      <c r="D14" s="205" t="s">
        <v>1212</v>
      </c>
      <c r="E14" s="10" t="s">
        <v>1249</v>
      </c>
      <c r="F14" s="105">
        <v>732318</v>
      </c>
      <c r="G14" s="105">
        <v>732318</v>
      </c>
      <c r="H14" s="132"/>
      <c r="I14" s="11" t="s">
        <v>1250</v>
      </c>
      <c r="J14" s="18" t="s">
        <v>1251</v>
      </c>
    </row>
    <row r="15" spans="1:15" s="5" customFormat="1" ht="25.5" customHeight="1">
      <c r="A15" s="192" t="s">
        <v>1152</v>
      </c>
      <c r="B15" s="205" t="s">
        <v>147</v>
      </c>
      <c r="C15" s="11" t="s">
        <v>198</v>
      </c>
      <c r="D15" s="205" t="s">
        <v>1255</v>
      </c>
      <c r="E15" s="10" t="s">
        <v>1256</v>
      </c>
      <c r="F15" s="105">
        <v>40000</v>
      </c>
      <c r="G15" s="105">
        <v>40000</v>
      </c>
      <c r="H15" s="132"/>
      <c r="I15" s="11" t="s">
        <v>1257</v>
      </c>
      <c r="J15" s="18" t="s">
        <v>1258</v>
      </c>
    </row>
    <row r="16" spans="1:15" s="5" customFormat="1" ht="25.5" customHeight="1">
      <c r="A16" s="192" t="s">
        <v>1152</v>
      </c>
      <c r="B16" s="205" t="s">
        <v>147</v>
      </c>
      <c r="C16" s="11" t="s">
        <v>198</v>
      </c>
      <c r="D16" s="205" t="s">
        <v>1259</v>
      </c>
      <c r="E16" s="10" t="s">
        <v>1260</v>
      </c>
      <c r="F16" s="105">
        <v>20000</v>
      </c>
      <c r="G16" s="105">
        <v>20000</v>
      </c>
      <c r="H16" s="132"/>
      <c r="I16" s="11" t="s">
        <v>1261</v>
      </c>
      <c r="J16" s="18" t="s">
        <v>1262</v>
      </c>
    </row>
    <row r="17" spans="1:15" s="5" customFormat="1" ht="25.5" customHeight="1">
      <c r="A17" s="12" t="s">
        <v>15</v>
      </c>
      <c r="B17" s="57" t="s">
        <v>187</v>
      </c>
      <c r="C17" s="11" t="s">
        <v>75</v>
      </c>
      <c r="D17" s="205" t="s">
        <v>1282</v>
      </c>
      <c r="E17" s="10" t="s">
        <v>1283</v>
      </c>
      <c r="F17" s="245">
        <v>192000</v>
      </c>
      <c r="G17" s="245">
        <v>192000</v>
      </c>
      <c r="H17" s="245"/>
      <c r="I17" s="11" t="s">
        <v>1284</v>
      </c>
      <c r="J17" s="16"/>
    </row>
    <row r="18" spans="1:15" s="5" customFormat="1" ht="25.5" customHeight="1">
      <c r="A18" s="9" t="s">
        <v>15</v>
      </c>
      <c r="B18" s="57" t="s">
        <v>194</v>
      </c>
      <c r="C18" s="58" t="s">
        <v>75</v>
      </c>
      <c r="D18" s="94" t="s">
        <v>1295</v>
      </c>
      <c r="E18" s="59" t="s">
        <v>1296</v>
      </c>
      <c r="F18" s="107">
        <v>20000</v>
      </c>
      <c r="G18" s="107">
        <v>20000</v>
      </c>
      <c r="H18" s="108"/>
      <c r="I18" s="62" t="s">
        <v>1297</v>
      </c>
      <c r="J18" s="18"/>
    </row>
    <row r="19" spans="1:15" s="5" customFormat="1" ht="25.5" customHeight="1">
      <c r="A19" s="9" t="s">
        <v>15</v>
      </c>
      <c r="B19" s="57" t="s">
        <v>194</v>
      </c>
      <c r="C19" s="11" t="s">
        <v>75</v>
      </c>
      <c r="D19" s="205" t="s">
        <v>1298</v>
      </c>
      <c r="E19" s="19" t="s">
        <v>1299</v>
      </c>
      <c r="F19" s="105">
        <v>198000</v>
      </c>
      <c r="G19" s="105">
        <v>198000</v>
      </c>
      <c r="H19" s="245"/>
      <c r="I19" s="11" t="s">
        <v>1300</v>
      </c>
      <c r="J19" s="18"/>
    </row>
    <row r="20" spans="1:15" s="5" customFormat="1" ht="25.5" customHeight="1">
      <c r="A20" s="9" t="s">
        <v>15</v>
      </c>
      <c r="B20" s="205" t="s">
        <v>202</v>
      </c>
      <c r="C20" s="11" t="s">
        <v>75</v>
      </c>
      <c r="D20" s="205" t="s">
        <v>1301</v>
      </c>
      <c r="E20" s="156" t="s">
        <v>1302</v>
      </c>
      <c r="F20" s="105">
        <v>100000</v>
      </c>
      <c r="G20" s="245">
        <v>7470</v>
      </c>
      <c r="H20" s="245">
        <v>92530</v>
      </c>
      <c r="I20" s="11" t="s">
        <v>1303</v>
      </c>
      <c r="J20" s="18"/>
    </row>
    <row r="21" spans="1:15" s="5" customFormat="1" ht="25.5" customHeight="1" thickBot="1">
      <c r="A21" s="21" t="s">
        <v>15</v>
      </c>
      <c r="B21" s="271" t="s">
        <v>227</v>
      </c>
      <c r="C21" s="23" t="s">
        <v>75</v>
      </c>
      <c r="D21" s="271" t="s">
        <v>1307</v>
      </c>
      <c r="E21" s="22" t="s">
        <v>25</v>
      </c>
      <c r="F21" s="464">
        <v>16000</v>
      </c>
      <c r="G21" s="464">
        <v>16000</v>
      </c>
      <c r="H21" s="465"/>
      <c r="I21" s="23" t="s">
        <v>229</v>
      </c>
      <c r="J21" s="227"/>
    </row>
    <row r="22" spans="1:15" s="5" customFormat="1" ht="25.5" customHeight="1" thickTop="1">
      <c r="A22" s="9" t="s">
        <v>15</v>
      </c>
      <c r="B22" s="205" t="s">
        <v>227</v>
      </c>
      <c r="C22" s="11" t="s">
        <v>75</v>
      </c>
      <c r="D22" s="205" t="s">
        <v>1308</v>
      </c>
      <c r="E22" s="10" t="s">
        <v>25</v>
      </c>
      <c r="F22" s="105">
        <v>184000</v>
      </c>
      <c r="G22" s="105">
        <v>184000</v>
      </c>
      <c r="H22" s="245"/>
      <c r="I22" s="11" t="s">
        <v>229</v>
      </c>
      <c r="J22" s="18"/>
    </row>
    <row r="23" spans="1:15" s="5" customFormat="1" ht="25.5" customHeight="1">
      <c r="A23" s="320" t="s">
        <v>15</v>
      </c>
      <c r="B23" s="325" t="s">
        <v>793</v>
      </c>
      <c r="C23" s="330" t="s">
        <v>75</v>
      </c>
      <c r="D23" s="325" t="s">
        <v>1313</v>
      </c>
      <c r="E23" s="347" t="s">
        <v>1314</v>
      </c>
      <c r="F23" s="360">
        <f>G23+H23</f>
        <v>385000</v>
      </c>
      <c r="G23" s="367">
        <v>385000</v>
      </c>
      <c r="H23" s="367"/>
      <c r="I23" s="330" t="s">
        <v>1315</v>
      </c>
      <c r="J23" s="18"/>
    </row>
    <row r="24" spans="1:15" s="5" customFormat="1" ht="25.5" customHeight="1">
      <c r="A24" s="320" t="s">
        <v>15</v>
      </c>
      <c r="B24" s="325" t="s">
        <v>1321</v>
      </c>
      <c r="C24" s="330" t="s">
        <v>198</v>
      </c>
      <c r="D24" s="325" t="s">
        <v>1322</v>
      </c>
      <c r="E24" s="347" t="s">
        <v>1323</v>
      </c>
      <c r="F24" s="360">
        <v>66000</v>
      </c>
      <c r="G24" s="367">
        <v>66000</v>
      </c>
      <c r="H24" s="367"/>
      <c r="I24" s="330" t="s">
        <v>1324</v>
      </c>
      <c r="J24" s="18"/>
    </row>
    <row r="25" spans="1:15" s="6" customFormat="1" ht="25.5" customHeight="1" thickBot="1">
      <c r="A25" s="21" t="s">
        <v>15</v>
      </c>
      <c r="B25" s="271" t="s">
        <v>429</v>
      </c>
      <c r="C25" s="23" t="s">
        <v>75</v>
      </c>
      <c r="D25" s="295" t="s">
        <v>1370</v>
      </c>
      <c r="E25" s="22" t="s">
        <v>1371</v>
      </c>
      <c r="F25" s="459">
        <f>G25+H25</f>
        <v>13000</v>
      </c>
      <c r="G25" s="459">
        <v>13000</v>
      </c>
      <c r="H25" s="256"/>
      <c r="I25" s="23" t="s">
        <v>433</v>
      </c>
      <c r="J25" s="24"/>
      <c r="K25" s="5"/>
      <c r="L25" s="5"/>
      <c r="M25" s="5"/>
      <c r="N25" s="5"/>
      <c r="O25" s="5"/>
    </row>
    <row r="26" spans="1:15" s="5" customFormat="1" ht="25.5" customHeight="1" thickTop="1">
      <c r="A26" s="257" t="s">
        <v>15</v>
      </c>
      <c r="B26" s="205" t="s">
        <v>1461</v>
      </c>
      <c r="C26" s="91" t="s">
        <v>75</v>
      </c>
      <c r="D26" s="259" t="s">
        <v>1416</v>
      </c>
      <c r="E26" s="300" t="s">
        <v>1417</v>
      </c>
      <c r="F26" s="454">
        <v>40000</v>
      </c>
      <c r="G26" s="454">
        <v>40000</v>
      </c>
      <c r="H26" s="186"/>
      <c r="I26" s="91" t="s">
        <v>1418</v>
      </c>
      <c r="J26" s="203"/>
    </row>
    <row r="27" spans="1:15" s="5" customFormat="1" ht="25.5" customHeight="1">
      <c r="A27" s="257" t="s">
        <v>15</v>
      </c>
      <c r="B27" s="205" t="s">
        <v>1461</v>
      </c>
      <c r="C27" s="91" t="s">
        <v>75</v>
      </c>
      <c r="D27" s="89" t="s">
        <v>1430</v>
      </c>
      <c r="E27" s="155" t="s">
        <v>1431</v>
      </c>
      <c r="F27" s="454">
        <f>SUM(G27:H27)</f>
        <v>60000</v>
      </c>
      <c r="G27" s="454">
        <v>60000</v>
      </c>
      <c r="H27" s="186"/>
      <c r="I27" s="91" t="s">
        <v>1432</v>
      </c>
      <c r="J27" s="203"/>
      <c r="K27" s="2"/>
      <c r="L27" s="2"/>
      <c r="M27" s="2"/>
      <c r="N27" s="2"/>
      <c r="O27" s="2"/>
    </row>
    <row r="28" spans="1:15" s="5" customFormat="1" ht="25.5" customHeight="1">
      <c r="A28" s="257" t="s">
        <v>15</v>
      </c>
      <c r="B28" s="205" t="s">
        <v>1461</v>
      </c>
      <c r="C28" s="91" t="s">
        <v>75</v>
      </c>
      <c r="D28" s="89" t="s">
        <v>1448</v>
      </c>
      <c r="E28" s="155" t="s">
        <v>1449</v>
      </c>
      <c r="F28" s="454">
        <v>30000</v>
      </c>
      <c r="G28" s="454">
        <v>30000</v>
      </c>
      <c r="H28" s="186"/>
      <c r="I28" s="91" t="s">
        <v>1450</v>
      </c>
      <c r="J28" s="203"/>
      <c r="K28" s="2"/>
      <c r="L28" s="2"/>
      <c r="M28" s="2"/>
      <c r="N28" s="2"/>
      <c r="O28" s="2"/>
    </row>
    <row r="29" spans="1:15" s="5" customFormat="1" ht="25.5" customHeight="1" thickBot="1">
      <c r="A29" s="257" t="s">
        <v>15</v>
      </c>
      <c r="B29" s="205" t="s">
        <v>1461</v>
      </c>
      <c r="C29" s="333" t="s">
        <v>75</v>
      </c>
      <c r="D29" s="400" t="s">
        <v>1448</v>
      </c>
      <c r="E29" s="409" t="s">
        <v>1451</v>
      </c>
      <c r="F29" s="507">
        <v>100000</v>
      </c>
      <c r="G29" s="507">
        <v>100000</v>
      </c>
      <c r="H29" s="414"/>
      <c r="I29" s="333" t="s">
        <v>1450</v>
      </c>
      <c r="J29" s="527"/>
      <c r="K29" s="2"/>
      <c r="L29" s="2"/>
      <c r="M29" s="2"/>
      <c r="N29" s="2"/>
      <c r="O29" s="2"/>
    </row>
    <row r="30" spans="1:15" s="5" customFormat="1" ht="25.5" customHeight="1">
      <c r="A30" s="91" t="s">
        <v>15</v>
      </c>
      <c r="B30" s="205" t="s">
        <v>1461</v>
      </c>
      <c r="C30" s="91" t="s">
        <v>75</v>
      </c>
      <c r="D30" s="89" t="s">
        <v>1452</v>
      </c>
      <c r="E30" s="155" t="s">
        <v>1453</v>
      </c>
      <c r="F30" s="454">
        <v>50000</v>
      </c>
      <c r="G30" s="454">
        <v>50000</v>
      </c>
      <c r="H30" s="186"/>
      <c r="I30" s="91" t="s">
        <v>1450</v>
      </c>
      <c r="J30" s="155"/>
      <c r="K30" s="2"/>
      <c r="L30" s="2"/>
      <c r="M30" s="2"/>
      <c r="N30" s="2"/>
      <c r="O30" s="2"/>
    </row>
    <row r="31" spans="1:15" ht="25.5" customHeight="1">
      <c r="A31" s="197" t="s">
        <v>15</v>
      </c>
      <c r="B31" s="205" t="s">
        <v>1461</v>
      </c>
      <c r="C31" s="197" t="s">
        <v>75</v>
      </c>
      <c r="D31" s="206" t="s">
        <v>1455</v>
      </c>
      <c r="E31" s="275" t="s">
        <v>1458</v>
      </c>
      <c r="F31" s="463">
        <v>10000</v>
      </c>
      <c r="G31" s="463">
        <v>10000</v>
      </c>
      <c r="H31" s="263"/>
      <c r="I31" s="262" t="s">
        <v>1457</v>
      </c>
      <c r="J31" s="422"/>
    </row>
    <row r="32" spans="1:15" ht="25.5" customHeight="1">
      <c r="A32" s="11" t="s">
        <v>1152</v>
      </c>
      <c r="B32" s="205" t="s">
        <v>984</v>
      </c>
      <c r="C32" s="11" t="s">
        <v>198</v>
      </c>
      <c r="D32" s="205" t="s">
        <v>1504</v>
      </c>
      <c r="E32" s="10" t="s">
        <v>1505</v>
      </c>
      <c r="F32" s="107">
        <f>SUM(G32:H32)</f>
        <v>20000</v>
      </c>
      <c r="G32" s="105">
        <v>20000</v>
      </c>
      <c r="H32" s="49"/>
      <c r="I32" s="11" t="s">
        <v>1506</v>
      </c>
      <c r="J32" s="10"/>
      <c r="K32" s="5"/>
      <c r="L32" s="5"/>
      <c r="M32" s="5"/>
      <c r="N32" s="5"/>
      <c r="O32" s="5"/>
    </row>
    <row r="33" spans="1:15" ht="25.5" customHeight="1">
      <c r="A33" s="11" t="s">
        <v>1152</v>
      </c>
      <c r="B33" s="205" t="s">
        <v>984</v>
      </c>
      <c r="C33" s="11" t="s">
        <v>198</v>
      </c>
      <c r="D33" s="205" t="s">
        <v>1507</v>
      </c>
      <c r="E33" s="10" t="s">
        <v>1508</v>
      </c>
      <c r="F33" s="107">
        <v>98120</v>
      </c>
      <c r="G33" s="105">
        <v>98120</v>
      </c>
      <c r="H33" s="49"/>
      <c r="I33" s="11" t="s">
        <v>1506</v>
      </c>
      <c r="J33" s="10"/>
      <c r="K33" s="5"/>
      <c r="L33" s="5"/>
      <c r="M33" s="5"/>
      <c r="N33" s="5"/>
      <c r="O33" s="5"/>
    </row>
    <row r="34" spans="1:15" s="5" customFormat="1" ht="25.5" customHeight="1">
      <c r="A34" s="10" t="s">
        <v>15</v>
      </c>
      <c r="B34" s="205" t="s">
        <v>451</v>
      </c>
      <c r="C34" s="11" t="s">
        <v>75</v>
      </c>
      <c r="D34" s="205" t="s">
        <v>1542</v>
      </c>
      <c r="E34" s="10" t="s">
        <v>1543</v>
      </c>
      <c r="F34" s="105">
        <f t="shared" ref="F34:F39" si="0">SUM(G34:H34)</f>
        <v>43956</v>
      </c>
      <c r="G34" s="105">
        <v>43956</v>
      </c>
      <c r="H34" s="10"/>
      <c r="I34" s="10" t="s">
        <v>1544</v>
      </c>
      <c r="J34" s="10"/>
    </row>
    <row r="35" spans="1:15" s="5" customFormat="1" ht="25.5" customHeight="1">
      <c r="A35" s="10" t="s">
        <v>15</v>
      </c>
      <c r="B35" s="205" t="s">
        <v>659</v>
      </c>
      <c r="C35" s="91" t="s">
        <v>42</v>
      </c>
      <c r="D35" s="89" t="s">
        <v>1120</v>
      </c>
      <c r="E35" s="155" t="s">
        <v>1121</v>
      </c>
      <c r="F35" s="107">
        <f t="shared" si="0"/>
        <v>1072143</v>
      </c>
      <c r="G35" s="111">
        <v>1072143</v>
      </c>
      <c r="H35" s="193"/>
      <c r="I35" s="91" t="s">
        <v>1122</v>
      </c>
      <c r="J35" s="155"/>
    </row>
    <row r="36" spans="1:15" s="5" customFormat="1" ht="25.5" customHeight="1">
      <c r="A36" s="10" t="s">
        <v>15</v>
      </c>
      <c r="B36" s="205" t="s">
        <v>659</v>
      </c>
      <c r="C36" s="91" t="s">
        <v>42</v>
      </c>
      <c r="D36" s="89" t="s">
        <v>1123</v>
      </c>
      <c r="E36" s="155" t="s">
        <v>1124</v>
      </c>
      <c r="F36" s="107">
        <f t="shared" si="0"/>
        <v>619700</v>
      </c>
      <c r="G36" s="111">
        <v>619700</v>
      </c>
      <c r="H36" s="193"/>
      <c r="I36" s="91" t="s">
        <v>1125</v>
      </c>
      <c r="J36" s="155"/>
    </row>
    <row r="37" spans="1:15" s="5" customFormat="1" ht="25.5" customHeight="1">
      <c r="A37" s="10" t="s">
        <v>15</v>
      </c>
      <c r="B37" s="205" t="s">
        <v>659</v>
      </c>
      <c r="C37" s="91" t="s">
        <v>42</v>
      </c>
      <c r="D37" s="89" t="s">
        <v>1126</v>
      </c>
      <c r="E37" s="230" t="s">
        <v>1127</v>
      </c>
      <c r="F37" s="107">
        <f t="shared" si="0"/>
        <v>265680</v>
      </c>
      <c r="G37" s="111">
        <v>265680</v>
      </c>
      <c r="H37" s="193"/>
      <c r="I37" s="91" t="s">
        <v>662</v>
      </c>
      <c r="J37" s="155"/>
    </row>
    <row r="38" spans="1:15" s="5" customFormat="1" ht="25.5" customHeight="1">
      <c r="A38" s="10" t="s">
        <v>15</v>
      </c>
      <c r="B38" s="205" t="s">
        <v>659</v>
      </c>
      <c r="C38" s="91" t="s">
        <v>42</v>
      </c>
      <c r="D38" s="89" t="s">
        <v>1130</v>
      </c>
      <c r="E38" s="155" t="s">
        <v>1131</v>
      </c>
      <c r="F38" s="107">
        <f t="shared" si="0"/>
        <v>138600</v>
      </c>
      <c r="G38" s="111">
        <v>138600</v>
      </c>
      <c r="H38" s="193"/>
      <c r="I38" s="91" t="s">
        <v>1125</v>
      </c>
      <c r="J38" s="155"/>
    </row>
    <row r="39" spans="1:15" s="5" customFormat="1" ht="25.5" customHeight="1">
      <c r="A39" s="10" t="s">
        <v>15</v>
      </c>
      <c r="B39" s="205" t="s">
        <v>659</v>
      </c>
      <c r="C39" s="91" t="s">
        <v>42</v>
      </c>
      <c r="D39" s="89" t="s">
        <v>1132</v>
      </c>
      <c r="E39" s="155" t="s">
        <v>1133</v>
      </c>
      <c r="F39" s="107">
        <f t="shared" si="0"/>
        <v>1300000</v>
      </c>
      <c r="G39" s="111">
        <v>1300000</v>
      </c>
      <c r="H39" s="193"/>
      <c r="I39" s="91" t="s">
        <v>1125</v>
      </c>
      <c r="J39" s="155"/>
    </row>
    <row r="40" spans="1:15" s="5" customFormat="1" ht="25.5" customHeight="1">
      <c r="A40" s="11" t="s">
        <v>1109</v>
      </c>
      <c r="B40" s="205" t="s">
        <v>1159</v>
      </c>
      <c r="C40" s="11" t="s">
        <v>1166</v>
      </c>
      <c r="D40" s="205" t="s">
        <v>1167</v>
      </c>
      <c r="E40" s="156" t="s">
        <v>1168</v>
      </c>
      <c r="F40" s="105" t="s">
        <v>1169</v>
      </c>
      <c r="G40" s="245" t="s">
        <v>1169</v>
      </c>
      <c r="H40" s="237"/>
      <c r="I40" s="11" t="s">
        <v>1165</v>
      </c>
      <c r="J40" s="10"/>
    </row>
    <row r="41" spans="1:15" s="5" customFormat="1" ht="25.5" customHeight="1">
      <c r="A41" s="11" t="s">
        <v>1109</v>
      </c>
      <c r="B41" s="205" t="s">
        <v>1159</v>
      </c>
      <c r="C41" s="11" t="s">
        <v>1166</v>
      </c>
      <c r="D41" s="205" t="s">
        <v>1170</v>
      </c>
      <c r="E41" s="156" t="s">
        <v>1171</v>
      </c>
      <c r="F41" s="105" t="s">
        <v>1172</v>
      </c>
      <c r="G41" s="245" t="s">
        <v>1172</v>
      </c>
      <c r="H41" s="237"/>
      <c r="I41" s="11" t="s">
        <v>1165</v>
      </c>
      <c r="J41" s="10"/>
    </row>
    <row r="42" spans="1:15" s="5" customFormat="1" ht="25.5" customHeight="1">
      <c r="A42" s="11" t="s">
        <v>1175</v>
      </c>
      <c r="B42" s="205" t="s">
        <v>106</v>
      </c>
      <c r="C42" s="11" t="s">
        <v>42</v>
      </c>
      <c r="D42" s="205" t="s">
        <v>1180</v>
      </c>
      <c r="E42" s="10" t="s">
        <v>1181</v>
      </c>
      <c r="F42" s="105">
        <v>58344</v>
      </c>
      <c r="G42" s="245">
        <v>58344</v>
      </c>
      <c r="H42" s="49"/>
      <c r="I42" s="11" t="s">
        <v>99</v>
      </c>
      <c r="J42" s="10"/>
    </row>
    <row r="43" spans="1:15" s="5" customFormat="1" ht="25.5" customHeight="1">
      <c r="A43" s="11" t="s">
        <v>1175</v>
      </c>
      <c r="B43" s="205" t="s">
        <v>106</v>
      </c>
      <c r="C43" s="11" t="s">
        <v>42</v>
      </c>
      <c r="D43" s="205" t="s">
        <v>1185</v>
      </c>
      <c r="E43" s="19" t="s">
        <v>1186</v>
      </c>
      <c r="F43" s="105">
        <v>50000</v>
      </c>
      <c r="G43" s="245">
        <v>50000</v>
      </c>
      <c r="H43" s="49"/>
      <c r="I43" s="11" t="s">
        <v>99</v>
      </c>
      <c r="J43" s="10"/>
    </row>
    <row r="44" spans="1:15" s="5" customFormat="1" ht="25.5" customHeight="1">
      <c r="A44" s="91" t="s">
        <v>15</v>
      </c>
      <c r="B44" s="205" t="s">
        <v>1199</v>
      </c>
      <c r="C44" s="11" t="s">
        <v>42</v>
      </c>
      <c r="D44" s="205" t="s">
        <v>1200</v>
      </c>
      <c r="E44" s="10" t="s">
        <v>1201</v>
      </c>
      <c r="F44" s="105">
        <v>80000</v>
      </c>
      <c r="G44" s="105">
        <v>80000</v>
      </c>
      <c r="H44" s="132"/>
      <c r="I44" s="11" t="s">
        <v>1202</v>
      </c>
      <c r="J44" s="205" t="s">
        <v>1203</v>
      </c>
    </row>
    <row r="45" spans="1:15" s="5" customFormat="1" ht="25.5" customHeight="1">
      <c r="A45" s="91" t="s">
        <v>1152</v>
      </c>
      <c r="B45" s="205" t="s">
        <v>127</v>
      </c>
      <c r="C45" s="11" t="s">
        <v>42</v>
      </c>
      <c r="D45" s="205" t="s">
        <v>1223</v>
      </c>
      <c r="E45" s="10" t="s">
        <v>116</v>
      </c>
      <c r="F45" s="105">
        <v>16500</v>
      </c>
      <c r="G45" s="105">
        <v>16500</v>
      </c>
      <c r="H45" s="132"/>
      <c r="I45" s="11" t="s">
        <v>1221</v>
      </c>
      <c r="J45" s="205" t="s">
        <v>1222</v>
      </c>
    </row>
    <row r="46" spans="1:15" s="5" customFormat="1" ht="25.5" customHeight="1">
      <c r="A46" s="91" t="s">
        <v>1152</v>
      </c>
      <c r="B46" s="205" t="s">
        <v>127</v>
      </c>
      <c r="C46" s="11" t="s">
        <v>42</v>
      </c>
      <c r="D46" s="205" t="s">
        <v>1224</v>
      </c>
      <c r="E46" s="10" t="s">
        <v>116</v>
      </c>
      <c r="F46" s="105">
        <v>15000</v>
      </c>
      <c r="G46" s="105">
        <v>15000</v>
      </c>
      <c r="H46" s="132"/>
      <c r="I46" s="11" t="s">
        <v>1221</v>
      </c>
      <c r="J46" s="205" t="s">
        <v>1222</v>
      </c>
    </row>
    <row r="47" spans="1:15" s="5" customFormat="1" ht="25.5" customHeight="1">
      <c r="A47" s="91" t="s">
        <v>1152</v>
      </c>
      <c r="B47" s="205" t="s">
        <v>147</v>
      </c>
      <c r="C47" s="11" t="s">
        <v>134</v>
      </c>
      <c r="D47" s="205" t="s">
        <v>1255</v>
      </c>
      <c r="E47" s="19" t="s">
        <v>1256</v>
      </c>
      <c r="F47" s="105">
        <v>40000</v>
      </c>
      <c r="G47" s="105">
        <v>40000</v>
      </c>
      <c r="H47" s="132"/>
      <c r="I47" s="11" t="s">
        <v>1257</v>
      </c>
      <c r="J47" s="10" t="s">
        <v>1258</v>
      </c>
    </row>
    <row r="48" spans="1:15" s="5" customFormat="1" ht="25.5" customHeight="1">
      <c r="A48" s="91" t="s">
        <v>1152</v>
      </c>
      <c r="B48" s="205" t="s">
        <v>147</v>
      </c>
      <c r="C48" s="11" t="s">
        <v>134</v>
      </c>
      <c r="D48" s="205" t="s">
        <v>1263</v>
      </c>
      <c r="E48" s="10" t="s">
        <v>1264</v>
      </c>
      <c r="F48" s="105">
        <v>30000</v>
      </c>
      <c r="G48" s="105">
        <v>30000</v>
      </c>
      <c r="H48" s="132"/>
      <c r="I48" s="11" t="s">
        <v>1261</v>
      </c>
      <c r="J48" s="73" t="s">
        <v>1262</v>
      </c>
    </row>
    <row r="49" spans="1:15" s="5" customFormat="1" ht="25.5" customHeight="1">
      <c r="A49" s="14" t="s">
        <v>15</v>
      </c>
      <c r="B49" s="57" t="s">
        <v>187</v>
      </c>
      <c r="C49" s="11" t="s">
        <v>134</v>
      </c>
      <c r="D49" s="205" t="s">
        <v>1285</v>
      </c>
      <c r="E49" s="10" t="s">
        <v>1286</v>
      </c>
      <c r="F49" s="245">
        <v>86000</v>
      </c>
      <c r="G49" s="245">
        <v>86000</v>
      </c>
      <c r="H49" s="245"/>
      <c r="I49" s="11" t="s">
        <v>1287</v>
      </c>
      <c r="J49" s="93"/>
    </row>
    <row r="50" spans="1:15" s="5" customFormat="1" ht="25.5" customHeight="1">
      <c r="A50" s="14" t="s">
        <v>15</v>
      </c>
      <c r="B50" s="57" t="s">
        <v>187</v>
      </c>
      <c r="C50" s="11" t="s">
        <v>42</v>
      </c>
      <c r="D50" s="205" t="s">
        <v>1288</v>
      </c>
      <c r="E50" s="10" t="s">
        <v>1289</v>
      </c>
      <c r="F50" s="245">
        <v>45000</v>
      </c>
      <c r="G50" s="245">
        <v>45000</v>
      </c>
      <c r="H50" s="245"/>
      <c r="I50" s="11" t="s">
        <v>190</v>
      </c>
      <c r="J50" s="93"/>
    </row>
    <row r="51" spans="1:15" s="5" customFormat="1" ht="25.5" customHeight="1">
      <c r="A51" s="14" t="s">
        <v>15</v>
      </c>
      <c r="B51" s="57" t="s">
        <v>187</v>
      </c>
      <c r="C51" s="11" t="s">
        <v>42</v>
      </c>
      <c r="D51" s="205" t="s">
        <v>1290</v>
      </c>
      <c r="E51" s="10" t="s">
        <v>1291</v>
      </c>
      <c r="F51" s="245">
        <v>10000</v>
      </c>
      <c r="G51" s="245">
        <v>10000</v>
      </c>
      <c r="H51" s="245"/>
      <c r="I51" s="11" t="s">
        <v>190</v>
      </c>
      <c r="J51" s="93"/>
    </row>
    <row r="52" spans="1:15" s="5" customFormat="1" ht="25.5" customHeight="1">
      <c r="A52" s="11" t="s">
        <v>15</v>
      </c>
      <c r="B52" s="205" t="s">
        <v>429</v>
      </c>
      <c r="C52" s="11" t="s">
        <v>42</v>
      </c>
      <c r="D52" s="205" t="s">
        <v>1372</v>
      </c>
      <c r="E52" s="10" t="s">
        <v>1373</v>
      </c>
      <c r="F52" s="104">
        <f>G52+H52</f>
        <v>10000</v>
      </c>
      <c r="G52" s="105">
        <v>10000</v>
      </c>
      <c r="H52" s="132"/>
      <c r="I52" s="11" t="s">
        <v>436</v>
      </c>
      <c r="J52" s="10"/>
    </row>
    <row r="53" spans="1:15" s="5" customFormat="1" ht="25.5" customHeight="1">
      <c r="A53" s="11" t="s">
        <v>15</v>
      </c>
      <c r="B53" s="205" t="s">
        <v>1379</v>
      </c>
      <c r="C53" s="11" t="s">
        <v>42</v>
      </c>
      <c r="D53" s="205" t="s">
        <v>1380</v>
      </c>
      <c r="E53" s="10" t="s">
        <v>1381</v>
      </c>
      <c r="F53" s="105">
        <v>800000</v>
      </c>
      <c r="G53" s="245">
        <v>800000</v>
      </c>
      <c r="H53" s="49"/>
      <c r="I53" s="11" t="s">
        <v>1382</v>
      </c>
      <c r="J53" s="10" t="s">
        <v>1383</v>
      </c>
    </row>
    <row r="54" spans="1:15" s="5" customFormat="1" ht="25.5" customHeight="1">
      <c r="A54" s="11" t="s">
        <v>15</v>
      </c>
      <c r="B54" s="205" t="s">
        <v>1379</v>
      </c>
      <c r="C54" s="11" t="s">
        <v>42</v>
      </c>
      <c r="D54" s="205" t="s">
        <v>1387</v>
      </c>
      <c r="E54" s="156" t="s">
        <v>1388</v>
      </c>
      <c r="F54" s="105">
        <v>22055</v>
      </c>
      <c r="G54" s="245">
        <v>22055</v>
      </c>
      <c r="H54" s="49"/>
      <c r="I54" s="11" t="s">
        <v>1389</v>
      </c>
      <c r="J54" s="10"/>
    </row>
    <row r="55" spans="1:15" s="5" customFormat="1" ht="25.5" customHeight="1">
      <c r="A55" s="11" t="s">
        <v>15</v>
      </c>
      <c r="B55" s="205" t="s">
        <v>1379</v>
      </c>
      <c r="C55" s="11" t="s">
        <v>42</v>
      </c>
      <c r="D55" s="205" t="s">
        <v>1390</v>
      </c>
      <c r="E55" s="19" t="s">
        <v>1391</v>
      </c>
      <c r="F55" s="105">
        <v>15000</v>
      </c>
      <c r="G55" s="245">
        <v>15000</v>
      </c>
      <c r="H55" s="49"/>
      <c r="I55" s="11" t="s">
        <v>1389</v>
      </c>
      <c r="J55" s="10"/>
    </row>
    <row r="56" spans="1:15" s="5" customFormat="1" ht="25.5" customHeight="1">
      <c r="A56" s="11" t="s">
        <v>15</v>
      </c>
      <c r="B56" s="205" t="s">
        <v>1461</v>
      </c>
      <c r="C56" s="11" t="s">
        <v>42</v>
      </c>
      <c r="D56" s="205" t="s">
        <v>1392</v>
      </c>
      <c r="E56" s="10" t="s">
        <v>1393</v>
      </c>
      <c r="F56" s="105">
        <v>30000</v>
      </c>
      <c r="G56" s="105">
        <v>30000</v>
      </c>
      <c r="H56" s="49"/>
      <c r="I56" s="11" t="s">
        <v>1394</v>
      </c>
      <c r="J56" s="10"/>
      <c r="K56" s="2"/>
      <c r="L56" s="2"/>
      <c r="M56" s="2"/>
      <c r="N56" s="2"/>
      <c r="O56" s="2"/>
    </row>
    <row r="57" spans="1:15" s="5" customFormat="1" ht="25.5" customHeight="1">
      <c r="A57" s="11" t="s">
        <v>15</v>
      </c>
      <c r="B57" s="205" t="s">
        <v>1461</v>
      </c>
      <c r="C57" s="11" t="s">
        <v>42</v>
      </c>
      <c r="D57" s="205" t="s">
        <v>1395</v>
      </c>
      <c r="E57" s="10" t="s">
        <v>1396</v>
      </c>
      <c r="F57" s="105">
        <v>20000</v>
      </c>
      <c r="G57" s="105">
        <v>20000</v>
      </c>
      <c r="H57" s="49"/>
      <c r="I57" s="11" t="s">
        <v>1397</v>
      </c>
      <c r="J57" s="10"/>
      <c r="K57" s="2"/>
      <c r="L57" s="2"/>
      <c r="M57" s="2"/>
      <c r="N57" s="2"/>
      <c r="O57" s="2"/>
    </row>
    <row r="58" spans="1:15" s="5" customFormat="1" ht="25.5" customHeight="1">
      <c r="A58" s="11" t="s">
        <v>15</v>
      </c>
      <c r="B58" s="205" t="s">
        <v>1461</v>
      </c>
      <c r="C58" s="11" t="s">
        <v>42</v>
      </c>
      <c r="D58" s="205" t="s">
        <v>1398</v>
      </c>
      <c r="E58" s="19" t="s">
        <v>1399</v>
      </c>
      <c r="F58" s="105">
        <v>15000</v>
      </c>
      <c r="G58" s="105">
        <v>15000</v>
      </c>
      <c r="H58" s="49"/>
      <c r="I58" s="11" t="s">
        <v>1400</v>
      </c>
      <c r="J58" s="10"/>
      <c r="K58" s="2"/>
      <c r="L58" s="2"/>
      <c r="M58" s="2"/>
      <c r="N58" s="2"/>
      <c r="O58" s="2"/>
    </row>
    <row r="59" spans="1:15" s="5" customFormat="1" ht="25.5" customHeight="1">
      <c r="A59" s="91" t="s">
        <v>15</v>
      </c>
      <c r="B59" s="205" t="s">
        <v>1461</v>
      </c>
      <c r="C59" s="258" t="s">
        <v>42</v>
      </c>
      <c r="D59" s="89" t="s">
        <v>1406</v>
      </c>
      <c r="E59" s="155" t="s">
        <v>1407</v>
      </c>
      <c r="F59" s="454">
        <f>(25000*0.7)</f>
        <v>17500</v>
      </c>
      <c r="G59" s="454">
        <f>(25000*0.7)</f>
        <v>17500</v>
      </c>
      <c r="H59" s="186"/>
      <c r="I59" s="91" t="s">
        <v>1408</v>
      </c>
      <c r="J59" s="155"/>
      <c r="K59" s="2"/>
      <c r="L59" s="2"/>
      <c r="M59" s="2"/>
      <c r="N59" s="2"/>
      <c r="O59" s="2"/>
    </row>
    <row r="60" spans="1:15" s="5" customFormat="1" ht="25.5" customHeight="1">
      <c r="A60" s="91" t="s">
        <v>15</v>
      </c>
      <c r="B60" s="205" t="s">
        <v>1461</v>
      </c>
      <c r="C60" s="258" t="s">
        <v>42</v>
      </c>
      <c r="D60" s="89" t="s">
        <v>1409</v>
      </c>
      <c r="E60" s="155" t="s">
        <v>1407</v>
      </c>
      <c r="F60" s="454">
        <f>(20560*0.7)</f>
        <v>14391.999999999998</v>
      </c>
      <c r="G60" s="454">
        <f>(20560*0.7)</f>
        <v>14391.999999999998</v>
      </c>
      <c r="H60" s="186"/>
      <c r="I60" s="91" t="s">
        <v>1408</v>
      </c>
      <c r="J60" s="155"/>
      <c r="K60" s="2"/>
      <c r="L60" s="2"/>
      <c r="M60" s="2"/>
      <c r="N60" s="2"/>
      <c r="O60" s="2"/>
    </row>
    <row r="61" spans="1:15" s="5" customFormat="1" ht="25.5" customHeight="1">
      <c r="A61" s="91" t="s">
        <v>15</v>
      </c>
      <c r="B61" s="205" t="s">
        <v>1461</v>
      </c>
      <c r="C61" s="258" t="s">
        <v>42</v>
      </c>
      <c r="D61" s="89" t="s">
        <v>1410</v>
      </c>
      <c r="E61" s="155" t="s">
        <v>1407</v>
      </c>
      <c r="F61" s="454">
        <f>(28588*0.7)</f>
        <v>20011.599999999999</v>
      </c>
      <c r="G61" s="454">
        <f>(28588*0.7)</f>
        <v>20011.599999999999</v>
      </c>
      <c r="H61" s="186"/>
      <c r="I61" s="91" t="s">
        <v>1408</v>
      </c>
      <c r="J61" s="155"/>
      <c r="K61" s="2"/>
      <c r="L61" s="2"/>
      <c r="M61" s="2"/>
      <c r="N61" s="2"/>
      <c r="O61" s="2"/>
    </row>
    <row r="62" spans="1:15" s="5" customFormat="1" ht="25.5" customHeight="1">
      <c r="A62" s="91" t="s">
        <v>15</v>
      </c>
      <c r="B62" s="205" t="s">
        <v>1461</v>
      </c>
      <c r="C62" s="91" t="s">
        <v>42</v>
      </c>
      <c r="D62" s="259" t="s">
        <v>1419</v>
      </c>
      <c r="E62" s="300" t="s">
        <v>1420</v>
      </c>
      <c r="F62" s="454">
        <v>40000</v>
      </c>
      <c r="G62" s="454">
        <v>40000</v>
      </c>
      <c r="H62" s="186"/>
      <c r="I62" s="91" t="s">
        <v>1042</v>
      </c>
      <c r="J62" s="155"/>
    </row>
    <row r="63" spans="1:15" s="5" customFormat="1" ht="25.5" customHeight="1">
      <c r="A63" s="91" t="s">
        <v>15</v>
      </c>
      <c r="B63" s="205" t="s">
        <v>1461</v>
      </c>
      <c r="C63" s="91" t="s">
        <v>42</v>
      </c>
      <c r="D63" s="259" t="s">
        <v>1421</v>
      </c>
      <c r="E63" s="300" t="s">
        <v>1420</v>
      </c>
      <c r="F63" s="454">
        <v>16520</v>
      </c>
      <c r="G63" s="454">
        <v>16520</v>
      </c>
      <c r="H63" s="186"/>
      <c r="I63" s="91" t="s">
        <v>1042</v>
      </c>
      <c r="J63" s="155"/>
      <c r="K63" s="2"/>
      <c r="L63" s="2"/>
      <c r="M63" s="2"/>
      <c r="N63" s="2"/>
      <c r="O63" s="2"/>
    </row>
    <row r="64" spans="1:15" s="5" customFormat="1" ht="25.5" customHeight="1">
      <c r="A64" s="91" t="s">
        <v>15</v>
      </c>
      <c r="B64" s="205" t="s">
        <v>1461</v>
      </c>
      <c r="C64" s="91" t="s">
        <v>42</v>
      </c>
      <c r="D64" s="89" t="s">
        <v>1422</v>
      </c>
      <c r="E64" s="155" t="s">
        <v>1423</v>
      </c>
      <c r="F64" s="454">
        <v>70000</v>
      </c>
      <c r="G64" s="454">
        <v>70000</v>
      </c>
      <c r="H64" s="261"/>
      <c r="I64" s="91" t="s">
        <v>1424</v>
      </c>
      <c r="J64" s="91"/>
      <c r="K64" s="2"/>
      <c r="L64" s="2"/>
      <c r="M64" s="2"/>
      <c r="N64" s="2"/>
      <c r="O64" s="2"/>
    </row>
    <row r="65" spans="1:15" s="5" customFormat="1" ht="25.5" customHeight="1">
      <c r="A65" s="91" t="s">
        <v>15</v>
      </c>
      <c r="B65" s="205" t="s">
        <v>1461</v>
      </c>
      <c r="C65" s="197" t="s">
        <v>42</v>
      </c>
      <c r="D65" s="206" t="s">
        <v>1425</v>
      </c>
      <c r="E65" s="275" t="s">
        <v>1420</v>
      </c>
      <c r="F65" s="460">
        <v>15000</v>
      </c>
      <c r="G65" s="460">
        <v>15000</v>
      </c>
      <c r="H65" s="198"/>
      <c r="I65" s="262" t="s">
        <v>1426</v>
      </c>
      <c r="J65" s="422"/>
      <c r="K65" s="2"/>
      <c r="L65" s="2"/>
      <c r="M65" s="2"/>
      <c r="N65" s="2"/>
      <c r="O65" s="2"/>
    </row>
    <row r="66" spans="1:15" s="5" customFormat="1" ht="25.5" customHeight="1">
      <c r="A66" s="91" t="s">
        <v>15</v>
      </c>
      <c r="B66" s="205" t="s">
        <v>1461</v>
      </c>
      <c r="C66" s="197" t="s">
        <v>42</v>
      </c>
      <c r="D66" s="206" t="s">
        <v>1427</v>
      </c>
      <c r="E66" s="275" t="s">
        <v>1420</v>
      </c>
      <c r="F66" s="461">
        <v>10000</v>
      </c>
      <c r="G66" s="461">
        <v>10000</v>
      </c>
      <c r="H66" s="198"/>
      <c r="I66" s="262" t="s">
        <v>1426</v>
      </c>
      <c r="J66" s="422"/>
      <c r="K66" s="2"/>
      <c r="L66" s="2"/>
      <c r="M66" s="2"/>
      <c r="N66" s="2"/>
      <c r="O66" s="2"/>
    </row>
    <row r="67" spans="1:15" s="5" customFormat="1" ht="25.5" customHeight="1">
      <c r="A67" s="91" t="s">
        <v>15</v>
      </c>
      <c r="B67" s="205" t="s">
        <v>1461</v>
      </c>
      <c r="C67" s="197" t="s">
        <v>42</v>
      </c>
      <c r="D67" s="206" t="s">
        <v>1428</v>
      </c>
      <c r="E67" s="275" t="s">
        <v>1429</v>
      </c>
      <c r="F67" s="460">
        <v>82000</v>
      </c>
      <c r="G67" s="460">
        <v>82000</v>
      </c>
      <c r="H67" s="198"/>
      <c r="I67" s="262" t="s">
        <v>1426</v>
      </c>
      <c r="J67" s="529"/>
      <c r="K67" s="2"/>
      <c r="L67" s="2"/>
      <c r="M67" s="2"/>
      <c r="N67" s="2"/>
      <c r="O67" s="2"/>
    </row>
    <row r="68" spans="1:15" s="5" customFormat="1" ht="25.5" customHeight="1">
      <c r="A68" s="91" t="s">
        <v>15</v>
      </c>
      <c r="B68" s="205" t="s">
        <v>1461</v>
      </c>
      <c r="C68" s="91" t="s">
        <v>134</v>
      </c>
      <c r="D68" s="89" t="s">
        <v>1430</v>
      </c>
      <c r="E68" s="155" t="s">
        <v>1433</v>
      </c>
      <c r="F68" s="454">
        <f>SUM(G68:H68)</f>
        <v>100000</v>
      </c>
      <c r="G68" s="454">
        <v>100000</v>
      </c>
      <c r="H68" s="186"/>
      <c r="I68" s="91" t="s">
        <v>1432</v>
      </c>
      <c r="J68" s="155"/>
      <c r="K68" s="2"/>
      <c r="L68" s="2"/>
      <c r="M68" s="2"/>
      <c r="N68" s="2"/>
      <c r="O68" s="2"/>
    </row>
    <row r="69" spans="1:15" s="5" customFormat="1" ht="25.5" customHeight="1">
      <c r="A69" s="197" t="s">
        <v>15</v>
      </c>
      <c r="B69" s="205" t="s">
        <v>1461</v>
      </c>
      <c r="C69" s="197" t="s">
        <v>42</v>
      </c>
      <c r="D69" s="206" t="s">
        <v>1455</v>
      </c>
      <c r="E69" s="275" t="s">
        <v>1456</v>
      </c>
      <c r="F69" s="462">
        <v>30000</v>
      </c>
      <c r="G69" s="462">
        <v>30000</v>
      </c>
      <c r="H69" s="263"/>
      <c r="I69" s="262" t="s">
        <v>1457</v>
      </c>
      <c r="J69" s="422"/>
      <c r="K69" s="2"/>
      <c r="L69" s="2"/>
      <c r="M69" s="2"/>
      <c r="N69" s="2"/>
      <c r="O69" s="2"/>
    </row>
    <row r="70" spans="1:15" s="5" customFormat="1" ht="25.5" customHeight="1">
      <c r="A70" s="486" t="s">
        <v>15</v>
      </c>
      <c r="B70" s="269" t="s">
        <v>1461</v>
      </c>
      <c r="C70" s="399" t="s">
        <v>42</v>
      </c>
      <c r="D70" s="402" t="s">
        <v>1459</v>
      </c>
      <c r="E70" s="408" t="s">
        <v>1460</v>
      </c>
      <c r="F70" s="510">
        <v>10000</v>
      </c>
      <c r="G70" s="510">
        <v>10000</v>
      </c>
      <c r="H70" s="524"/>
      <c r="I70" s="419" t="s">
        <v>1457</v>
      </c>
      <c r="J70" s="535"/>
      <c r="K70" s="2"/>
      <c r="L70" s="2"/>
      <c r="M70" s="2"/>
      <c r="N70" s="2"/>
      <c r="O70" s="2"/>
    </row>
    <row r="71" spans="1:15" s="5" customFormat="1" ht="25.5" customHeight="1">
      <c r="A71" s="82" t="s">
        <v>15</v>
      </c>
      <c r="B71" s="57" t="s">
        <v>460</v>
      </c>
      <c r="C71" s="14" t="s">
        <v>42</v>
      </c>
      <c r="D71" s="57" t="s">
        <v>1462</v>
      </c>
      <c r="E71" s="13" t="s">
        <v>1463</v>
      </c>
      <c r="F71" s="104">
        <f>SUM(G71:H71)</f>
        <v>70000</v>
      </c>
      <c r="G71" s="104">
        <v>70000</v>
      </c>
      <c r="H71" s="42"/>
      <c r="I71" s="15" t="s">
        <v>463</v>
      </c>
      <c r="J71" s="83"/>
    </row>
    <row r="72" spans="1:15" s="5" customFormat="1" ht="25.5" customHeight="1">
      <c r="A72" s="184" t="s">
        <v>15</v>
      </c>
      <c r="B72" s="205" t="s">
        <v>467</v>
      </c>
      <c r="C72" s="11" t="s">
        <v>42</v>
      </c>
      <c r="D72" s="205" t="s">
        <v>1464</v>
      </c>
      <c r="E72" s="10" t="s">
        <v>1465</v>
      </c>
      <c r="F72" s="105">
        <v>12600</v>
      </c>
      <c r="G72" s="245">
        <v>12600</v>
      </c>
      <c r="H72" s="49"/>
      <c r="I72" s="11" t="s">
        <v>1466</v>
      </c>
      <c r="J72" s="183"/>
    </row>
    <row r="73" spans="1:15" s="5" customFormat="1" ht="25.5" customHeight="1">
      <c r="A73" s="184" t="s">
        <v>15</v>
      </c>
      <c r="B73" s="205" t="s">
        <v>1467</v>
      </c>
      <c r="C73" s="11" t="s">
        <v>1554</v>
      </c>
      <c r="D73" s="205" t="s">
        <v>1468</v>
      </c>
      <c r="E73" s="10" t="s">
        <v>1469</v>
      </c>
      <c r="F73" s="105">
        <v>33748</v>
      </c>
      <c r="G73" s="245">
        <v>33748</v>
      </c>
      <c r="H73" s="49"/>
      <c r="I73" s="11" t="s">
        <v>1470</v>
      </c>
      <c r="J73" s="183"/>
    </row>
    <row r="74" spans="1:15" s="5" customFormat="1" ht="25.5" customHeight="1">
      <c r="A74" s="184" t="s">
        <v>15</v>
      </c>
      <c r="B74" s="205" t="s">
        <v>1467</v>
      </c>
      <c r="C74" s="11" t="s">
        <v>1554</v>
      </c>
      <c r="D74" s="205" t="s">
        <v>1471</v>
      </c>
      <c r="E74" s="10" t="s">
        <v>1472</v>
      </c>
      <c r="F74" s="105">
        <v>32500</v>
      </c>
      <c r="G74" s="245">
        <v>32500</v>
      </c>
      <c r="H74" s="49"/>
      <c r="I74" s="11" t="s">
        <v>474</v>
      </c>
      <c r="J74" s="183"/>
    </row>
    <row r="75" spans="1:15" s="5" customFormat="1" ht="25.5" customHeight="1">
      <c r="A75" s="184" t="s">
        <v>15</v>
      </c>
      <c r="B75" s="205" t="s">
        <v>559</v>
      </c>
      <c r="C75" s="11" t="s">
        <v>42</v>
      </c>
      <c r="D75" s="205" t="s">
        <v>1334</v>
      </c>
      <c r="E75" s="19" t="s">
        <v>1498</v>
      </c>
      <c r="F75" s="105">
        <v>17600</v>
      </c>
      <c r="G75" s="105">
        <v>17600</v>
      </c>
      <c r="H75" s="165"/>
      <c r="I75" s="11" t="s">
        <v>533</v>
      </c>
      <c r="J75" s="183"/>
    </row>
    <row r="76" spans="1:15" s="5" customFormat="1" ht="25.5" customHeight="1">
      <c r="A76" s="184" t="s">
        <v>15</v>
      </c>
      <c r="B76" s="205" t="s">
        <v>559</v>
      </c>
      <c r="C76" s="11" t="s">
        <v>42</v>
      </c>
      <c r="D76" s="205" t="s">
        <v>1161</v>
      </c>
      <c r="E76" s="10" t="s">
        <v>1499</v>
      </c>
      <c r="F76" s="105">
        <v>73502</v>
      </c>
      <c r="G76" s="105">
        <v>73502</v>
      </c>
      <c r="H76" s="165"/>
      <c r="I76" s="11" t="s">
        <v>533</v>
      </c>
      <c r="J76" s="183"/>
    </row>
    <row r="77" spans="1:15" s="5" customFormat="1" ht="25.5" customHeight="1">
      <c r="A77" s="184" t="s">
        <v>15</v>
      </c>
      <c r="B77" s="205" t="s">
        <v>559</v>
      </c>
      <c r="C77" s="11" t="s">
        <v>42</v>
      </c>
      <c r="D77" s="205" t="s">
        <v>1185</v>
      </c>
      <c r="E77" s="19" t="s">
        <v>1500</v>
      </c>
      <c r="F77" s="105">
        <v>60000</v>
      </c>
      <c r="G77" s="105">
        <v>60000</v>
      </c>
      <c r="H77" s="165"/>
      <c r="I77" s="11" t="s">
        <v>533</v>
      </c>
      <c r="J77" s="183"/>
    </row>
    <row r="78" spans="1:15" s="5" customFormat="1" ht="25.5" customHeight="1">
      <c r="A78" s="184" t="s">
        <v>15</v>
      </c>
      <c r="B78" s="205" t="s">
        <v>559</v>
      </c>
      <c r="C78" s="11" t="s">
        <v>42</v>
      </c>
      <c r="D78" s="205" t="s">
        <v>1501</v>
      </c>
      <c r="E78" s="10" t="s">
        <v>1502</v>
      </c>
      <c r="F78" s="105">
        <v>12000</v>
      </c>
      <c r="G78" s="105">
        <v>12000</v>
      </c>
      <c r="H78" s="165"/>
      <c r="I78" s="11" t="s">
        <v>980</v>
      </c>
      <c r="J78" s="183"/>
    </row>
    <row r="79" spans="1:15" s="5" customFormat="1" ht="25.5" customHeight="1">
      <c r="A79" s="184" t="s">
        <v>15</v>
      </c>
      <c r="B79" s="205" t="s">
        <v>559</v>
      </c>
      <c r="C79" s="11" t="s">
        <v>42</v>
      </c>
      <c r="D79" s="205" t="s">
        <v>1503</v>
      </c>
      <c r="E79" s="156" t="s">
        <v>1494</v>
      </c>
      <c r="F79" s="105">
        <v>29801</v>
      </c>
      <c r="G79" s="105">
        <v>29801</v>
      </c>
      <c r="H79" s="165"/>
      <c r="I79" s="11" t="s">
        <v>980</v>
      </c>
      <c r="J79" s="183"/>
    </row>
    <row r="80" spans="1:15" s="6" customFormat="1" ht="25.5" customHeight="1">
      <c r="A80" s="184" t="s">
        <v>15</v>
      </c>
      <c r="B80" s="205" t="s">
        <v>1518</v>
      </c>
      <c r="C80" s="11" t="s">
        <v>1554</v>
      </c>
      <c r="D80" s="205" t="s">
        <v>1529</v>
      </c>
      <c r="E80" s="10" t="s">
        <v>1530</v>
      </c>
      <c r="F80" s="105">
        <v>22800</v>
      </c>
      <c r="G80" s="245">
        <v>22800</v>
      </c>
      <c r="H80" s="49"/>
      <c r="I80" s="11" t="s">
        <v>1531</v>
      </c>
      <c r="J80" s="183"/>
      <c r="K80" s="5"/>
      <c r="L80" s="5"/>
      <c r="M80" s="5"/>
      <c r="N80" s="5"/>
      <c r="O80" s="5"/>
    </row>
    <row r="81" spans="1:15" s="5" customFormat="1" ht="25.5" customHeight="1">
      <c r="A81" s="184" t="s">
        <v>1109</v>
      </c>
      <c r="B81" s="205" t="s">
        <v>1110</v>
      </c>
      <c r="C81" s="11" t="s">
        <v>28</v>
      </c>
      <c r="D81" s="205" t="s">
        <v>1111</v>
      </c>
      <c r="E81" s="10" t="s">
        <v>1112</v>
      </c>
      <c r="F81" s="105">
        <f>SUM(G81:H81)</f>
        <v>30500</v>
      </c>
      <c r="G81" s="245">
        <v>30500</v>
      </c>
      <c r="H81" s="49"/>
      <c r="I81" s="11" t="s">
        <v>1113</v>
      </c>
      <c r="J81" s="183"/>
    </row>
    <row r="82" spans="1:15" s="5" customFormat="1" ht="25.5" customHeight="1" thickBot="1">
      <c r="A82" s="485" t="s">
        <v>15</v>
      </c>
      <c r="B82" s="264" t="s">
        <v>659</v>
      </c>
      <c r="C82" s="490" t="s">
        <v>28</v>
      </c>
      <c r="D82" s="492" t="s">
        <v>1128</v>
      </c>
      <c r="E82" s="498" t="s">
        <v>1129</v>
      </c>
      <c r="F82" s="452">
        <f>SUM(G82:H82)</f>
        <v>1027400</v>
      </c>
      <c r="G82" s="515">
        <v>1027400</v>
      </c>
      <c r="H82" s="522"/>
      <c r="I82" s="526" t="s">
        <v>662</v>
      </c>
      <c r="J82" s="527"/>
    </row>
    <row r="83" spans="1:15" s="5" customFormat="1" ht="25.5" customHeight="1">
      <c r="A83" s="387" t="s">
        <v>15</v>
      </c>
      <c r="B83" s="326" t="s">
        <v>672</v>
      </c>
      <c r="C83" s="387" t="s">
        <v>28</v>
      </c>
      <c r="D83" s="326" t="s">
        <v>1139</v>
      </c>
      <c r="E83" s="496" t="s">
        <v>1140</v>
      </c>
      <c r="F83" s="506">
        <v>600000</v>
      </c>
      <c r="G83" s="506">
        <v>600000</v>
      </c>
      <c r="H83" s="520"/>
      <c r="I83" s="387" t="s">
        <v>1141</v>
      </c>
      <c r="J83" s="18"/>
    </row>
    <row r="84" spans="1:15" s="5" customFormat="1" ht="25.5" customHeight="1">
      <c r="A84" s="377" t="s">
        <v>15</v>
      </c>
      <c r="B84" s="397" t="s">
        <v>706</v>
      </c>
      <c r="C84" s="377" t="s">
        <v>28</v>
      </c>
      <c r="D84" s="397" t="s">
        <v>1148</v>
      </c>
      <c r="E84" s="407" t="s">
        <v>1149</v>
      </c>
      <c r="F84" s="508">
        <f>G84+H84</f>
        <v>25000</v>
      </c>
      <c r="G84" s="513">
        <v>25000</v>
      </c>
      <c r="H84" s="521"/>
      <c r="I84" s="377" t="s">
        <v>719</v>
      </c>
      <c r="J84" s="18"/>
    </row>
    <row r="85" spans="1:15" s="5" customFormat="1" ht="25.5" customHeight="1">
      <c r="A85" s="376" t="s">
        <v>1109</v>
      </c>
      <c r="B85" s="396" t="s">
        <v>1159</v>
      </c>
      <c r="C85" s="376" t="s">
        <v>1160</v>
      </c>
      <c r="D85" s="396" t="s">
        <v>1162</v>
      </c>
      <c r="E85" s="429" t="s">
        <v>1163</v>
      </c>
      <c r="F85" s="509" t="s">
        <v>1164</v>
      </c>
      <c r="G85" s="514" t="s">
        <v>1164</v>
      </c>
      <c r="H85" s="435"/>
      <c r="I85" s="376" t="s">
        <v>1165</v>
      </c>
      <c r="J85" s="18"/>
    </row>
    <row r="86" spans="1:15" s="5" customFormat="1" ht="25.5" customHeight="1">
      <c r="A86" s="437" t="s">
        <v>1175</v>
      </c>
      <c r="B86" s="403" t="s">
        <v>106</v>
      </c>
      <c r="C86" s="437" t="s">
        <v>1176</v>
      </c>
      <c r="D86" s="403" t="s">
        <v>1177</v>
      </c>
      <c r="E86" s="500" t="s">
        <v>1178</v>
      </c>
      <c r="F86" s="511">
        <v>64500</v>
      </c>
      <c r="G86" s="516">
        <v>64500</v>
      </c>
      <c r="H86" s="525"/>
      <c r="I86" s="437" t="s">
        <v>1179</v>
      </c>
      <c r="J86" s="18"/>
    </row>
    <row r="87" spans="1:15" s="5" customFormat="1" ht="25.5" customHeight="1" thickBot="1">
      <c r="A87" s="378" t="s">
        <v>1175</v>
      </c>
      <c r="B87" s="398" t="s">
        <v>106</v>
      </c>
      <c r="C87" s="378" t="s">
        <v>28</v>
      </c>
      <c r="D87" s="398" t="s">
        <v>1182</v>
      </c>
      <c r="E87" s="494" t="s">
        <v>1183</v>
      </c>
      <c r="F87" s="505">
        <v>11000</v>
      </c>
      <c r="G87" s="512">
        <v>11000</v>
      </c>
      <c r="H87" s="519"/>
      <c r="I87" s="378" t="s">
        <v>1184</v>
      </c>
      <c r="J87" s="18"/>
    </row>
    <row r="88" spans="1:15" s="5" customFormat="1" ht="25.5" customHeight="1">
      <c r="A88" s="192" t="s">
        <v>1152</v>
      </c>
      <c r="B88" s="205" t="s">
        <v>122</v>
      </c>
      <c r="C88" s="74" t="s">
        <v>28</v>
      </c>
      <c r="D88" s="306" t="s">
        <v>1196</v>
      </c>
      <c r="E88" s="20" t="s">
        <v>116</v>
      </c>
      <c r="F88" s="503">
        <v>40000</v>
      </c>
      <c r="G88" s="503">
        <v>40000</v>
      </c>
      <c r="H88" s="90"/>
      <c r="I88" s="11" t="s">
        <v>1197</v>
      </c>
      <c r="J88" s="176" t="s">
        <v>1198</v>
      </c>
      <c r="K88" s="2"/>
      <c r="L88" s="2"/>
      <c r="M88" s="2"/>
      <c r="N88" s="2"/>
      <c r="O88" s="2"/>
    </row>
    <row r="89" spans="1:15" s="5" customFormat="1" ht="25.5" customHeight="1">
      <c r="A89" s="192" t="s">
        <v>15</v>
      </c>
      <c r="B89" s="205" t="s">
        <v>1199</v>
      </c>
      <c r="C89" s="14" t="s">
        <v>28</v>
      </c>
      <c r="D89" s="205" t="s">
        <v>1204</v>
      </c>
      <c r="E89" s="10" t="s">
        <v>1205</v>
      </c>
      <c r="F89" s="185">
        <v>400000</v>
      </c>
      <c r="G89" s="185">
        <v>400000</v>
      </c>
      <c r="H89" s="132"/>
      <c r="I89" s="11" t="s">
        <v>1206</v>
      </c>
      <c r="J89" s="380" t="s">
        <v>1207</v>
      </c>
    </row>
    <row r="90" spans="1:15" s="5" customFormat="1" ht="25.5" customHeight="1">
      <c r="A90" s="192" t="s">
        <v>15</v>
      </c>
      <c r="B90" s="205" t="s">
        <v>1199</v>
      </c>
      <c r="C90" s="67" t="s">
        <v>28</v>
      </c>
      <c r="D90" s="205" t="s">
        <v>1204</v>
      </c>
      <c r="E90" s="10" t="s">
        <v>1208</v>
      </c>
      <c r="F90" s="105">
        <v>400000</v>
      </c>
      <c r="G90" s="105">
        <v>400000</v>
      </c>
      <c r="H90" s="132"/>
      <c r="I90" s="11" t="s">
        <v>1206</v>
      </c>
      <c r="J90" s="380" t="s">
        <v>1207</v>
      </c>
    </row>
    <row r="91" spans="1:15" s="5" customFormat="1" ht="25.5" customHeight="1">
      <c r="A91" s="192" t="s">
        <v>15</v>
      </c>
      <c r="B91" s="205" t="s">
        <v>1199</v>
      </c>
      <c r="C91" s="14" t="s">
        <v>28</v>
      </c>
      <c r="D91" s="205" t="s">
        <v>1204</v>
      </c>
      <c r="E91" s="59" t="s">
        <v>1209</v>
      </c>
      <c r="F91" s="107">
        <v>22000</v>
      </c>
      <c r="G91" s="107">
        <v>22000</v>
      </c>
      <c r="H91" s="96"/>
      <c r="I91" s="62" t="s">
        <v>1210</v>
      </c>
      <c r="J91" s="386" t="s">
        <v>1211</v>
      </c>
    </row>
    <row r="92" spans="1:15" s="5" customFormat="1" ht="25.5" customHeight="1">
      <c r="A92" s="192" t="s">
        <v>1152</v>
      </c>
      <c r="B92" s="205" t="s">
        <v>139</v>
      </c>
      <c r="C92" s="74" t="s">
        <v>114</v>
      </c>
      <c r="D92" s="277" t="s">
        <v>1229</v>
      </c>
      <c r="E92" s="20" t="s">
        <v>1230</v>
      </c>
      <c r="F92" s="185">
        <f>G92+H92</f>
        <v>250000</v>
      </c>
      <c r="G92" s="185">
        <v>250000</v>
      </c>
      <c r="H92" s="202"/>
      <c r="I92" s="74" t="s">
        <v>1231</v>
      </c>
      <c r="J92" s="421" t="s">
        <v>1232</v>
      </c>
    </row>
    <row r="93" spans="1:15" s="5" customFormat="1" ht="25.5" customHeight="1">
      <c r="A93" s="192" t="s">
        <v>1152</v>
      </c>
      <c r="B93" s="205" t="s">
        <v>139</v>
      </c>
      <c r="C93" s="74" t="s">
        <v>114</v>
      </c>
      <c r="D93" s="277" t="s">
        <v>1236</v>
      </c>
      <c r="E93" s="20" t="s">
        <v>1237</v>
      </c>
      <c r="F93" s="185">
        <f>G93+H93</f>
        <v>30000</v>
      </c>
      <c r="G93" s="185">
        <v>30000</v>
      </c>
      <c r="H93" s="202"/>
      <c r="I93" s="74" t="s">
        <v>1238</v>
      </c>
      <c r="J93" s="421" t="s">
        <v>1239</v>
      </c>
    </row>
    <row r="94" spans="1:15" s="5" customFormat="1" ht="25.5" customHeight="1">
      <c r="A94" s="192" t="s">
        <v>15</v>
      </c>
      <c r="B94" s="205" t="s">
        <v>1244</v>
      </c>
      <c r="C94" s="74" t="s">
        <v>28</v>
      </c>
      <c r="D94" s="277" t="s">
        <v>1245</v>
      </c>
      <c r="E94" s="20" t="s">
        <v>1246</v>
      </c>
      <c r="F94" s="185">
        <v>280000</v>
      </c>
      <c r="G94" s="185">
        <v>280000</v>
      </c>
      <c r="H94" s="202"/>
      <c r="I94" s="74" t="s">
        <v>1247</v>
      </c>
      <c r="J94" s="161" t="s">
        <v>1248</v>
      </c>
    </row>
    <row r="95" spans="1:15" s="5" customFormat="1" ht="25.5" customHeight="1">
      <c r="A95" s="192" t="s">
        <v>1152</v>
      </c>
      <c r="B95" s="240" t="s">
        <v>147</v>
      </c>
      <c r="C95" s="239" t="s">
        <v>114</v>
      </c>
      <c r="D95" s="240" t="s">
        <v>1255</v>
      </c>
      <c r="E95" s="276" t="s">
        <v>1256</v>
      </c>
      <c r="F95" s="458">
        <v>40000</v>
      </c>
      <c r="G95" s="458">
        <v>40000</v>
      </c>
      <c r="H95" s="366"/>
      <c r="I95" s="74" t="s">
        <v>1257</v>
      </c>
      <c r="J95" s="161" t="s">
        <v>1258</v>
      </c>
    </row>
    <row r="96" spans="1:15" s="5" customFormat="1" ht="25.5" customHeight="1" thickBot="1">
      <c r="A96" s="394" t="s">
        <v>1152</v>
      </c>
      <c r="B96" s="487" t="s">
        <v>147</v>
      </c>
      <c r="C96" s="489" t="s">
        <v>114</v>
      </c>
      <c r="D96" s="487" t="s">
        <v>1263</v>
      </c>
      <c r="E96" s="493" t="s">
        <v>1265</v>
      </c>
      <c r="F96" s="501">
        <v>50000</v>
      </c>
      <c r="G96" s="501">
        <v>50000</v>
      </c>
      <c r="H96" s="517"/>
      <c r="I96" s="489" t="s">
        <v>1261</v>
      </c>
      <c r="J96" s="423" t="s">
        <v>1262</v>
      </c>
    </row>
    <row r="97" spans="1:15" s="5" customFormat="1" ht="25.5" customHeight="1">
      <c r="A97" s="192" t="s">
        <v>15</v>
      </c>
      <c r="B97" s="286" t="s">
        <v>155</v>
      </c>
      <c r="C97" s="11" t="s">
        <v>28</v>
      </c>
      <c r="D97" s="205" t="s">
        <v>1270</v>
      </c>
      <c r="E97" s="10" t="s">
        <v>435</v>
      </c>
      <c r="F97" s="105">
        <v>20000</v>
      </c>
      <c r="G97" s="245">
        <v>20000</v>
      </c>
      <c r="H97" s="49"/>
      <c r="I97" s="11" t="s">
        <v>160</v>
      </c>
      <c r="J97" s="18" t="s">
        <v>161</v>
      </c>
    </row>
    <row r="98" spans="1:15" s="5" customFormat="1" ht="25.5" customHeight="1">
      <c r="A98" s="192" t="s">
        <v>15</v>
      </c>
      <c r="B98" s="57" t="s">
        <v>155</v>
      </c>
      <c r="C98" s="11" t="s">
        <v>28</v>
      </c>
      <c r="D98" s="205" t="s">
        <v>1271</v>
      </c>
      <c r="E98" s="10" t="s">
        <v>1272</v>
      </c>
      <c r="F98" s="105">
        <f>SUM(G98:H98)</f>
        <v>50000</v>
      </c>
      <c r="G98" s="245">
        <v>50000</v>
      </c>
      <c r="H98" s="49"/>
      <c r="I98" s="11" t="s">
        <v>1273</v>
      </c>
      <c r="J98" s="18" t="s">
        <v>1274</v>
      </c>
    </row>
    <row r="99" spans="1:15" s="5" customFormat="1" ht="25.5" customHeight="1">
      <c r="A99" s="192" t="s">
        <v>15</v>
      </c>
      <c r="B99" s="57" t="s">
        <v>155</v>
      </c>
      <c r="C99" s="11" t="s">
        <v>28</v>
      </c>
      <c r="D99" s="205" t="s">
        <v>1275</v>
      </c>
      <c r="E99" s="10" t="s">
        <v>25</v>
      </c>
      <c r="F99" s="105">
        <f>SUM(G99:H99)</f>
        <v>12000</v>
      </c>
      <c r="G99" s="245">
        <v>12000</v>
      </c>
      <c r="H99" s="518"/>
      <c r="I99" s="11" t="s">
        <v>1273</v>
      </c>
      <c r="J99" s="18" t="s">
        <v>1274</v>
      </c>
    </row>
    <row r="100" spans="1:15" s="5" customFormat="1" ht="25.5" customHeight="1">
      <c r="A100" s="9" t="s">
        <v>15</v>
      </c>
      <c r="B100" s="57" t="s">
        <v>194</v>
      </c>
      <c r="C100" s="14" t="s">
        <v>28</v>
      </c>
      <c r="D100" s="57" t="s">
        <v>1292</v>
      </c>
      <c r="E100" s="13" t="s">
        <v>1293</v>
      </c>
      <c r="F100" s="104">
        <v>150000</v>
      </c>
      <c r="G100" s="104">
        <v>150000</v>
      </c>
      <c r="H100" s="104"/>
      <c r="I100" s="15" t="s">
        <v>1294</v>
      </c>
      <c r="J100" s="18"/>
    </row>
    <row r="101" spans="1:15" s="5" customFormat="1" ht="25.5" customHeight="1" thickBot="1">
      <c r="A101" s="21" t="s">
        <v>15</v>
      </c>
      <c r="B101" s="271" t="s">
        <v>220</v>
      </c>
      <c r="C101" s="23" t="s">
        <v>28</v>
      </c>
      <c r="D101" s="271" t="s">
        <v>1304</v>
      </c>
      <c r="E101" s="495" t="s">
        <v>1553</v>
      </c>
      <c r="F101" s="459">
        <f>G101+H101</f>
        <v>90000</v>
      </c>
      <c r="G101" s="465">
        <v>90000</v>
      </c>
      <c r="H101" s="465"/>
      <c r="I101" s="23" t="s">
        <v>223</v>
      </c>
      <c r="J101" s="227"/>
    </row>
    <row r="102" spans="1:15" s="5" customFormat="1" ht="25.5" customHeight="1" thickTop="1">
      <c r="A102" s="184" t="s">
        <v>15</v>
      </c>
      <c r="B102" s="205" t="s">
        <v>220</v>
      </c>
      <c r="C102" s="11" t="s">
        <v>28</v>
      </c>
      <c r="D102" s="205" t="s">
        <v>1305</v>
      </c>
      <c r="E102" s="10" t="s">
        <v>1306</v>
      </c>
      <c r="F102" s="105">
        <f>G102+H102</f>
        <v>80000</v>
      </c>
      <c r="G102" s="245">
        <v>80000</v>
      </c>
      <c r="H102" s="245"/>
      <c r="I102" s="11" t="s">
        <v>226</v>
      </c>
      <c r="J102" s="246"/>
      <c r="K102" s="6"/>
      <c r="L102" s="6"/>
      <c r="M102" s="6"/>
      <c r="N102" s="6"/>
      <c r="O102" s="6"/>
    </row>
    <row r="103" spans="1:15" s="5" customFormat="1" ht="25.5" customHeight="1" thickBot="1">
      <c r="A103" s="389" t="s">
        <v>15</v>
      </c>
      <c r="B103" s="341" t="s">
        <v>793</v>
      </c>
      <c r="C103" s="335" t="s">
        <v>28</v>
      </c>
      <c r="D103" s="341" t="s">
        <v>1316</v>
      </c>
      <c r="E103" s="351" t="s">
        <v>1317</v>
      </c>
      <c r="F103" s="368">
        <f>G103+H103</f>
        <v>50000</v>
      </c>
      <c r="G103" s="417">
        <v>50000</v>
      </c>
      <c r="H103" s="417"/>
      <c r="I103" s="335" t="s">
        <v>801</v>
      </c>
      <c r="J103" s="221"/>
    </row>
    <row r="104" spans="1:15" s="5" customFormat="1" ht="25.5" customHeight="1">
      <c r="A104" s="320" t="s">
        <v>1152</v>
      </c>
      <c r="B104" s="325" t="s">
        <v>793</v>
      </c>
      <c r="C104" s="330" t="s">
        <v>114</v>
      </c>
      <c r="D104" s="325" t="s">
        <v>1318</v>
      </c>
      <c r="E104" s="347" t="s">
        <v>1319</v>
      </c>
      <c r="F104" s="360">
        <v>70000</v>
      </c>
      <c r="G104" s="367">
        <v>70000</v>
      </c>
      <c r="H104" s="367"/>
      <c r="I104" s="330" t="s">
        <v>1320</v>
      </c>
      <c r="J104" s="18"/>
    </row>
    <row r="105" spans="1:15" s="5" customFormat="1" ht="25.5" customHeight="1">
      <c r="A105" s="9" t="s">
        <v>15</v>
      </c>
      <c r="B105" s="205" t="s">
        <v>233</v>
      </c>
      <c r="C105" s="11" t="s">
        <v>28</v>
      </c>
      <c r="D105" s="205" t="s">
        <v>1161</v>
      </c>
      <c r="E105" s="10" t="s">
        <v>1325</v>
      </c>
      <c r="F105" s="105">
        <v>66066</v>
      </c>
      <c r="G105" s="105">
        <v>66066</v>
      </c>
      <c r="H105" s="49"/>
      <c r="I105" s="11"/>
      <c r="J105" s="18"/>
    </row>
    <row r="106" spans="1:15" s="251" customFormat="1" ht="25.5" customHeight="1">
      <c r="A106" s="9" t="s">
        <v>1152</v>
      </c>
      <c r="B106" s="205" t="s">
        <v>245</v>
      </c>
      <c r="C106" s="11" t="s">
        <v>114</v>
      </c>
      <c r="D106" s="205" t="s">
        <v>1340</v>
      </c>
      <c r="E106" s="10" t="s">
        <v>1341</v>
      </c>
      <c r="F106" s="105">
        <f>SUM(G106:H106)</f>
        <v>130000</v>
      </c>
      <c r="G106" s="245">
        <v>130000</v>
      </c>
      <c r="H106" s="49"/>
      <c r="I106" s="11" t="s">
        <v>277</v>
      </c>
      <c r="J106" s="18"/>
      <c r="K106" s="5"/>
      <c r="L106" s="5"/>
      <c r="M106" s="5"/>
      <c r="N106" s="5"/>
      <c r="O106" s="5"/>
    </row>
    <row r="107" spans="1:15" s="252" customFormat="1" ht="25.5" customHeight="1">
      <c r="A107" s="9" t="s">
        <v>1152</v>
      </c>
      <c r="B107" s="205" t="s">
        <v>245</v>
      </c>
      <c r="C107" s="11" t="s">
        <v>114</v>
      </c>
      <c r="D107" s="205" t="s">
        <v>1342</v>
      </c>
      <c r="E107" s="10" t="s">
        <v>1343</v>
      </c>
      <c r="F107" s="105">
        <f>SUM(G107:H107)</f>
        <v>20000</v>
      </c>
      <c r="G107" s="245">
        <v>20000</v>
      </c>
      <c r="H107" s="49"/>
      <c r="I107" s="11" t="s">
        <v>277</v>
      </c>
      <c r="J107" s="18"/>
      <c r="K107" s="5"/>
      <c r="L107" s="5"/>
      <c r="M107" s="5"/>
      <c r="N107" s="5"/>
      <c r="O107" s="5"/>
    </row>
    <row r="108" spans="1:15" s="252" customFormat="1" ht="25.5" customHeight="1">
      <c r="A108" s="9" t="s">
        <v>15</v>
      </c>
      <c r="B108" s="205" t="s">
        <v>1348</v>
      </c>
      <c r="C108" s="11" t="s">
        <v>28</v>
      </c>
      <c r="D108" s="205" t="s">
        <v>1349</v>
      </c>
      <c r="E108" s="156" t="s">
        <v>1350</v>
      </c>
      <c r="F108" s="105">
        <v>59774</v>
      </c>
      <c r="G108" s="245">
        <v>59774</v>
      </c>
      <c r="H108" s="49"/>
      <c r="I108" s="11" t="s">
        <v>1351</v>
      </c>
      <c r="J108" s="18"/>
      <c r="K108" s="5"/>
      <c r="L108" s="5"/>
      <c r="M108" s="5"/>
      <c r="N108" s="5"/>
      <c r="O108" s="5"/>
    </row>
    <row r="109" spans="1:15" s="252" customFormat="1" ht="25.5" customHeight="1">
      <c r="A109" s="9" t="s">
        <v>15</v>
      </c>
      <c r="B109" s="307" t="s">
        <v>1354</v>
      </c>
      <c r="C109" s="197" t="s">
        <v>28</v>
      </c>
      <c r="D109" s="294" t="s">
        <v>1358</v>
      </c>
      <c r="E109" s="249" t="s">
        <v>25</v>
      </c>
      <c r="F109" s="104">
        <f>G109+H109</f>
        <v>130000</v>
      </c>
      <c r="G109" s="468">
        <v>130000</v>
      </c>
      <c r="H109" s="250"/>
      <c r="I109" s="197" t="s">
        <v>1359</v>
      </c>
      <c r="J109" s="18"/>
      <c r="K109" s="5"/>
      <c r="L109" s="5"/>
      <c r="M109" s="5"/>
      <c r="N109" s="5"/>
      <c r="O109" s="5"/>
    </row>
    <row r="110" spans="1:15" s="252" customFormat="1" ht="25.5" customHeight="1">
      <c r="A110" s="9" t="s">
        <v>15</v>
      </c>
      <c r="B110" s="167" t="s">
        <v>422</v>
      </c>
      <c r="C110" s="91" t="s">
        <v>28</v>
      </c>
      <c r="D110" s="89" t="s">
        <v>1367</v>
      </c>
      <c r="E110" s="155" t="s">
        <v>25</v>
      </c>
      <c r="F110" s="454">
        <f>SUM(G110:H110)</f>
        <v>235000</v>
      </c>
      <c r="G110" s="111">
        <v>235000</v>
      </c>
      <c r="H110" s="193"/>
      <c r="I110" s="62" t="s">
        <v>911</v>
      </c>
      <c r="J110" s="162"/>
    </row>
    <row r="111" spans="1:15" s="5" customFormat="1" ht="25.5" customHeight="1">
      <c r="A111" s="254" t="s">
        <v>15</v>
      </c>
      <c r="B111" s="294" t="s">
        <v>429</v>
      </c>
      <c r="C111" s="197" t="s">
        <v>28</v>
      </c>
      <c r="D111" s="294" t="s">
        <v>1374</v>
      </c>
      <c r="E111" s="249" t="s">
        <v>1375</v>
      </c>
      <c r="F111" s="104">
        <f>G111+H111</f>
        <v>200000</v>
      </c>
      <c r="G111" s="468">
        <v>200000</v>
      </c>
      <c r="H111" s="250"/>
      <c r="I111" s="197" t="s">
        <v>920</v>
      </c>
      <c r="J111" s="255"/>
      <c r="K111" s="201"/>
      <c r="L111" s="201"/>
      <c r="M111" s="201"/>
      <c r="N111" s="201"/>
      <c r="O111" s="201"/>
    </row>
    <row r="112" spans="1:15" s="5" customFormat="1" ht="25.5" customHeight="1">
      <c r="A112" s="9" t="s">
        <v>15</v>
      </c>
      <c r="B112" s="205" t="s">
        <v>1379</v>
      </c>
      <c r="C112" s="11" t="s">
        <v>28</v>
      </c>
      <c r="D112" s="205" t="s">
        <v>1384</v>
      </c>
      <c r="E112" s="10" t="s">
        <v>1385</v>
      </c>
      <c r="F112" s="105">
        <v>100000</v>
      </c>
      <c r="G112" s="245">
        <v>100000</v>
      </c>
      <c r="H112" s="49"/>
      <c r="I112" s="11" t="s">
        <v>1386</v>
      </c>
      <c r="J112" s="18"/>
    </row>
    <row r="113" spans="1:15" s="201" customFormat="1" ht="25.5" customHeight="1">
      <c r="A113" s="192" t="s">
        <v>15</v>
      </c>
      <c r="B113" s="205" t="s">
        <v>1461</v>
      </c>
      <c r="C113" s="258" t="s">
        <v>28</v>
      </c>
      <c r="D113" s="89" t="s">
        <v>1402</v>
      </c>
      <c r="E113" s="155" t="s">
        <v>1403</v>
      </c>
      <c r="F113" s="454">
        <v>60000</v>
      </c>
      <c r="G113" s="454">
        <v>60000</v>
      </c>
      <c r="H113" s="186"/>
      <c r="I113" s="91" t="s">
        <v>935</v>
      </c>
      <c r="J113" s="162"/>
      <c r="K113" s="2"/>
      <c r="L113" s="2"/>
      <c r="M113" s="2"/>
      <c r="N113" s="2"/>
      <c r="O113" s="2"/>
    </row>
    <row r="114" spans="1:15" s="5" customFormat="1" ht="25.5" customHeight="1">
      <c r="A114" s="192" t="s">
        <v>15</v>
      </c>
      <c r="B114" s="205" t="s">
        <v>1461</v>
      </c>
      <c r="C114" s="258" t="s">
        <v>28</v>
      </c>
      <c r="D114" s="89" t="s">
        <v>1404</v>
      </c>
      <c r="E114" s="155" t="s">
        <v>1405</v>
      </c>
      <c r="F114" s="454">
        <v>195000</v>
      </c>
      <c r="G114" s="454">
        <v>195000</v>
      </c>
      <c r="H114" s="186"/>
      <c r="I114" s="91" t="s">
        <v>935</v>
      </c>
      <c r="J114" s="162"/>
      <c r="K114" s="2"/>
      <c r="L114" s="2"/>
      <c r="M114" s="2"/>
      <c r="N114" s="2"/>
      <c r="O114" s="2"/>
    </row>
    <row r="115" spans="1:15" s="5" customFormat="1" ht="25.5" customHeight="1">
      <c r="A115" s="192" t="s">
        <v>15</v>
      </c>
      <c r="B115" s="205" t="s">
        <v>1461</v>
      </c>
      <c r="C115" s="258" t="s">
        <v>28</v>
      </c>
      <c r="D115" s="89" t="s">
        <v>1411</v>
      </c>
      <c r="E115" s="155" t="s">
        <v>1407</v>
      </c>
      <c r="F115" s="454">
        <f>(31220*0.7)</f>
        <v>21854</v>
      </c>
      <c r="G115" s="454">
        <f>(31220*0.7)</f>
        <v>21854</v>
      </c>
      <c r="H115" s="186"/>
      <c r="I115" s="91" t="s">
        <v>1408</v>
      </c>
      <c r="J115" s="162"/>
      <c r="K115" s="2"/>
      <c r="L115" s="2"/>
      <c r="M115" s="2"/>
      <c r="N115" s="2"/>
      <c r="O115" s="2"/>
    </row>
    <row r="116" spans="1:15" s="6" customFormat="1" ht="25.5" customHeight="1" thickBot="1">
      <c r="A116" s="321" t="s">
        <v>15</v>
      </c>
      <c r="B116" s="271" t="s">
        <v>1461</v>
      </c>
      <c r="C116" s="331" t="s">
        <v>28</v>
      </c>
      <c r="D116" s="293" t="s">
        <v>1412</v>
      </c>
      <c r="E116" s="231" t="s">
        <v>1407</v>
      </c>
      <c r="F116" s="502">
        <f>(32560*0.7)</f>
        <v>22792</v>
      </c>
      <c r="G116" s="502">
        <f>(32560*0.7)</f>
        <v>22792</v>
      </c>
      <c r="H116" s="359"/>
      <c r="I116" s="226" t="s">
        <v>1408</v>
      </c>
      <c r="J116" s="233"/>
      <c r="K116" s="2"/>
      <c r="L116" s="2"/>
      <c r="M116" s="2"/>
      <c r="N116" s="2"/>
      <c r="O116" s="2"/>
    </row>
    <row r="117" spans="1:15" s="5" customFormat="1" ht="25.5" customHeight="1" thickTop="1">
      <c r="A117" s="257" t="s">
        <v>15</v>
      </c>
      <c r="B117" s="205" t="s">
        <v>1461</v>
      </c>
      <c r="C117" s="258" t="s">
        <v>28</v>
      </c>
      <c r="D117" s="89" t="s">
        <v>933</v>
      </c>
      <c r="E117" s="155" t="s">
        <v>1407</v>
      </c>
      <c r="F117" s="454">
        <f>(105691*0.7)</f>
        <v>73983.7</v>
      </c>
      <c r="G117" s="454">
        <f>(105691*0.7)</f>
        <v>73983.7</v>
      </c>
      <c r="H117" s="186"/>
      <c r="I117" s="91" t="s">
        <v>1408</v>
      </c>
      <c r="J117" s="203"/>
      <c r="K117" s="2"/>
      <c r="L117" s="2"/>
      <c r="M117" s="2"/>
      <c r="N117" s="2"/>
      <c r="O117" s="2"/>
    </row>
    <row r="118" spans="1:15" s="5" customFormat="1" ht="25.5" customHeight="1">
      <c r="A118" s="257" t="s">
        <v>15</v>
      </c>
      <c r="B118" s="205" t="s">
        <v>1461</v>
      </c>
      <c r="C118" s="91" t="s">
        <v>114</v>
      </c>
      <c r="D118" s="89" t="s">
        <v>1430</v>
      </c>
      <c r="E118" s="155" t="s">
        <v>1434</v>
      </c>
      <c r="F118" s="454">
        <f>SUM(G118:H118)</f>
        <v>130000</v>
      </c>
      <c r="G118" s="454">
        <v>130000</v>
      </c>
      <c r="H118" s="186"/>
      <c r="I118" s="91" t="s">
        <v>1435</v>
      </c>
      <c r="J118" s="203"/>
      <c r="K118" s="2"/>
      <c r="L118" s="2"/>
      <c r="M118" s="2"/>
      <c r="N118" s="2"/>
      <c r="O118" s="2"/>
    </row>
    <row r="119" spans="1:15" s="5" customFormat="1" ht="25.5" customHeight="1">
      <c r="A119" s="257" t="s">
        <v>15</v>
      </c>
      <c r="B119" s="205" t="s">
        <v>1461</v>
      </c>
      <c r="C119" s="91" t="s">
        <v>28</v>
      </c>
      <c r="D119" s="89" t="s">
        <v>1443</v>
      </c>
      <c r="E119" s="155" t="s">
        <v>1420</v>
      </c>
      <c r="F119" s="454">
        <v>20000</v>
      </c>
      <c r="G119" s="454">
        <v>20000</v>
      </c>
      <c r="H119" s="186"/>
      <c r="I119" s="91" t="s">
        <v>1444</v>
      </c>
      <c r="J119" s="203"/>
      <c r="K119" s="2"/>
      <c r="L119" s="2"/>
      <c r="M119" s="2"/>
      <c r="N119" s="2"/>
      <c r="O119" s="2"/>
    </row>
    <row r="120" spans="1:15" s="5" customFormat="1" ht="25.5" customHeight="1" thickBot="1">
      <c r="A120" s="257" t="s">
        <v>15</v>
      </c>
      <c r="B120" s="264" t="s">
        <v>1461</v>
      </c>
      <c r="C120" s="333" t="s">
        <v>28</v>
      </c>
      <c r="D120" s="400" t="s">
        <v>1445</v>
      </c>
      <c r="E120" s="409" t="s">
        <v>1446</v>
      </c>
      <c r="F120" s="507">
        <v>15000</v>
      </c>
      <c r="G120" s="507">
        <v>15000</v>
      </c>
      <c r="H120" s="414"/>
      <c r="I120" s="333" t="s">
        <v>1444</v>
      </c>
      <c r="J120" s="531"/>
      <c r="K120" s="2"/>
      <c r="L120" s="2"/>
      <c r="M120" s="2"/>
      <c r="N120" s="2"/>
      <c r="O120" s="2"/>
    </row>
    <row r="121" spans="1:15" ht="25.5" customHeight="1">
      <c r="A121" s="184" t="s">
        <v>1152</v>
      </c>
      <c r="B121" s="205" t="s">
        <v>529</v>
      </c>
      <c r="C121" s="11" t="s">
        <v>114</v>
      </c>
      <c r="D121" s="266" t="s">
        <v>1473</v>
      </c>
      <c r="E121" s="10" t="s">
        <v>1474</v>
      </c>
      <c r="F121" s="469">
        <v>743000</v>
      </c>
      <c r="G121" s="245">
        <v>743000</v>
      </c>
      <c r="H121" s="267"/>
      <c r="I121" s="11" t="s">
        <v>965</v>
      </c>
      <c r="J121" s="183"/>
      <c r="K121" s="5"/>
      <c r="L121" s="5"/>
      <c r="M121" s="5"/>
      <c r="N121" s="5"/>
      <c r="O121" s="146"/>
    </row>
    <row r="122" spans="1:15" ht="25.5" customHeight="1">
      <c r="A122" s="184" t="s">
        <v>1152</v>
      </c>
      <c r="B122" s="205" t="s">
        <v>529</v>
      </c>
      <c r="C122" s="11" t="s">
        <v>114</v>
      </c>
      <c r="D122" s="205" t="s">
        <v>1475</v>
      </c>
      <c r="E122" s="10" t="s">
        <v>1476</v>
      </c>
      <c r="F122" s="469">
        <v>2163000</v>
      </c>
      <c r="G122" s="245">
        <v>2163000</v>
      </c>
      <c r="H122" s="267"/>
      <c r="I122" s="11" t="s">
        <v>965</v>
      </c>
      <c r="J122" s="183"/>
      <c r="K122" s="5"/>
      <c r="L122" s="5"/>
      <c r="M122" s="5"/>
      <c r="N122" s="5"/>
      <c r="O122" s="146"/>
    </row>
    <row r="123" spans="1:15" ht="25.5" customHeight="1">
      <c r="A123" s="184" t="s">
        <v>1152</v>
      </c>
      <c r="B123" s="205" t="s">
        <v>529</v>
      </c>
      <c r="C123" s="11" t="s">
        <v>114</v>
      </c>
      <c r="D123" s="205" t="s">
        <v>1477</v>
      </c>
      <c r="E123" s="10" t="s">
        <v>1228</v>
      </c>
      <c r="F123" s="469">
        <v>310000</v>
      </c>
      <c r="G123" s="245">
        <v>310000</v>
      </c>
      <c r="H123" s="267"/>
      <c r="I123" s="11" t="s">
        <v>965</v>
      </c>
      <c r="J123" s="183"/>
      <c r="K123" s="5"/>
      <c r="L123" s="5"/>
      <c r="M123" s="5"/>
      <c r="N123" s="5"/>
      <c r="O123" s="146"/>
    </row>
    <row r="124" spans="1:15" ht="25.5" customHeight="1">
      <c r="A124" s="184" t="s">
        <v>1152</v>
      </c>
      <c r="B124" s="205" t="s">
        <v>529</v>
      </c>
      <c r="C124" s="11" t="s">
        <v>114</v>
      </c>
      <c r="D124" s="205" t="s">
        <v>1478</v>
      </c>
      <c r="E124" s="10" t="s">
        <v>1228</v>
      </c>
      <c r="F124" s="469">
        <v>1350000</v>
      </c>
      <c r="G124" s="245">
        <v>1350000</v>
      </c>
      <c r="H124" s="267"/>
      <c r="I124" s="11" t="s">
        <v>965</v>
      </c>
      <c r="J124" s="183"/>
      <c r="K124" s="5"/>
      <c r="L124" s="5"/>
      <c r="M124" s="5"/>
      <c r="N124" s="5"/>
      <c r="O124" s="146"/>
    </row>
    <row r="125" spans="1:15" ht="25.5" customHeight="1">
      <c r="A125" s="184" t="s">
        <v>15</v>
      </c>
      <c r="B125" s="286" t="s">
        <v>155</v>
      </c>
      <c r="C125" s="11" t="s">
        <v>28</v>
      </c>
      <c r="D125" s="205" t="s">
        <v>1270</v>
      </c>
      <c r="E125" s="10" t="s">
        <v>435</v>
      </c>
      <c r="F125" s="105">
        <v>20000</v>
      </c>
      <c r="G125" s="245">
        <v>20000</v>
      </c>
      <c r="H125" s="49">
        <v>0</v>
      </c>
      <c r="I125" s="11" t="s">
        <v>160</v>
      </c>
      <c r="J125" s="183"/>
      <c r="K125" s="5"/>
      <c r="L125" s="5"/>
      <c r="M125" s="5"/>
      <c r="N125" s="5"/>
      <c r="O125" s="5"/>
    </row>
    <row r="126" spans="1:15" ht="25.5" customHeight="1">
      <c r="A126" s="184" t="s">
        <v>15</v>
      </c>
      <c r="B126" s="57" t="s">
        <v>155</v>
      </c>
      <c r="C126" s="11" t="s">
        <v>28</v>
      </c>
      <c r="D126" s="205" t="s">
        <v>1271</v>
      </c>
      <c r="E126" s="10" t="s">
        <v>1272</v>
      </c>
      <c r="F126" s="105">
        <f>SUM(G126:H126)</f>
        <v>50000</v>
      </c>
      <c r="G126" s="245">
        <v>50000</v>
      </c>
      <c r="H126" s="49">
        <v>0</v>
      </c>
      <c r="I126" s="11" t="s">
        <v>1273</v>
      </c>
      <c r="J126" s="183"/>
      <c r="K126" s="5"/>
      <c r="L126" s="5"/>
      <c r="M126" s="5"/>
      <c r="N126" s="5"/>
      <c r="O126" s="5"/>
    </row>
    <row r="127" spans="1:15" ht="25.5" customHeight="1">
      <c r="A127" s="184" t="s">
        <v>15</v>
      </c>
      <c r="B127" s="57" t="s">
        <v>155</v>
      </c>
      <c r="C127" s="11" t="s">
        <v>28</v>
      </c>
      <c r="D127" s="205" t="s">
        <v>1275</v>
      </c>
      <c r="E127" s="10" t="s">
        <v>25</v>
      </c>
      <c r="F127" s="105">
        <f>SUM(G127:H127)</f>
        <v>12000</v>
      </c>
      <c r="G127" s="245">
        <v>12000</v>
      </c>
      <c r="H127" s="49">
        <v>0</v>
      </c>
      <c r="I127" s="11" t="s">
        <v>1273</v>
      </c>
      <c r="J127" s="183"/>
      <c r="K127" s="5"/>
      <c r="L127" s="5"/>
      <c r="M127" s="5"/>
      <c r="N127" s="5"/>
      <c r="O127" s="5"/>
    </row>
    <row r="128" spans="1:15" ht="25.5" customHeight="1">
      <c r="A128" s="184" t="s">
        <v>15</v>
      </c>
      <c r="B128" s="205" t="s">
        <v>559</v>
      </c>
      <c r="C128" s="11" t="s">
        <v>28</v>
      </c>
      <c r="D128" s="205" t="s">
        <v>1495</v>
      </c>
      <c r="E128" s="10" t="s">
        <v>1496</v>
      </c>
      <c r="F128" s="105">
        <v>38500</v>
      </c>
      <c r="G128" s="105">
        <v>38500</v>
      </c>
      <c r="H128" s="165"/>
      <c r="I128" s="11" t="s">
        <v>1497</v>
      </c>
      <c r="J128" s="246"/>
      <c r="K128" s="6"/>
      <c r="L128" s="6"/>
      <c r="M128" s="6"/>
      <c r="N128" s="6"/>
      <c r="O128" s="6"/>
    </row>
    <row r="129" spans="1:15" ht="25.5" customHeight="1">
      <c r="A129" s="184" t="s">
        <v>1152</v>
      </c>
      <c r="B129" s="205" t="s">
        <v>1509</v>
      </c>
      <c r="C129" s="11" t="s">
        <v>28</v>
      </c>
      <c r="D129" s="205" t="s">
        <v>1510</v>
      </c>
      <c r="E129" s="10" t="s">
        <v>1511</v>
      </c>
      <c r="F129" s="107">
        <f>SUM(G129:H129)</f>
        <v>21000</v>
      </c>
      <c r="G129" s="105">
        <v>21000</v>
      </c>
      <c r="H129" s="47"/>
      <c r="I129" s="11" t="s">
        <v>1512</v>
      </c>
      <c r="J129" s="183"/>
      <c r="K129" s="5"/>
      <c r="L129" s="5"/>
      <c r="M129" s="5"/>
      <c r="N129" s="5"/>
      <c r="O129" s="5"/>
    </row>
    <row r="130" spans="1:15" ht="25.5" customHeight="1">
      <c r="A130" s="184" t="s">
        <v>15</v>
      </c>
      <c r="B130" s="205" t="s">
        <v>1509</v>
      </c>
      <c r="C130" s="11" t="s">
        <v>28</v>
      </c>
      <c r="D130" s="205" t="s">
        <v>1513</v>
      </c>
      <c r="E130" s="10" t="s">
        <v>1514</v>
      </c>
      <c r="F130" s="107">
        <f>SUM(G130:H130)</f>
        <v>18900</v>
      </c>
      <c r="G130" s="105">
        <v>18900</v>
      </c>
      <c r="H130" s="49"/>
      <c r="I130" s="11" t="s">
        <v>1515</v>
      </c>
      <c r="J130" s="183"/>
      <c r="K130" s="5"/>
      <c r="L130" s="5"/>
      <c r="M130" s="5"/>
      <c r="N130" s="5"/>
      <c r="O130" s="5"/>
    </row>
    <row r="131" spans="1:15" ht="25.5" customHeight="1">
      <c r="A131" s="184" t="s">
        <v>15</v>
      </c>
      <c r="B131" s="205" t="s">
        <v>1518</v>
      </c>
      <c r="C131" s="11" t="s">
        <v>1555</v>
      </c>
      <c r="D131" s="205" t="s">
        <v>1519</v>
      </c>
      <c r="E131" s="10" t="s">
        <v>1520</v>
      </c>
      <c r="F131" s="105">
        <v>19250</v>
      </c>
      <c r="G131" s="245">
        <v>19250</v>
      </c>
      <c r="H131" s="49"/>
      <c r="I131" s="11" t="s">
        <v>1521</v>
      </c>
      <c r="J131" s="183"/>
      <c r="K131" s="5"/>
      <c r="L131" s="5"/>
      <c r="M131" s="5"/>
      <c r="N131" s="5"/>
      <c r="O131" s="5"/>
    </row>
    <row r="132" spans="1:15" ht="25.5" customHeight="1">
      <c r="A132" s="184" t="s">
        <v>15</v>
      </c>
      <c r="B132" s="205" t="s">
        <v>1518</v>
      </c>
      <c r="C132" s="11" t="s">
        <v>1555</v>
      </c>
      <c r="D132" s="205" t="s">
        <v>1523</v>
      </c>
      <c r="E132" s="10" t="s">
        <v>1524</v>
      </c>
      <c r="F132" s="105">
        <v>35464</v>
      </c>
      <c r="G132" s="245">
        <v>35464</v>
      </c>
      <c r="H132" s="49"/>
      <c r="I132" s="11" t="s">
        <v>1521</v>
      </c>
      <c r="J132" s="183"/>
      <c r="K132" s="5"/>
      <c r="L132" s="5"/>
      <c r="M132" s="5"/>
      <c r="N132" s="5"/>
      <c r="O132" s="5"/>
    </row>
    <row r="133" spans="1:15" ht="25.5" customHeight="1">
      <c r="A133" s="184" t="s">
        <v>15</v>
      </c>
      <c r="B133" s="205" t="s">
        <v>1518</v>
      </c>
      <c r="C133" s="11" t="s">
        <v>1555</v>
      </c>
      <c r="D133" s="205" t="s">
        <v>1532</v>
      </c>
      <c r="E133" s="10" t="s">
        <v>1533</v>
      </c>
      <c r="F133" s="105">
        <v>26300</v>
      </c>
      <c r="G133" s="245">
        <v>26300</v>
      </c>
      <c r="H133" s="49"/>
      <c r="I133" s="11" t="s">
        <v>1531</v>
      </c>
      <c r="J133" s="183"/>
      <c r="K133" s="5"/>
      <c r="L133" s="5"/>
      <c r="M133" s="5"/>
      <c r="N133" s="5"/>
      <c r="O133" s="5"/>
    </row>
    <row r="134" spans="1:15" ht="25.5" customHeight="1">
      <c r="A134" s="316" t="s">
        <v>15</v>
      </c>
      <c r="B134" s="57" t="s">
        <v>1536</v>
      </c>
      <c r="C134" s="11" t="s">
        <v>28</v>
      </c>
      <c r="D134" s="205" t="s">
        <v>1537</v>
      </c>
      <c r="E134" s="10" t="s">
        <v>1538</v>
      </c>
      <c r="F134" s="104">
        <f>G134</f>
        <v>42500</v>
      </c>
      <c r="G134" s="245">
        <v>42500</v>
      </c>
      <c r="H134" s="49"/>
      <c r="I134" s="11" t="s">
        <v>1539</v>
      </c>
      <c r="J134" s="183"/>
      <c r="K134" s="5"/>
      <c r="L134" s="5"/>
      <c r="M134" s="5"/>
      <c r="N134" s="5"/>
      <c r="O134" s="5"/>
    </row>
    <row r="135" spans="1:15" ht="25.5" customHeight="1">
      <c r="A135" s="316" t="s">
        <v>15</v>
      </c>
      <c r="B135" s="57" t="s">
        <v>1536</v>
      </c>
      <c r="C135" s="11" t="s">
        <v>28</v>
      </c>
      <c r="D135" s="205" t="s">
        <v>1540</v>
      </c>
      <c r="E135" s="10" t="s">
        <v>1541</v>
      </c>
      <c r="F135" s="104">
        <f>G135</f>
        <v>42900</v>
      </c>
      <c r="G135" s="245">
        <v>42900</v>
      </c>
      <c r="H135" s="49"/>
      <c r="I135" s="11" t="s">
        <v>1539</v>
      </c>
      <c r="J135" s="183"/>
      <c r="K135" s="5"/>
      <c r="L135" s="5"/>
      <c r="M135" s="5"/>
      <c r="N135" s="5"/>
      <c r="O135" s="5"/>
    </row>
    <row r="136" spans="1:15" ht="25.5" customHeight="1">
      <c r="A136" s="184" t="s">
        <v>1109</v>
      </c>
      <c r="B136" s="205" t="s">
        <v>1110</v>
      </c>
      <c r="C136" s="11" t="s">
        <v>1114</v>
      </c>
      <c r="D136" s="205" t="s">
        <v>1115</v>
      </c>
      <c r="E136" s="10" t="s">
        <v>1116</v>
      </c>
      <c r="F136" s="105">
        <f>SUM(G136:H136)</f>
        <v>35750</v>
      </c>
      <c r="G136" s="245">
        <v>35750</v>
      </c>
      <c r="H136" s="49"/>
      <c r="I136" s="11" t="s">
        <v>1113</v>
      </c>
      <c r="J136" s="183"/>
      <c r="K136" s="5"/>
      <c r="L136" s="5"/>
      <c r="M136" s="5"/>
      <c r="N136" s="5"/>
      <c r="O136" s="5"/>
    </row>
    <row r="137" spans="1:15" s="5" customFormat="1" ht="25.5" customHeight="1">
      <c r="A137" s="184" t="s">
        <v>15</v>
      </c>
      <c r="B137" s="205" t="s">
        <v>706</v>
      </c>
      <c r="C137" s="11" t="s">
        <v>32</v>
      </c>
      <c r="D137" s="205" t="s">
        <v>1150</v>
      </c>
      <c r="E137" s="10" t="s">
        <v>1151</v>
      </c>
      <c r="F137" s="467">
        <f>G137+H137</f>
        <v>1448000</v>
      </c>
      <c r="G137" s="245">
        <v>1448000</v>
      </c>
      <c r="H137" s="169"/>
      <c r="I137" s="11" t="s">
        <v>725</v>
      </c>
      <c r="J137" s="183"/>
    </row>
    <row r="138" spans="1:15" s="5" customFormat="1" ht="25.5" customHeight="1">
      <c r="A138" s="184" t="s">
        <v>1152</v>
      </c>
      <c r="B138" s="205" t="s">
        <v>710</v>
      </c>
      <c r="C138" s="11" t="s">
        <v>32</v>
      </c>
      <c r="D138" s="205" t="s">
        <v>1153</v>
      </c>
      <c r="E138" s="10" t="s">
        <v>1154</v>
      </c>
      <c r="F138" s="467">
        <f>G138+H138</f>
        <v>100000</v>
      </c>
      <c r="G138" s="105">
        <v>100000</v>
      </c>
      <c r="H138" s="169"/>
      <c r="I138" s="11" t="s">
        <v>730</v>
      </c>
      <c r="J138" s="183"/>
    </row>
    <row r="139" spans="1:15" s="5" customFormat="1" ht="25.5" customHeight="1">
      <c r="A139" s="184" t="s">
        <v>1152</v>
      </c>
      <c r="B139" s="205" t="s">
        <v>710</v>
      </c>
      <c r="C139" s="11" t="s">
        <v>32</v>
      </c>
      <c r="D139" s="205" t="s">
        <v>1155</v>
      </c>
      <c r="E139" s="10" t="s">
        <v>1156</v>
      </c>
      <c r="F139" s="467">
        <f>G139+H139</f>
        <v>100000</v>
      </c>
      <c r="G139" s="105">
        <v>100000</v>
      </c>
      <c r="H139" s="169"/>
      <c r="I139" s="11" t="s">
        <v>730</v>
      </c>
      <c r="J139" s="183"/>
    </row>
    <row r="140" spans="1:15" ht="25.5" customHeight="1">
      <c r="A140" s="184" t="s">
        <v>1152</v>
      </c>
      <c r="B140" s="205" t="s">
        <v>710</v>
      </c>
      <c r="C140" s="11" t="s">
        <v>32</v>
      </c>
      <c r="D140" s="205" t="s">
        <v>1157</v>
      </c>
      <c r="E140" s="10" t="s">
        <v>1158</v>
      </c>
      <c r="F140" s="467">
        <f>G140+H140</f>
        <v>120000</v>
      </c>
      <c r="G140" s="105">
        <v>120000</v>
      </c>
      <c r="H140" s="169"/>
      <c r="I140" s="11" t="s">
        <v>730</v>
      </c>
      <c r="J140" s="183"/>
      <c r="K140" s="5"/>
      <c r="L140" s="5"/>
      <c r="M140" s="5"/>
      <c r="N140" s="5"/>
      <c r="O140" s="5"/>
    </row>
    <row r="141" spans="1:15" ht="25.5" customHeight="1">
      <c r="A141" s="257" t="s">
        <v>1152</v>
      </c>
      <c r="B141" s="205" t="s">
        <v>127</v>
      </c>
      <c r="C141" s="11" t="s">
        <v>32</v>
      </c>
      <c r="D141" s="205" t="s">
        <v>1220</v>
      </c>
      <c r="E141" s="10" t="s">
        <v>116</v>
      </c>
      <c r="F141" s="105">
        <v>20000</v>
      </c>
      <c r="G141" s="105">
        <v>20000</v>
      </c>
      <c r="H141" s="132"/>
      <c r="I141" s="11" t="s">
        <v>1221</v>
      </c>
      <c r="J141" s="528" t="s">
        <v>1222</v>
      </c>
      <c r="K141" s="5"/>
      <c r="L141" s="5"/>
      <c r="M141" s="5"/>
      <c r="N141" s="5"/>
      <c r="O141" s="5"/>
    </row>
    <row r="142" spans="1:15" ht="25.5" customHeight="1">
      <c r="A142" s="257" t="s">
        <v>1152</v>
      </c>
      <c r="B142" s="205" t="s">
        <v>127</v>
      </c>
      <c r="C142" s="11" t="s">
        <v>32</v>
      </c>
      <c r="D142" s="205" t="s">
        <v>1225</v>
      </c>
      <c r="E142" s="10" t="s">
        <v>1226</v>
      </c>
      <c r="F142" s="105">
        <v>100000</v>
      </c>
      <c r="G142" s="105">
        <v>100000</v>
      </c>
      <c r="H142" s="132"/>
      <c r="I142" s="11" t="s">
        <v>1221</v>
      </c>
      <c r="J142" s="528" t="s">
        <v>1222</v>
      </c>
      <c r="K142" s="5"/>
      <c r="L142" s="5"/>
      <c r="M142" s="5"/>
      <c r="N142" s="5"/>
      <c r="O142" s="5"/>
    </row>
    <row r="143" spans="1:15" ht="25.5" customHeight="1">
      <c r="A143" s="257" t="s">
        <v>1152</v>
      </c>
      <c r="B143" s="205" t="s">
        <v>127</v>
      </c>
      <c r="C143" s="11" t="s">
        <v>32</v>
      </c>
      <c r="D143" s="205" t="s">
        <v>1227</v>
      </c>
      <c r="E143" s="10" t="s">
        <v>1228</v>
      </c>
      <c r="F143" s="105">
        <v>50000</v>
      </c>
      <c r="G143" s="105">
        <v>50000</v>
      </c>
      <c r="H143" s="132"/>
      <c r="I143" s="11" t="s">
        <v>1221</v>
      </c>
      <c r="J143" s="528" t="s">
        <v>1222</v>
      </c>
      <c r="K143" s="5"/>
      <c r="L143" s="5"/>
      <c r="M143" s="5"/>
      <c r="N143" s="5"/>
      <c r="O143" s="5"/>
    </row>
    <row r="144" spans="1:15" ht="25.5" customHeight="1">
      <c r="A144" s="257" t="s">
        <v>15</v>
      </c>
      <c r="B144" s="205" t="s">
        <v>1244</v>
      </c>
      <c r="C144" s="11" t="s">
        <v>32</v>
      </c>
      <c r="D144" s="205" t="s">
        <v>1204</v>
      </c>
      <c r="E144" s="19" t="s">
        <v>1252</v>
      </c>
      <c r="F144" s="105">
        <v>100000</v>
      </c>
      <c r="G144" s="105">
        <v>100000</v>
      </c>
      <c r="H144" s="132"/>
      <c r="I144" s="11" t="s">
        <v>1253</v>
      </c>
      <c r="J144" s="183" t="s">
        <v>1254</v>
      </c>
      <c r="K144" s="5"/>
      <c r="L144" s="5"/>
      <c r="M144" s="5"/>
      <c r="N144" s="5"/>
      <c r="O144" s="5"/>
    </row>
    <row r="145" spans="1:15" ht="25.5" customHeight="1">
      <c r="A145" s="257" t="s">
        <v>1152</v>
      </c>
      <c r="B145" s="240" t="s">
        <v>147</v>
      </c>
      <c r="C145" s="239" t="s">
        <v>152</v>
      </c>
      <c r="D145" s="240" t="s">
        <v>1255</v>
      </c>
      <c r="E145" s="276" t="s">
        <v>1256</v>
      </c>
      <c r="F145" s="458">
        <v>60000</v>
      </c>
      <c r="G145" s="458">
        <v>60000</v>
      </c>
      <c r="H145" s="241"/>
      <c r="I145" s="11" t="s">
        <v>1257</v>
      </c>
      <c r="J145" s="203" t="s">
        <v>1258</v>
      </c>
      <c r="K145" s="5"/>
      <c r="L145" s="5"/>
      <c r="M145" s="5"/>
      <c r="N145" s="5"/>
      <c r="O145" s="5"/>
    </row>
    <row r="146" spans="1:15" ht="25.5" customHeight="1">
      <c r="A146" s="257" t="s">
        <v>1152</v>
      </c>
      <c r="B146" s="240" t="s">
        <v>147</v>
      </c>
      <c r="C146" s="239" t="s">
        <v>152</v>
      </c>
      <c r="D146" s="240" t="s">
        <v>1263</v>
      </c>
      <c r="E146" s="276" t="s">
        <v>1266</v>
      </c>
      <c r="F146" s="458">
        <v>30000</v>
      </c>
      <c r="G146" s="458">
        <v>30000</v>
      </c>
      <c r="H146" s="241"/>
      <c r="I146" s="239" t="s">
        <v>1261</v>
      </c>
      <c r="J146" s="203" t="s">
        <v>1262</v>
      </c>
      <c r="K146" s="5"/>
      <c r="L146" s="5"/>
      <c r="M146" s="5"/>
      <c r="N146" s="5"/>
      <c r="O146" s="5"/>
    </row>
    <row r="147" spans="1:15" ht="25.5" customHeight="1">
      <c r="A147" s="257" t="s">
        <v>1152</v>
      </c>
      <c r="B147" s="240" t="s">
        <v>147</v>
      </c>
      <c r="C147" s="239" t="s">
        <v>152</v>
      </c>
      <c r="D147" s="240" t="s">
        <v>1259</v>
      </c>
      <c r="E147" s="276" t="s">
        <v>1260</v>
      </c>
      <c r="F147" s="458">
        <v>10000</v>
      </c>
      <c r="G147" s="458">
        <v>10000</v>
      </c>
      <c r="H147" s="241"/>
      <c r="I147" s="239" t="s">
        <v>1261</v>
      </c>
      <c r="J147" s="203" t="s">
        <v>1262</v>
      </c>
      <c r="K147" s="5"/>
      <c r="L147" s="5"/>
      <c r="M147" s="5"/>
      <c r="N147" s="5"/>
      <c r="O147" s="5"/>
    </row>
    <row r="148" spans="1:15" ht="25.5" customHeight="1">
      <c r="A148" s="257" t="s">
        <v>15</v>
      </c>
      <c r="B148" s="57" t="s">
        <v>155</v>
      </c>
      <c r="C148" s="11" t="s">
        <v>32</v>
      </c>
      <c r="D148" s="205" t="s">
        <v>1276</v>
      </c>
      <c r="E148" s="10" t="s">
        <v>1277</v>
      </c>
      <c r="F148" s="105">
        <f>SUM(G148:H148)</f>
        <v>2000000</v>
      </c>
      <c r="G148" s="245">
        <v>2000000</v>
      </c>
      <c r="H148" s="49"/>
      <c r="I148" s="11" t="s">
        <v>171</v>
      </c>
      <c r="J148" s="528" t="s">
        <v>172</v>
      </c>
      <c r="K148" s="5"/>
      <c r="L148" s="5"/>
      <c r="M148" s="5"/>
      <c r="N148" s="5"/>
      <c r="O148" s="5"/>
    </row>
    <row r="149" spans="1:15" ht="25.5" customHeight="1">
      <c r="A149" s="257" t="s">
        <v>15</v>
      </c>
      <c r="B149" s="57" t="s">
        <v>155</v>
      </c>
      <c r="C149" s="11" t="s">
        <v>32</v>
      </c>
      <c r="D149" s="205" t="s">
        <v>1278</v>
      </c>
      <c r="E149" s="19" t="s">
        <v>25</v>
      </c>
      <c r="F149" s="105">
        <f>SUM(G149:H149)</f>
        <v>25000</v>
      </c>
      <c r="G149" s="245">
        <v>25000</v>
      </c>
      <c r="H149" s="49"/>
      <c r="I149" s="11" t="s">
        <v>1279</v>
      </c>
      <c r="J149" s="528" t="s">
        <v>1280</v>
      </c>
      <c r="K149" s="5"/>
      <c r="L149" s="5"/>
      <c r="M149" s="5"/>
      <c r="N149" s="5"/>
      <c r="O149" s="5"/>
    </row>
    <row r="150" spans="1:15" ht="25.5" customHeight="1">
      <c r="A150" s="184" t="s">
        <v>15</v>
      </c>
      <c r="B150" s="205" t="s">
        <v>233</v>
      </c>
      <c r="C150" s="11" t="s">
        <v>32</v>
      </c>
      <c r="D150" s="205" t="s">
        <v>1326</v>
      </c>
      <c r="E150" s="10" t="s">
        <v>1327</v>
      </c>
      <c r="F150" s="105">
        <v>60000</v>
      </c>
      <c r="G150" s="105">
        <v>60000</v>
      </c>
      <c r="H150" s="49"/>
      <c r="I150" s="11"/>
      <c r="J150" s="183"/>
      <c r="K150" s="5"/>
      <c r="L150" s="5"/>
      <c r="M150" s="5"/>
      <c r="N150" s="5"/>
      <c r="O150" s="5"/>
    </row>
    <row r="151" spans="1:15" ht="25.5" customHeight="1">
      <c r="A151" s="184" t="s">
        <v>15</v>
      </c>
      <c r="B151" s="205" t="s">
        <v>1348</v>
      </c>
      <c r="C151" s="11" t="s">
        <v>32</v>
      </c>
      <c r="D151" s="205" t="s">
        <v>1352</v>
      </c>
      <c r="E151" s="10" t="s">
        <v>1353</v>
      </c>
      <c r="F151" s="105">
        <v>11000</v>
      </c>
      <c r="G151" s="245">
        <v>11000</v>
      </c>
      <c r="H151" s="49"/>
      <c r="I151" s="11" t="s">
        <v>1351</v>
      </c>
      <c r="J151" s="183"/>
      <c r="K151" s="5"/>
      <c r="L151" s="5"/>
      <c r="M151" s="5"/>
      <c r="N151" s="5"/>
      <c r="O151" s="5"/>
    </row>
    <row r="152" spans="1:15" ht="25.5" customHeight="1">
      <c r="A152" s="184" t="s">
        <v>15</v>
      </c>
      <c r="B152" s="167" t="s">
        <v>1360</v>
      </c>
      <c r="C152" s="91" t="s">
        <v>32</v>
      </c>
      <c r="D152" s="89" t="s">
        <v>1365</v>
      </c>
      <c r="E152" s="155" t="s">
        <v>25</v>
      </c>
      <c r="F152" s="454">
        <f>SUM(G152:H152)</f>
        <v>89000</v>
      </c>
      <c r="G152" s="111">
        <v>89000</v>
      </c>
      <c r="H152" s="193"/>
      <c r="I152" s="62" t="s">
        <v>1366</v>
      </c>
      <c r="J152" s="203"/>
      <c r="K152" s="252"/>
      <c r="L152" s="252"/>
      <c r="M152" s="252"/>
      <c r="N152" s="252"/>
      <c r="O152" s="252"/>
    </row>
    <row r="153" spans="1:15" ht="25.5" customHeight="1">
      <c r="A153" s="257" t="s">
        <v>15</v>
      </c>
      <c r="B153" s="205" t="s">
        <v>1461</v>
      </c>
      <c r="C153" s="258" t="s">
        <v>32</v>
      </c>
      <c r="D153" s="89" t="s">
        <v>1413</v>
      </c>
      <c r="E153" s="155" t="s">
        <v>1407</v>
      </c>
      <c r="F153" s="454">
        <f>(24186*0.7)</f>
        <v>16930.2</v>
      </c>
      <c r="G153" s="454">
        <f>(24186*0.7)</f>
        <v>16930.2</v>
      </c>
      <c r="H153" s="186"/>
      <c r="I153" s="91" t="s">
        <v>1408</v>
      </c>
      <c r="J153" s="203"/>
    </row>
    <row r="154" spans="1:15" ht="25.5" customHeight="1">
      <c r="A154" s="257" t="s">
        <v>15</v>
      </c>
      <c r="B154" s="205" t="s">
        <v>1461</v>
      </c>
      <c r="C154" s="258" t="s">
        <v>32</v>
      </c>
      <c r="D154" s="89" t="s">
        <v>1414</v>
      </c>
      <c r="E154" s="155" t="s">
        <v>1407</v>
      </c>
      <c r="F154" s="454">
        <f>(16372*0.7)</f>
        <v>11460.4</v>
      </c>
      <c r="G154" s="454">
        <f>(16372*0.7)</f>
        <v>11460.4</v>
      </c>
      <c r="H154" s="186"/>
      <c r="I154" s="91" t="s">
        <v>1408</v>
      </c>
      <c r="J154" s="203"/>
    </row>
    <row r="155" spans="1:15" ht="25.5" customHeight="1">
      <c r="A155" s="257" t="s">
        <v>15</v>
      </c>
      <c r="B155" s="205" t="s">
        <v>1461</v>
      </c>
      <c r="C155" s="258" t="s">
        <v>32</v>
      </c>
      <c r="D155" s="89" t="s">
        <v>1415</v>
      </c>
      <c r="E155" s="155" t="s">
        <v>1407</v>
      </c>
      <c r="F155" s="454">
        <f>(20000*0.7)</f>
        <v>14000</v>
      </c>
      <c r="G155" s="454">
        <f>(20000*0.7)</f>
        <v>14000</v>
      </c>
      <c r="H155" s="186"/>
      <c r="I155" s="91" t="s">
        <v>1408</v>
      </c>
      <c r="J155" s="203"/>
    </row>
    <row r="156" spans="1:15" ht="25.5" customHeight="1">
      <c r="A156" s="257" t="s">
        <v>15</v>
      </c>
      <c r="B156" s="205" t="s">
        <v>1461</v>
      </c>
      <c r="C156" s="91" t="s">
        <v>152</v>
      </c>
      <c r="D156" s="89" t="s">
        <v>1436</v>
      </c>
      <c r="E156" s="155" t="s">
        <v>1437</v>
      </c>
      <c r="F156" s="454">
        <f>SUM(G156:H156)</f>
        <v>30000</v>
      </c>
      <c r="G156" s="454">
        <v>30000</v>
      </c>
      <c r="H156" s="186"/>
      <c r="I156" s="91" t="s">
        <v>1438</v>
      </c>
      <c r="J156" s="203"/>
    </row>
    <row r="157" spans="1:15" ht="25.5" customHeight="1">
      <c r="A157" s="257" t="s">
        <v>15</v>
      </c>
      <c r="B157" s="205" t="s">
        <v>1461</v>
      </c>
      <c r="C157" s="91" t="s">
        <v>32</v>
      </c>
      <c r="D157" s="89" t="s">
        <v>1443</v>
      </c>
      <c r="E157" s="155" t="s">
        <v>1447</v>
      </c>
      <c r="F157" s="454">
        <v>100000</v>
      </c>
      <c r="G157" s="454">
        <v>100000</v>
      </c>
      <c r="H157" s="186"/>
      <c r="I157" s="91" t="s">
        <v>1444</v>
      </c>
      <c r="J157" s="203"/>
    </row>
    <row r="158" spans="1:15" ht="25.5" customHeight="1">
      <c r="A158" s="184" t="s">
        <v>1152</v>
      </c>
      <c r="B158" s="205" t="s">
        <v>529</v>
      </c>
      <c r="C158" s="11" t="s">
        <v>152</v>
      </c>
      <c r="D158" s="205" t="s">
        <v>1479</v>
      </c>
      <c r="E158" s="10" t="s">
        <v>1228</v>
      </c>
      <c r="F158" s="469">
        <v>90000</v>
      </c>
      <c r="G158" s="245">
        <v>90000</v>
      </c>
      <c r="H158" s="267"/>
      <c r="I158" s="11" t="s">
        <v>965</v>
      </c>
      <c r="J158" s="183"/>
      <c r="K158" s="5"/>
      <c r="L158" s="5"/>
      <c r="M158" s="5"/>
      <c r="N158" s="5"/>
      <c r="O158" s="146"/>
    </row>
    <row r="159" spans="1:15" ht="25.5" customHeight="1">
      <c r="A159" s="184" t="s">
        <v>1152</v>
      </c>
      <c r="B159" s="205" t="s">
        <v>529</v>
      </c>
      <c r="C159" s="11" t="s">
        <v>152</v>
      </c>
      <c r="D159" s="266" t="s">
        <v>1480</v>
      </c>
      <c r="E159" s="19" t="s">
        <v>1481</v>
      </c>
      <c r="F159" s="469">
        <v>151700</v>
      </c>
      <c r="G159" s="245">
        <v>151700</v>
      </c>
      <c r="H159" s="267"/>
      <c r="I159" s="11" t="s">
        <v>965</v>
      </c>
      <c r="J159" s="183"/>
      <c r="K159" s="5"/>
      <c r="L159" s="5"/>
      <c r="M159" s="5"/>
      <c r="N159" s="5"/>
      <c r="O159" s="146"/>
    </row>
    <row r="160" spans="1:15" ht="25.5" customHeight="1">
      <c r="A160" s="184" t="s">
        <v>15</v>
      </c>
      <c r="B160" s="205" t="s">
        <v>96</v>
      </c>
      <c r="C160" s="11" t="s">
        <v>32</v>
      </c>
      <c r="D160" s="205" t="s">
        <v>1482</v>
      </c>
      <c r="E160" s="10" t="s">
        <v>1483</v>
      </c>
      <c r="F160" s="105">
        <f>SUM(G160)</f>
        <v>295310</v>
      </c>
      <c r="G160" s="245">
        <v>295310</v>
      </c>
      <c r="H160" s="270"/>
      <c r="I160" s="11" t="s">
        <v>1484</v>
      </c>
      <c r="J160" s="183"/>
      <c r="K160" s="5"/>
      <c r="L160" s="5"/>
      <c r="M160" s="5"/>
      <c r="N160" s="5"/>
      <c r="O160" s="146"/>
    </row>
    <row r="161" spans="1:15" ht="25.5" customHeight="1">
      <c r="A161" s="184" t="s">
        <v>15</v>
      </c>
      <c r="B161" s="205" t="s">
        <v>96</v>
      </c>
      <c r="C161" s="11" t="s">
        <v>32</v>
      </c>
      <c r="D161" s="205" t="s">
        <v>1485</v>
      </c>
      <c r="E161" s="10" t="s">
        <v>1486</v>
      </c>
      <c r="F161" s="105">
        <f>SUM(G161)</f>
        <v>15000</v>
      </c>
      <c r="G161" s="245">
        <v>15000</v>
      </c>
      <c r="H161" s="270"/>
      <c r="I161" s="11" t="s">
        <v>1484</v>
      </c>
      <c r="J161" s="183"/>
      <c r="K161" s="5"/>
      <c r="L161" s="5"/>
      <c r="M161" s="5"/>
      <c r="N161" s="5"/>
      <c r="O161" s="146"/>
    </row>
    <row r="162" spans="1:15" ht="25.5" customHeight="1">
      <c r="A162" s="184" t="s">
        <v>15</v>
      </c>
      <c r="B162" s="57" t="s">
        <v>155</v>
      </c>
      <c r="C162" s="11" t="s">
        <v>32</v>
      </c>
      <c r="D162" s="205" t="s">
        <v>1276</v>
      </c>
      <c r="E162" s="10" t="s">
        <v>1277</v>
      </c>
      <c r="F162" s="105">
        <f>SUM(G162:H162)</f>
        <v>2000000</v>
      </c>
      <c r="G162" s="245">
        <v>2000000</v>
      </c>
      <c r="H162" s="49">
        <v>0</v>
      </c>
      <c r="I162" s="11" t="s">
        <v>171</v>
      </c>
      <c r="J162" s="379"/>
      <c r="K162" s="5"/>
      <c r="L162" s="5"/>
      <c r="M162" s="5"/>
      <c r="N162" s="5"/>
      <c r="O162" s="5"/>
    </row>
    <row r="163" spans="1:15" ht="25.5" customHeight="1" thickBot="1">
      <c r="A163" s="218" t="s">
        <v>15</v>
      </c>
      <c r="B163" s="57" t="s">
        <v>155</v>
      </c>
      <c r="C163" s="172" t="s">
        <v>32</v>
      </c>
      <c r="D163" s="264" t="s">
        <v>1278</v>
      </c>
      <c r="E163" s="238" t="s">
        <v>25</v>
      </c>
      <c r="F163" s="247">
        <f>SUM(G163:H163)</f>
        <v>25000</v>
      </c>
      <c r="G163" s="248">
        <v>25000</v>
      </c>
      <c r="H163" s="220">
        <v>0</v>
      </c>
      <c r="I163" s="172" t="s">
        <v>1279</v>
      </c>
      <c r="J163" s="382"/>
      <c r="K163" s="6"/>
      <c r="L163" s="6"/>
      <c r="M163" s="6"/>
      <c r="N163" s="6"/>
      <c r="O163" s="6"/>
    </row>
    <row r="164" spans="1:15" s="5" customFormat="1" ht="25.5" customHeight="1">
      <c r="A164" s="184" t="s">
        <v>15</v>
      </c>
      <c r="B164" s="205" t="s">
        <v>559</v>
      </c>
      <c r="C164" s="11" t="s">
        <v>32</v>
      </c>
      <c r="D164" s="205" t="s">
        <v>1492</v>
      </c>
      <c r="E164" s="10" t="s">
        <v>1493</v>
      </c>
      <c r="F164" s="105">
        <v>10000</v>
      </c>
      <c r="G164" s="105">
        <v>10000</v>
      </c>
      <c r="H164" s="165"/>
      <c r="I164" s="11" t="s">
        <v>983</v>
      </c>
      <c r="J164" s="183"/>
    </row>
    <row r="165" spans="1:15" s="5" customFormat="1" ht="25.5" customHeight="1" thickBot="1">
      <c r="A165" s="218" t="s">
        <v>15</v>
      </c>
      <c r="B165" s="264" t="s">
        <v>1509</v>
      </c>
      <c r="C165" s="172" t="s">
        <v>32</v>
      </c>
      <c r="D165" s="264" t="s">
        <v>1516</v>
      </c>
      <c r="E165" s="173" t="s">
        <v>1517</v>
      </c>
      <c r="F165" s="452">
        <f>SUM(G165:H165)</f>
        <v>120000</v>
      </c>
      <c r="G165" s="247">
        <v>120000</v>
      </c>
      <c r="H165" s="220"/>
      <c r="I165" s="172" t="s">
        <v>1515</v>
      </c>
      <c r="J165" s="221"/>
    </row>
    <row r="166" spans="1:15" s="5" customFormat="1" ht="25.5" customHeight="1">
      <c r="A166" s="9" t="s">
        <v>15</v>
      </c>
      <c r="B166" s="205" t="s">
        <v>1518</v>
      </c>
      <c r="C166" s="11" t="s">
        <v>1557</v>
      </c>
      <c r="D166" s="205" t="s">
        <v>1526</v>
      </c>
      <c r="E166" s="10" t="s">
        <v>1527</v>
      </c>
      <c r="F166" s="105">
        <v>22231</v>
      </c>
      <c r="G166" s="245">
        <v>22231</v>
      </c>
      <c r="H166" s="49"/>
      <c r="I166" s="11" t="s">
        <v>1528</v>
      </c>
      <c r="J166" s="18"/>
    </row>
    <row r="167" spans="1:15" s="5" customFormat="1" ht="25.5" customHeight="1">
      <c r="A167" s="9" t="s">
        <v>1109</v>
      </c>
      <c r="B167" s="205" t="s">
        <v>1110</v>
      </c>
      <c r="C167" s="11" t="s">
        <v>1117</v>
      </c>
      <c r="D167" s="205" t="s">
        <v>1118</v>
      </c>
      <c r="E167" s="19" t="s">
        <v>1119</v>
      </c>
      <c r="F167" s="105">
        <f>SUM(G167:H167)</f>
        <v>45000</v>
      </c>
      <c r="G167" s="245">
        <v>45000</v>
      </c>
      <c r="H167" s="49"/>
      <c r="I167" s="11" t="s">
        <v>1113</v>
      </c>
      <c r="J167" s="18"/>
    </row>
    <row r="168" spans="1:15" s="5" customFormat="1" ht="25.5" customHeight="1">
      <c r="A168" s="314" t="s">
        <v>1152</v>
      </c>
      <c r="B168" s="269" t="s">
        <v>117</v>
      </c>
      <c r="C168" s="11" t="s">
        <v>140</v>
      </c>
      <c r="D168" s="89" t="s">
        <v>1192</v>
      </c>
      <c r="E168" s="10" t="s">
        <v>116</v>
      </c>
      <c r="F168" s="454">
        <f>SUM(G168:H168)</f>
        <v>1930000</v>
      </c>
      <c r="G168" s="454">
        <v>1930000</v>
      </c>
      <c r="H168" s="90"/>
      <c r="I168" s="11" t="s">
        <v>120</v>
      </c>
      <c r="J168" s="420" t="s">
        <v>121</v>
      </c>
      <c r="K168" s="2"/>
      <c r="L168" s="2"/>
      <c r="M168" s="2"/>
      <c r="N168" s="2"/>
      <c r="O168" s="2"/>
    </row>
    <row r="169" spans="1:15" s="5" customFormat="1" ht="25.5" customHeight="1">
      <c r="A169" s="314" t="s">
        <v>1152</v>
      </c>
      <c r="B169" s="269" t="s">
        <v>117</v>
      </c>
      <c r="C169" s="11" t="s">
        <v>140</v>
      </c>
      <c r="D169" s="89" t="s">
        <v>1193</v>
      </c>
      <c r="E169" s="10" t="s">
        <v>116</v>
      </c>
      <c r="F169" s="454">
        <f>SUM(G169:H169)</f>
        <v>4288390</v>
      </c>
      <c r="G169" s="454">
        <v>4288390</v>
      </c>
      <c r="H169" s="90"/>
      <c r="I169" s="11" t="s">
        <v>1194</v>
      </c>
      <c r="J169" s="420" t="s">
        <v>1195</v>
      </c>
      <c r="K169" s="2"/>
      <c r="L169" s="2"/>
      <c r="M169" s="2"/>
      <c r="N169" s="2"/>
      <c r="O169" s="2"/>
    </row>
    <row r="170" spans="1:15" s="5" customFormat="1" ht="25.5" customHeight="1">
      <c r="A170" s="314" t="s">
        <v>1152</v>
      </c>
      <c r="B170" s="488" t="s">
        <v>147</v>
      </c>
      <c r="C170" s="239" t="s">
        <v>140</v>
      </c>
      <c r="D170" s="240" t="s">
        <v>1255</v>
      </c>
      <c r="E170" s="276" t="s">
        <v>1256</v>
      </c>
      <c r="F170" s="458">
        <v>70000</v>
      </c>
      <c r="G170" s="458">
        <v>70000</v>
      </c>
      <c r="H170" s="241"/>
      <c r="I170" s="11" t="s">
        <v>1257</v>
      </c>
      <c r="J170" s="381" t="s">
        <v>1258</v>
      </c>
    </row>
    <row r="171" spans="1:15" s="5" customFormat="1" ht="25.5" customHeight="1">
      <c r="A171" s="314" t="s">
        <v>1152</v>
      </c>
      <c r="B171" s="488" t="s">
        <v>147</v>
      </c>
      <c r="C171" s="239" t="s">
        <v>140</v>
      </c>
      <c r="D171" s="240" t="s">
        <v>1267</v>
      </c>
      <c r="E171" s="276" t="s">
        <v>1266</v>
      </c>
      <c r="F171" s="458">
        <v>15300</v>
      </c>
      <c r="G171" s="458">
        <v>15300</v>
      </c>
      <c r="H171" s="241"/>
      <c r="I171" s="239" t="s">
        <v>1268</v>
      </c>
      <c r="J171" s="381" t="s">
        <v>1269</v>
      </c>
    </row>
    <row r="172" spans="1:15" s="5" customFormat="1" ht="25.5" customHeight="1">
      <c r="A172" s="265" t="s">
        <v>15</v>
      </c>
      <c r="B172" s="269" t="s">
        <v>233</v>
      </c>
      <c r="C172" s="11" t="s">
        <v>37</v>
      </c>
      <c r="D172" s="205" t="s">
        <v>1328</v>
      </c>
      <c r="E172" s="10" t="s">
        <v>1329</v>
      </c>
      <c r="F172" s="105">
        <v>15000</v>
      </c>
      <c r="G172" s="105">
        <v>15000</v>
      </c>
      <c r="H172" s="49"/>
      <c r="I172" s="11"/>
      <c r="J172" s="268"/>
    </row>
    <row r="173" spans="1:15" s="5" customFormat="1" ht="25.5" customHeight="1">
      <c r="A173" s="265" t="s">
        <v>15</v>
      </c>
      <c r="B173" s="269" t="s">
        <v>233</v>
      </c>
      <c r="C173" s="11" t="s">
        <v>37</v>
      </c>
      <c r="D173" s="205" t="s">
        <v>1330</v>
      </c>
      <c r="E173" s="10" t="s">
        <v>1331</v>
      </c>
      <c r="F173" s="105">
        <v>17500</v>
      </c>
      <c r="G173" s="105">
        <v>17500</v>
      </c>
      <c r="H173" s="49"/>
      <c r="I173" s="11"/>
      <c r="J173" s="268"/>
    </row>
    <row r="174" spans="1:15" s="5" customFormat="1" ht="25.5" customHeight="1">
      <c r="A174" s="9" t="s">
        <v>15</v>
      </c>
      <c r="B174" s="269" t="s">
        <v>233</v>
      </c>
      <c r="C174" s="273" t="s">
        <v>37</v>
      </c>
      <c r="D174" s="269" t="s">
        <v>1332</v>
      </c>
      <c r="E174" s="242" t="s">
        <v>1333</v>
      </c>
      <c r="F174" s="415">
        <v>12019</v>
      </c>
      <c r="G174" s="415">
        <v>12019</v>
      </c>
      <c r="H174" s="244"/>
      <c r="I174" s="273"/>
      <c r="J174" s="268"/>
    </row>
    <row r="175" spans="1:15" s="5" customFormat="1" ht="25.5" customHeight="1">
      <c r="A175" s="9" t="s">
        <v>1152</v>
      </c>
      <c r="B175" s="269" t="s">
        <v>245</v>
      </c>
      <c r="C175" s="273" t="s">
        <v>140</v>
      </c>
      <c r="D175" s="205" t="s">
        <v>1344</v>
      </c>
      <c r="E175" s="10" t="s">
        <v>1345</v>
      </c>
      <c r="F175" s="415">
        <f>SUM(G175:G175)</f>
        <v>60000</v>
      </c>
      <c r="G175" s="245">
        <v>60000</v>
      </c>
      <c r="H175" s="372"/>
      <c r="I175" s="273" t="s">
        <v>1346</v>
      </c>
      <c r="J175" s="18"/>
    </row>
    <row r="176" spans="1:15" s="5" customFormat="1" ht="25.5" customHeight="1">
      <c r="A176" s="9" t="s">
        <v>15</v>
      </c>
      <c r="B176" s="205" t="s">
        <v>1354</v>
      </c>
      <c r="C176" s="11" t="s">
        <v>37</v>
      </c>
      <c r="D176" s="205" t="s">
        <v>1355</v>
      </c>
      <c r="E176" s="10" t="s">
        <v>1356</v>
      </c>
      <c r="F176" s="412">
        <f>G176+H176</f>
        <v>50000</v>
      </c>
      <c r="G176" s="105">
        <v>50000</v>
      </c>
      <c r="H176" s="132"/>
      <c r="I176" s="273" t="s">
        <v>1357</v>
      </c>
      <c r="J176" s="18"/>
    </row>
    <row r="177" spans="1:15" s="5" customFormat="1" ht="25.5" customHeight="1">
      <c r="A177" s="192" t="s">
        <v>15</v>
      </c>
      <c r="B177" s="269" t="s">
        <v>1461</v>
      </c>
      <c r="C177" s="91" t="s">
        <v>140</v>
      </c>
      <c r="D177" s="89" t="s">
        <v>1436</v>
      </c>
      <c r="E177" s="499" t="s">
        <v>1439</v>
      </c>
      <c r="F177" s="504">
        <f>SUM(G177:H177)</f>
        <v>56000</v>
      </c>
      <c r="G177" s="454">
        <v>56000</v>
      </c>
      <c r="H177" s="186"/>
      <c r="I177" s="334" t="s">
        <v>1440</v>
      </c>
      <c r="J177" s="162"/>
      <c r="K177" s="2"/>
      <c r="L177" s="2"/>
      <c r="M177" s="2"/>
      <c r="N177" s="2"/>
      <c r="O177" s="2"/>
    </row>
    <row r="178" spans="1:15" s="5" customFormat="1" ht="25.5" customHeight="1" thickBot="1">
      <c r="A178" s="21" t="s">
        <v>15</v>
      </c>
      <c r="B178" s="308" t="s">
        <v>96</v>
      </c>
      <c r="C178" s="23" t="s">
        <v>37</v>
      </c>
      <c r="D178" s="271" t="s">
        <v>1487</v>
      </c>
      <c r="E178" s="22" t="s">
        <v>1488</v>
      </c>
      <c r="F178" s="464">
        <f>SUM(G178)</f>
        <v>33176</v>
      </c>
      <c r="G178" s="465">
        <v>33176</v>
      </c>
      <c r="H178" s="272"/>
      <c r="I178" s="234" t="s">
        <v>1484</v>
      </c>
      <c r="J178" s="227"/>
      <c r="O178" s="146"/>
    </row>
    <row r="179" spans="1:15" s="5" customFormat="1" ht="25.5" customHeight="1" thickTop="1">
      <c r="A179" s="9" t="s">
        <v>15</v>
      </c>
      <c r="B179" s="205" t="s">
        <v>96</v>
      </c>
      <c r="C179" s="11" t="s">
        <v>37</v>
      </c>
      <c r="D179" s="205" t="s">
        <v>1489</v>
      </c>
      <c r="E179" s="10" t="s">
        <v>1483</v>
      </c>
      <c r="F179" s="105">
        <f>SUM(G179)</f>
        <v>299070</v>
      </c>
      <c r="G179" s="245">
        <v>299070</v>
      </c>
      <c r="H179" s="270"/>
      <c r="I179" s="11" t="s">
        <v>1484</v>
      </c>
      <c r="J179" s="18"/>
      <c r="O179" s="146"/>
    </row>
    <row r="180" spans="1:15" s="5" customFormat="1" ht="25.5" customHeight="1">
      <c r="A180" s="9" t="s">
        <v>15</v>
      </c>
      <c r="B180" s="205" t="s">
        <v>96</v>
      </c>
      <c r="C180" s="11" t="s">
        <v>37</v>
      </c>
      <c r="D180" s="205" t="s">
        <v>1490</v>
      </c>
      <c r="E180" s="19" t="s">
        <v>1491</v>
      </c>
      <c r="F180" s="105">
        <f>SUM(G180)</f>
        <v>139400</v>
      </c>
      <c r="G180" s="105">
        <v>139400</v>
      </c>
      <c r="H180" s="270"/>
      <c r="I180" s="11" t="s">
        <v>1484</v>
      </c>
      <c r="J180" s="18"/>
      <c r="O180" s="146"/>
    </row>
    <row r="181" spans="1:15" s="5" customFormat="1" ht="25.5" customHeight="1">
      <c r="A181" s="313" t="s">
        <v>15</v>
      </c>
      <c r="B181" s="205" t="s">
        <v>1545</v>
      </c>
      <c r="C181" s="74" t="s">
        <v>37</v>
      </c>
      <c r="D181" s="277" t="s">
        <v>1546</v>
      </c>
      <c r="E181" s="20"/>
      <c r="F181" s="105">
        <v>121000</v>
      </c>
      <c r="G181" s="470">
        <v>121000</v>
      </c>
      <c r="H181" s="40"/>
      <c r="I181" s="74" t="s">
        <v>1547</v>
      </c>
      <c r="J181" s="161"/>
    </row>
    <row r="182" spans="1:15" s="5" customFormat="1" ht="25.5" customHeight="1">
      <c r="A182" s="313" t="s">
        <v>15</v>
      </c>
      <c r="B182" s="205" t="s">
        <v>1545</v>
      </c>
      <c r="C182" s="11" t="s">
        <v>37</v>
      </c>
      <c r="D182" s="205" t="s">
        <v>1548</v>
      </c>
      <c r="E182" s="10"/>
      <c r="F182" s="105">
        <v>11133</v>
      </c>
      <c r="G182" s="245">
        <v>11133</v>
      </c>
      <c r="H182" s="49"/>
      <c r="I182" s="11" t="s">
        <v>1547</v>
      </c>
      <c r="J182" s="18"/>
    </row>
    <row r="183" spans="1:15" s="6" customFormat="1" ht="25.5" customHeight="1" thickBot="1">
      <c r="A183" s="21" t="s">
        <v>15</v>
      </c>
      <c r="B183" s="271" t="s">
        <v>429</v>
      </c>
      <c r="C183" s="23" t="s">
        <v>53</v>
      </c>
      <c r="D183" s="295" t="s">
        <v>1376</v>
      </c>
      <c r="E183" s="22" t="s">
        <v>1371</v>
      </c>
      <c r="F183" s="459">
        <f>G183+H183</f>
        <v>13000</v>
      </c>
      <c r="G183" s="459">
        <v>13000</v>
      </c>
      <c r="H183" s="256"/>
      <c r="I183" s="23" t="s">
        <v>926</v>
      </c>
      <c r="J183" s="24"/>
      <c r="K183" s="5"/>
      <c r="L183" s="5"/>
      <c r="M183" s="5"/>
      <c r="N183" s="5"/>
      <c r="O183" s="5"/>
    </row>
    <row r="184" spans="1:15" s="5" customFormat="1" ht="25.5" customHeight="1" thickTop="1">
      <c r="A184" s="9" t="s">
        <v>15</v>
      </c>
      <c r="B184" s="205" t="s">
        <v>1461</v>
      </c>
      <c r="C184" s="11" t="s">
        <v>53</v>
      </c>
      <c r="D184" s="205" t="s">
        <v>1392</v>
      </c>
      <c r="E184" s="10" t="s">
        <v>1401</v>
      </c>
      <c r="F184" s="105">
        <v>20000</v>
      </c>
      <c r="G184" s="105">
        <v>20000</v>
      </c>
      <c r="H184" s="244"/>
      <c r="I184" s="11" t="s">
        <v>1394</v>
      </c>
      <c r="J184" s="533"/>
      <c r="K184" s="2"/>
      <c r="L184" s="2"/>
      <c r="M184" s="2"/>
      <c r="N184" s="2"/>
      <c r="O184" s="2"/>
    </row>
    <row r="185" spans="1:15" s="5" customFormat="1" ht="25.5" customHeight="1">
      <c r="A185" s="192" t="s">
        <v>15</v>
      </c>
      <c r="B185" s="205" t="s">
        <v>1461</v>
      </c>
      <c r="C185" s="91" t="s">
        <v>53</v>
      </c>
      <c r="D185" s="259" t="s">
        <v>1419</v>
      </c>
      <c r="E185" s="300" t="s">
        <v>1420</v>
      </c>
      <c r="F185" s="454">
        <v>19000</v>
      </c>
      <c r="G185" s="454">
        <v>19000</v>
      </c>
      <c r="H185" s="186"/>
      <c r="I185" s="91" t="s">
        <v>1042</v>
      </c>
      <c r="J185" s="162"/>
    </row>
    <row r="186" spans="1:15" s="5" customFormat="1" ht="25.5" customHeight="1">
      <c r="A186" s="192" t="s">
        <v>15</v>
      </c>
      <c r="B186" s="205" t="s">
        <v>1461</v>
      </c>
      <c r="C186" s="223" t="s">
        <v>53</v>
      </c>
      <c r="D186" s="491" t="s">
        <v>1421</v>
      </c>
      <c r="E186" s="497" t="s">
        <v>1420</v>
      </c>
      <c r="F186" s="503">
        <v>10000</v>
      </c>
      <c r="G186" s="503">
        <v>10000</v>
      </c>
      <c r="H186" s="369"/>
      <c r="I186" s="223" t="s">
        <v>1042</v>
      </c>
      <c r="J186" s="253"/>
      <c r="K186" s="2"/>
      <c r="L186" s="2"/>
      <c r="M186" s="2"/>
      <c r="N186" s="2"/>
      <c r="O186" s="2"/>
    </row>
    <row r="187" spans="1:15" s="5" customFormat="1" ht="25.5" customHeight="1">
      <c r="A187" s="192" t="s">
        <v>15</v>
      </c>
      <c r="B187" s="205" t="s">
        <v>1461</v>
      </c>
      <c r="C187" s="91" t="s">
        <v>242</v>
      </c>
      <c r="D187" s="89" t="s">
        <v>1436</v>
      </c>
      <c r="E187" s="155" t="s">
        <v>1441</v>
      </c>
      <c r="F187" s="454">
        <f>SUM(G187:H187)</f>
        <v>44000</v>
      </c>
      <c r="G187" s="454">
        <v>44000</v>
      </c>
      <c r="H187" s="186"/>
      <c r="I187" s="91" t="s">
        <v>1442</v>
      </c>
      <c r="J187" s="253"/>
      <c r="K187" s="2"/>
      <c r="L187" s="2"/>
      <c r="M187" s="2"/>
      <c r="N187" s="2"/>
      <c r="O187" s="2"/>
    </row>
    <row r="188" spans="1:15" s="5" customFormat="1" ht="25.5" customHeight="1">
      <c r="A188" s="9" t="s">
        <v>15</v>
      </c>
      <c r="B188" s="205" t="s">
        <v>173</v>
      </c>
      <c r="C188" s="11" t="s">
        <v>585</v>
      </c>
      <c r="D188" s="205" t="s">
        <v>1281</v>
      </c>
      <c r="E188" s="10" t="s">
        <v>25</v>
      </c>
      <c r="F188" s="105">
        <v>30000</v>
      </c>
      <c r="G188" s="245">
        <v>30000</v>
      </c>
      <c r="H188" s="49"/>
      <c r="I188" s="11" t="s">
        <v>176</v>
      </c>
      <c r="J188" s="16"/>
    </row>
    <row r="189" spans="1:15" s="5" customFormat="1" ht="25.5" customHeight="1">
      <c r="A189" s="9" t="s">
        <v>15</v>
      </c>
      <c r="B189" s="205" t="s">
        <v>233</v>
      </c>
      <c r="C189" s="11" t="s">
        <v>585</v>
      </c>
      <c r="D189" s="205" t="s">
        <v>1334</v>
      </c>
      <c r="E189" s="10" t="s">
        <v>1335</v>
      </c>
      <c r="F189" s="105">
        <v>11000</v>
      </c>
      <c r="G189" s="105">
        <v>11000</v>
      </c>
      <c r="H189" s="49"/>
      <c r="I189" s="11"/>
      <c r="J189" s="18"/>
    </row>
    <row r="190" spans="1:15" s="6" customFormat="1" ht="25.5" customHeight="1" thickBot="1">
      <c r="A190" s="9" t="s">
        <v>15</v>
      </c>
      <c r="B190" s="167" t="s">
        <v>422</v>
      </c>
      <c r="C190" s="226" t="s">
        <v>585</v>
      </c>
      <c r="D190" s="293" t="s">
        <v>1368</v>
      </c>
      <c r="E190" s="431" t="s">
        <v>25</v>
      </c>
      <c r="F190" s="502">
        <f>SUM(G190:H190)</f>
        <v>373000</v>
      </c>
      <c r="G190" s="466">
        <v>373000</v>
      </c>
      <c r="H190" s="232"/>
      <c r="I190" s="214" t="s">
        <v>911</v>
      </c>
      <c r="J190" s="233"/>
      <c r="K190" s="252"/>
      <c r="L190" s="252"/>
      <c r="M190" s="252"/>
      <c r="N190" s="252"/>
      <c r="O190" s="252"/>
    </row>
    <row r="191" spans="1:15" s="5" customFormat="1" ht="25.5" customHeight="1" thickTop="1">
      <c r="A191" s="393" t="s">
        <v>15</v>
      </c>
      <c r="B191" s="277" t="s">
        <v>1461</v>
      </c>
      <c r="C191" s="223" t="s">
        <v>585</v>
      </c>
      <c r="D191" s="306" t="s">
        <v>1443</v>
      </c>
      <c r="E191" s="350" t="s">
        <v>1420</v>
      </c>
      <c r="F191" s="454">
        <v>14000</v>
      </c>
      <c r="G191" s="503">
        <v>14000</v>
      </c>
      <c r="H191" s="369"/>
      <c r="I191" s="223" t="s">
        <v>1444</v>
      </c>
      <c r="J191" s="439"/>
      <c r="K191" s="2"/>
      <c r="L191" s="2"/>
      <c r="M191" s="2"/>
      <c r="N191" s="2"/>
      <c r="O191" s="2"/>
    </row>
    <row r="192" spans="1:15" s="5" customFormat="1" ht="25.5" customHeight="1">
      <c r="A192" s="257" t="s">
        <v>15</v>
      </c>
      <c r="B192" s="205" t="s">
        <v>1461</v>
      </c>
      <c r="C192" s="91" t="s">
        <v>585</v>
      </c>
      <c r="D192" s="89" t="s">
        <v>1445</v>
      </c>
      <c r="E192" s="155" t="s">
        <v>1446</v>
      </c>
      <c r="F192" s="454">
        <v>10000</v>
      </c>
      <c r="G192" s="454">
        <v>10000</v>
      </c>
      <c r="H192" s="186"/>
      <c r="I192" s="91" t="s">
        <v>1444</v>
      </c>
      <c r="J192" s="260"/>
      <c r="K192" s="2"/>
      <c r="L192" s="2"/>
      <c r="M192" s="2"/>
      <c r="N192" s="2"/>
      <c r="O192" s="2"/>
    </row>
    <row r="193" spans="1:15" s="5" customFormat="1" ht="25.5" customHeight="1">
      <c r="A193" s="484" t="s">
        <v>15</v>
      </c>
      <c r="B193" s="269" t="s">
        <v>1461</v>
      </c>
      <c r="C193" s="334" t="s">
        <v>585</v>
      </c>
      <c r="D193" s="339" t="s">
        <v>1448</v>
      </c>
      <c r="E193" s="349" t="s">
        <v>1454</v>
      </c>
      <c r="F193" s="504">
        <v>35000</v>
      </c>
      <c r="G193" s="504">
        <v>35000</v>
      </c>
      <c r="H193" s="358"/>
      <c r="I193" s="334" t="s">
        <v>1450</v>
      </c>
      <c r="J193" s="530"/>
      <c r="K193" s="2"/>
      <c r="L193" s="2"/>
      <c r="M193" s="2"/>
      <c r="N193" s="2"/>
      <c r="O193" s="2"/>
    </row>
    <row r="194" spans="1:15" s="5" customFormat="1" ht="25.5" customHeight="1">
      <c r="A194" s="257" t="s">
        <v>1152</v>
      </c>
      <c r="B194" s="205" t="s">
        <v>127</v>
      </c>
      <c r="C194" s="11" t="s">
        <v>430</v>
      </c>
      <c r="D194" s="205" t="s">
        <v>1216</v>
      </c>
      <c r="E194" s="10" t="s">
        <v>1217</v>
      </c>
      <c r="F194" s="105">
        <v>495000</v>
      </c>
      <c r="G194" s="105">
        <v>495000</v>
      </c>
      <c r="H194" s="132"/>
      <c r="I194" s="11" t="s">
        <v>1218</v>
      </c>
      <c r="J194" s="528" t="s">
        <v>1219</v>
      </c>
    </row>
    <row r="195" spans="1:15" s="5" customFormat="1" ht="25.5" customHeight="1" thickBot="1">
      <c r="A195" s="395" t="s">
        <v>1152</v>
      </c>
      <c r="B195" s="487" t="s">
        <v>147</v>
      </c>
      <c r="C195" s="489" t="s">
        <v>400</v>
      </c>
      <c r="D195" s="487" t="s">
        <v>1255</v>
      </c>
      <c r="E195" s="493" t="s">
        <v>1256</v>
      </c>
      <c r="F195" s="501">
        <v>47000</v>
      </c>
      <c r="G195" s="501">
        <v>47000</v>
      </c>
      <c r="H195" s="517"/>
      <c r="I195" s="172" t="s">
        <v>1257</v>
      </c>
      <c r="J195" s="527" t="s">
        <v>1258</v>
      </c>
    </row>
    <row r="196" spans="1:15" s="5" customFormat="1" ht="25.5" customHeight="1">
      <c r="A196" s="9" t="s">
        <v>15</v>
      </c>
      <c r="B196" s="89" t="s">
        <v>1360</v>
      </c>
      <c r="C196" s="91" t="s">
        <v>1361</v>
      </c>
      <c r="D196" s="89" t="s">
        <v>1362</v>
      </c>
      <c r="E196" s="155" t="s">
        <v>1363</v>
      </c>
      <c r="F196" s="454">
        <v>10000</v>
      </c>
      <c r="G196" s="111">
        <v>10000</v>
      </c>
      <c r="H196" s="193"/>
      <c r="I196" s="91" t="s">
        <v>1364</v>
      </c>
      <c r="J196" s="162"/>
      <c r="K196" s="251"/>
      <c r="L196" s="251"/>
      <c r="M196" s="251"/>
      <c r="N196" s="251"/>
      <c r="O196" s="251"/>
    </row>
    <row r="197" spans="1:15" s="5" customFormat="1" ht="25.5" customHeight="1">
      <c r="A197" s="192" t="s">
        <v>15</v>
      </c>
      <c r="B197" s="89" t="s">
        <v>422</v>
      </c>
      <c r="C197" s="91" t="s">
        <v>430</v>
      </c>
      <c r="D197" s="89" t="s">
        <v>1369</v>
      </c>
      <c r="E197" s="155" t="s">
        <v>25</v>
      </c>
      <c r="F197" s="111">
        <f>SUM(G197:H197)</f>
        <v>223000</v>
      </c>
      <c r="G197" s="111">
        <v>223000</v>
      </c>
      <c r="H197" s="193"/>
      <c r="I197" s="91" t="s">
        <v>911</v>
      </c>
      <c r="J197" s="253"/>
      <c r="K197" s="252"/>
      <c r="L197" s="252"/>
      <c r="M197" s="252"/>
      <c r="N197" s="252"/>
      <c r="O197" s="252"/>
    </row>
    <row r="198" spans="1:15" s="5" customFormat="1" ht="25.5" customHeight="1">
      <c r="A198" s="9" t="s">
        <v>15</v>
      </c>
      <c r="B198" s="205" t="s">
        <v>429</v>
      </c>
      <c r="C198" s="11" t="s">
        <v>430</v>
      </c>
      <c r="D198" s="284" t="s">
        <v>1377</v>
      </c>
      <c r="E198" s="10" t="s">
        <v>1371</v>
      </c>
      <c r="F198" s="104">
        <f>G198+H198</f>
        <v>13000</v>
      </c>
      <c r="G198" s="104">
        <v>13000</v>
      </c>
      <c r="H198" s="132"/>
      <c r="I198" s="11" t="s">
        <v>433</v>
      </c>
      <c r="J198" s="18"/>
    </row>
    <row r="199" spans="1:15" s="5" customFormat="1" ht="25.5" customHeight="1">
      <c r="A199" s="9" t="s">
        <v>15</v>
      </c>
      <c r="B199" s="205" t="s">
        <v>1518</v>
      </c>
      <c r="C199" s="11" t="s">
        <v>1558</v>
      </c>
      <c r="D199" s="205" t="s">
        <v>1534</v>
      </c>
      <c r="E199" s="10" t="s">
        <v>1535</v>
      </c>
      <c r="F199" s="105">
        <v>29940</v>
      </c>
      <c r="G199" s="245">
        <v>29940</v>
      </c>
      <c r="H199" s="49"/>
      <c r="I199" s="11" t="s">
        <v>1531</v>
      </c>
      <c r="J199" s="63"/>
      <c r="K199" s="6"/>
      <c r="L199" s="6"/>
      <c r="M199" s="6"/>
      <c r="N199" s="6"/>
      <c r="O199" s="6"/>
    </row>
    <row r="200" spans="1:15" s="5" customFormat="1" ht="25.5" customHeight="1">
      <c r="A200" s="9" t="s">
        <v>15</v>
      </c>
      <c r="B200" s="205" t="s">
        <v>672</v>
      </c>
      <c r="C200" s="11" t="s">
        <v>644</v>
      </c>
      <c r="D200" s="205" t="s">
        <v>1136</v>
      </c>
      <c r="E200" s="10" t="s">
        <v>1137</v>
      </c>
      <c r="F200" s="105">
        <v>54000</v>
      </c>
      <c r="G200" s="105">
        <v>54000</v>
      </c>
      <c r="H200" s="49"/>
      <c r="I200" s="11" t="s">
        <v>1138</v>
      </c>
      <c r="J200" s="18"/>
    </row>
    <row r="201" spans="1:15" s="5" customFormat="1" ht="25.5" customHeight="1">
      <c r="A201" s="192" t="s">
        <v>15</v>
      </c>
      <c r="B201" s="205" t="s">
        <v>1187</v>
      </c>
      <c r="C201" s="11" t="s">
        <v>644</v>
      </c>
      <c r="D201" s="205" t="s">
        <v>1188</v>
      </c>
      <c r="E201" s="10" t="s">
        <v>1189</v>
      </c>
      <c r="F201" s="105">
        <v>23000</v>
      </c>
      <c r="G201" s="105">
        <v>23000</v>
      </c>
      <c r="H201" s="132"/>
      <c r="I201" s="11" t="s">
        <v>1190</v>
      </c>
      <c r="J201" s="18" t="s">
        <v>1191</v>
      </c>
    </row>
    <row r="202" spans="1:15" s="5" customFormat="1" ht="25.5" customHeight="1">
      <c r="A202" s="192" t="s">
        <v>1152</v>
      </c>
      <c r="B202" s="240" t="s">
        <v>147</v>
      </c>
      <c r="C202" s="239" t="s">
        <v>1102</v>
      </c>
      <c r="D202" s="240" t="s">
        <v>1255</v>
      </c>
      <c r="E202" s="276" t="s">
        <v>1256</v>
      </c>
      <c r="F202" s="458">
        <v>29058</v>
      </c>
      <c r="G202" s="458">
        <v>29058</v>
      </c>
      <c r="H202" s="241"/>
      <c r="I202" s="11" t="s">
        <v>1257</v>
      </c>
      <c r="J202" s="162" t="s">
        <v>1258</v>
      </c>
    </row>
    <row r="203" spans="1:15" s="6" customFormat="1" ht="25.5" customHeight="1" thickBot="1">
      <c r="A203" s="9" t="s">
        <v>1152</v>
      </c>
      <c r="B203" s="271" t="s">
        <v>245</v>
      </c>
      <c r="C203" s="23" t="s">
        <v>1102</v>
      </c>
      <c r="D203" s="271" t="s">
        <v>1340</v>
      </c>
      <c r="E203" s="22" t="s">
        <v>1347</v>
      </c>
      <c r="F203" s="464">
        <f>SUM(G203:H203)</f>
        <v>60000</v>
      </c>
      <c r="G203" s="465">
        <v>60000</v>
      </c>
      <c r="H203" s="51"/>
      <c r="I203" s="23" t="s">
        <v>277</v>
      </c>
      <c r="J203" s="227"/>
      <c r="K203" s="5"/>
      <c r="L203" s="5"/>
      <c r="M203" s="5"/>
      <c r="N203" s="5"/>
      <c r="O203" s="5"/>
    </row>
    <row r="204" spans="1:15" s="5" customFormat="1" ht="25.5" customHeight="1" thickTop="1">
      <c r="A204" s="74" t="s">
        <v>1152</v>
      </c>
      <c r="B204" s="205" t="s">
        <v>245</v>
      </c>
      <c r="C204" s="11" t="s">
        <v>1102</v>
      </c>
      <c r="D204" s="205" t="s">
        <v>1342</v>
      </c>
      <c r="E204" s="19" t="s">
        <v>1347</v>
      </c>
      <c r="F204" s="105">
        <f>SUM(G204:H204)</f>
        <v>20000</v>
      </c>
      <c r="G204" s="245">
        <v>20000</v>
      </c>
      <c r="H204" s="49"/>
      <c r="I204" s="11" t="s">
        <v>277</v>
      </c>
      <c r="J204" s="10"/>
    </row>
    <row r="205" spans="1:15" s="5" customFormat="1" ht="25.5" customHeight="1">
      <c r="A205" s="223" t="s">
        <v>15</v>
      </c>
      <c r="B205" s="205" t="s">
        <v>1461</v>
      </c>
      <c r="C205" s="258" t="s">
        <v>644</v>
      </c>
      <c r="D205" s="89" t="s">
        <v>933</v>
      </c>
      <c r="E205" s="155" t="s">
        <v>1407</v>
      </c>
      <c r="F205" s="454">
        <f>(105691*0.3)</f>
        <v>31707.3</v>
      </c>
      <c r="G205" s="454">
        <f>(105691*0.3)</f>
        <v>31707.3</v>
      </c>
      <c r="H205" s="186"/>
      <c r="I205" s="91" t="s">
        <v>1408</v>
      </c>
      <c r="J205" s="155"/>
      <c r="K205" s="2"/>
      <c r="L205" s="2"/>
      <c r="M205" s="2"/>
      <c r="N205" s="2"/>
      <c r="O205" s="2"/>
    </row>
    <row r="206" spans="1:15" s="5" customFormat="1" ht="25.5" customHeight="1" thickBot="1">
      <c r="A206" s="74" t="s">
        <v>15</v>
      </c>
      <c r="B206" s="264" t="s">
        <v>1518</v>
      </c>
      <c r="C206" s="172" t="s">
        <v>1556</v>
      </c>
      <c r="D206" s="264" t="s">
        <v>1522</v>
      </c>
      <c r="E206" s="173" t="s">
        <v>1520</v>
      </c>
      <c r="F206" s="247">
        <v>19250</v>
      </c>
      <c r="G206" s="248">
        <v>19250</v>
      </c>
      <c r="H206" s="220"/>
      <c r="I206" s="172" t="s">
        <v>1521</v>
      </c>
      <c r="J206" s="221"/>
    </row>
    <row r="207" spans="1:15" s="5" customFormat="1" ht="25.5" customHeight="1">
      <c r="A207" s="74" t="s">
        <v>15</v>
      </c>
      <c r="B207" s="205" t="s">
        <v>1518</v>
      </c>
      <c r="C207" s="11" t="s">
        <v>1556</v>
      </c>
      <c r="D207" s="205" t="s">
        <v>1525</v>
      </c>
      <c r="E207" s="10" t="s">
        <v>1524</v>
      </c>
      <c r="F207" s="105">
        <v>35464</v>
      </c>
      <c r="G207" s="245">
        <v>35464</v>
      </c>
      <c r="H207" s="49"/>
      <c r="I207" s="11" t="s">
        <v>1521</v>
      </c>
      <c r="J207" s="18"/>
    </row>
    <row r="208" spans="1:15" s="154" customFormat="1" ht="25.5" customHeight="1">
      <c r="A208" s="9" t="s">
        <v>15</v>
      </c>
      <c r="B208" s="205" t="s">
        <v>233</v>
      </c>
      <c r="C208" s="11" t="s">
        <v>50</v>
      </c>
      <c r="D208" s="205" t="s">
        <v>1336</v>
      </c>
      <c r="E208" s="10" t="s">
        <v>1333</v>
      </c>
      <c r="F208" s="105">
        <v>12000</v>
      </c>
      <c r="G208" s="105">
        <v>12000</v>
      </c>
      <c r="H208" s="49"/>
      <c r="I208" s="11"/>
      <c r="J208" s="18"/>
      <c r="K208" s="5"/>
      <c r="L208" s="5"/>
      <c r="M208" s="5"/>
      <c r="N208" s="5"/>
      <c r="O208" s="5"/>
    </row>
    <row r="209" spans="1:15" s="5" customFormat="1" ht="25.5" customHeight="1">
      <c r="A209" s="9" t="s">
        <v>15</v>
      </c>
      <c r="B209" s="205" t="s">
        <v>233</v>
      </c>
      <c r="C209" s="11" t="s">
        <v>50</v>
      </c>
      <c r="D209" s="205" t="s">
        <v>1337</v>
      </c>
      <c r="E209" s="10" t="s">
        <v>1331</v>
      </c>
      <c r="F209" s="105">
        <v>17500</v>
      </c>
      <c r="G209" s="105">
        <v>17500</v>
      </c>
      <c r="H209" s="49"/>
      <c r="I209" s="11"/>
      <c r="J209" s="18"/>
    </row>
    <row r="210" spans="1:15" s="5" customFormat="1" ht="25.5" customHeight="1">
      <c r="A210" s="9" t="s">
        <v>15</v>
      </c>
      <c r="B210" s="205" t="s">
        <v>233</v>
      </c>
      <c r="C210" s="11" t="s">
        <v>50</v>
      </c>
      <c r="D210" s="205" t="s">
        <v>1338</v>
      </c>
      <c r="E210" s="10" t="s">
        <v>1339</v>
      </c>
      <c r="F210" s="105">
        <v>30150</v>
      </c>
      <c r="G210" s="105">
        <v>30150</v>
      </c>
      <c r="H210" s="49"/>
      <c r="I210" s="11"/>
      <c r="J210" s="18"/>
    </row>
    <row r="211" spans="1:15" s="5" customFormat="1" ht="25.5" customHeight="1" thickBot="1">
      <c r="A211" s="9" t="s">
        <v>15</v>
      </c>
      <c r="B211" s="271" t="s">
        <v>429</v>
      </c>
      <c r="C211" s="23" t="s">
        <v>50</v>
      </c>
      <c r="D211" s="295" t="s">
        <v>1378</v>
      </c>
      <c r="E211" s="22" t="s">
        <v>1371</v>
      </c>
      <c r="F211" s="459">
        <f>G211+H211</f>
        <v>13000</v>
      </c>
      <c r="G211" s="459">
        <v>13000</v>
      </c>
      <c r="H211" s="256"/>
      <c r="I211" s="23" t="s">
        <v>924</v>
      </c>
      <c r="J211" s="227"/>
      <c r="K211" s="6"/>
      <c r="L211" s="6"/>
      <c r="M211" s="6"/>
      <c r="N211" s="6"/>
      <c r="O211" s="6"/>
    </row>
    <row r="212" spans="1:15" s="5" customFormat="1" ht="25.5" customHeight="1" thickTop="1">
      <c r="A212" s="471" t="s">
        <v>15</v>
      </c>
      <c r="B212" s="472" t="s">
        <v>1309</v>
      </c>
      <c r="C212" s="330" t="s">
        <v>660</v>
      </c>
      <c r="D212" s="325" t="s">
        <v>1310</v>
      </c>
      <c r="E212" s="348" t="s">
        <v>1311</v>
      </c>
      <c r="F212" s="354">
        <v>19500</v>
      </c>
      <c r="G212" s="354">
        <v>19500</v>
      </c>
      <c r="H212" s="360"/>
      <c r="I212" s="330" t="s">
        <v>1312</v>
      </c>
      <c r="J212" s="18"/>
    </row>
  </sheetData>
  <autoFilter ref="A6:O6">
    <sortState ref="A8:O213">
      <sortCondition ref="C6"/>
    </sortState>
  </autoFilter>
  <mergeCells count="10">
    <mergeCell ref="A1:J3"/>
    <mergeCell ref="I4:J4"/>
    <mergeCell ref="A5:A6"/>
    <mergeCell ref="B5:B6"/>
    <mergeCell ref="C5:C6"/>
    <mergeCell ref="D5:D6"/>
    <mergeCell ref="E5:E6"/>
    <mergeCell ref="F5:H5"/>
    <mergeCell ref="I5:I6"/>
    <mergeCell ref="J5:J6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1</vt:i4>
      </vt:variant>
    </vt:vector>
  </HeadingPairs>
  <TitlesOfParts>
    <vt:vector size="5" baseType="lpstr">
      <vt:lpstr>전체</vt:lpstr>
      <vt:lpstr>공사</vt:lpstr>
      <vt:lpstr>용역</vt:lpstr>
      <vt:lpstr>물품</vt:lpstr>
      <vt:lpstr>전체!Print_Area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smart</dc:creator>
  <cp:lastModifiedBy>.</cp:lastModifiedBy>
  <cp:lastPrinted>2018-01-08T01:03:06Z</cp:lastPrinted>
  <dcterms:created xsi:type="dcterms:W3CDTF">2015-12-14T07:44:31Z</dcterms:created>
  <dcterms:modified xsi:type="dcterms:W3CDTF">2018-01-10T02:15:40Z</dcterms:modified>
</cp:coreProperties>
</file>