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2495"/>
  </bookViews>
  <sheets>
    <sheet name="발주계획(3분기)" sheetId="2" r:id="rId1"/>
  </sheets>
  <definedNames>
    <definedName name="_xlnm._FilterDatabase" localSheetId="0" hidden="1">'발주계획(3분기)'!$A$4:$AC$35</definedName>
    <definedName name="_xlnm.Print_Titles" localSheetId="0">'발주계획(3분기)'!$3:$4</definedName>
  </definedNames>
  <calcPr calcId="145621"/>
</workbook>
</file>

<file path=xl/calcChain.xml><?xml version="1.0" encoding="utf-8"?>
<calcChain xmlns="http://schemas.openxmlformats.org/spreadsheetml/2006/main">
  <c r="H31" i="2" l="1"/>
  <c r="W31" i="2" l="1"/>
  <c r="V31" i="2"/>
  <c r="U31" i="2"/>
  <c r="T31" i="2"/>
  <c r="S31" i="2"/>
  <c r="R31" i="2"/>
  <c r="Q31" i="2"/>
  <c r="P31" i="2"/>
  <c r="O31" i="2"/>
  <c r="N31" i="2"/>
  <c r="M31" i="2"/>
  <c r="L31" i="2"/>
  <c r="X31" i="2" s="1"/>
  <c r="H34" i="2"/>
  <c r="H28" i="2"/>
  <c r="H24" i="2"/>
  <c r="H20" i="2"/>
  <c r="W34" i="2"/>
  <c r="V34" i="2"/>
  <c r="U34" i="2"/>
  <c r="T34" i="2"/>
  <c r="S34" i="2"/>
  <c r="R34" i="2"/>
  <c r="Q34" i="2"/>
  <c r="P34" i="2"/>
  <c r="O34" i="2"/>
  <c r="N34" i="2"/>
  <c r="M34" i="2"/>
  <c r="L34" i="2"/>
  <c r="W28" i="2"/>
  <c r="V28" i="2"/>
  <c r="U28" i="2"/>
  <c r="T28" i="2"/>
  <c r="S28" i="2"/>
  <c r="R28" i="2"/>
  <c r="Q28" i="2"/>
  <c r="P28" i="2"/>
  <c r="O28" i="2"/>
  <c r="N28" i="2"/>
  <c r="M28" i="2"/>
  <c r="X25" i="2"/>
  <c r="Y25" i="2" s="1"/>
  <c r="L28" i="2"/>
  <c r="W24" i="2"/>
  <c r="V24" i="2"/>
  <c r="U24" i="2"/>
  <c r="T24" i="2"/>
  <c r="S24" i="2"/>
  <c r="R24" i="2"/>
  <c r="Q24" i="2"/>
  <c r="P24" i="2"/>
  <c r="O24" i="2"/>
  <c r="N24" i="2"/>
  <c r="M24" i="2"/>
  <c r="L24" i="2"/>
  <c r="X23" i="2"/>
  <c r="Y23" i="2" s="1"/>
  <c r="X22" i="2"/>
  <c r="Y22" i="2" s="1"/>
  <c r="X21" i="2"/>
  <c r="Y21" i="2" s="1"/>
  <c r="W20" i="2"/>
  <c r="V20" i="2"/>
  <c r="U20" i="2"/>
  <c r="T20" i="2"/>
  <c r="S20" i="2"/>
  <c r="R20" i="2"/>
  <c r="Q20" i="2"/>
  <c r="P20" i="2"/>
  <c r="O20" i="2"/>
  <c r="N20" i="2"/>
  <c r="M20" i="2"/>
  <c r="L20" i="2"/>
  <c r="X11" i="2"/>
  <c r="Y11" i="2" s="1"/>
  <c r="X9" i="2"/>
  <c r="Y9" i="2" s="1"/>
  <c r="X7" i="2"/>
  <c r="Y7" i="2" s="1"/>
  <c r="X5" i="2"/>
  <c r="Y5" i="2" s="1"/>
  <c r="H35" i="2" l="1"/>
  <c r="Y31" i="2"/>
  <c r="X28" i="2"/>
  <c r="Y28" i="2" s="1"/>
  <c r="X20" i="2"/>
  <c r="Y20" i="2" s="1"/>
  <c r="X24" i="2"/>
  <c r="Y24" i="2" s="1"/>
  <c r="X34" i="2"/>
  <c r="Y34" i="2" s="1"/>
  <c r="M35" i="2"/>
  <c r="Q35" i="2"/>
  <c r="U35" i="2"/>
  <c r="P35" i="2"/>
  <c r="T35" i="2"/>
  <c r="N35" i="2"/>
  <c r="R35" i="2"/>
  <c r="V35" i="2"/>
  <c r="O35" i="2"/>
  <c r="S35" i="2"/>
  <c r="W35" i="2"/>
  <c r="L35" i="2"/>
  <c r="X35" i="2" l="1"/>
  <c r="Y35" i="2" s="1"/>
</calcChain>
</file>

<file path=xl/sharedStrings.xml><?xml version="1.0" encoding="utf-8"?>
<sst xmlns="http://schemas.openxmlformats.org/spreadsheetml/2006/main" count="304" uniqueCount="124">
  <si>
    <t>구분</t>
    <phoneticPr fontId="3" type="noConversion"/>
  </si>
  <si>
    <t>세부사업</t>
    <phoneticPr fontId="3" type="noConversion"/>
  </si>
  <si>
    <t>지역</t>
    <phoneticPr fontId="3" type="noConversion"/>
  </si>
  <si>
    <t>학교명</t>
    <phoneticPr fontId="3" type="noConversion"/>
  </si>
  <si>
    <t>사업명</t>
    <phoneticPr fontId="3" type="noConversion"/>
  </si>
  <si>
    <t>예산과목</t>
    <phoneticPr fontId="3" type="noConversion"/>
  </si>
  <si>
    <t>물량</t>
    <phoneticPr fontId="3" type="noConversion"/>
  </si>
  <si>
    <t>담당</t>
    <phoneticPr fontId="3" type="noConversion"/>
  </si>
  <si>
    <t>담당자</t>
    <phoneticPr fontId="3" type="noConversion"/>
  </si>
  <si>
    <t>발주시기</t>
    <phoneticPr fontId="3" type="noConversion"/>
  </si>
  <si>
    <t>비고</t>
    <phoneticPr fontId="3" type="noConversion"/>
  </si>
  <si>
    <t>설계용역</t>
  </si>
  <si>
    <t>시설공사</t>
  </si>
  <si>
    <t>감리용역
(소방,전기)</t>
    <phoneticPr fontId="3" type="noConversion"/>
  </si>
  <si>
    <t>시설비</t>
    <phoneticPr fontId="3" type="noConversion"/>
  </si>
  <si>
    <t>1식</t>
    <phoneticPr fontId="3" type="noConversion"/>
  </si>
  <si>
    <t>소   계</t>
    <phoneticPr fontId="3" type="noConversion"/>
  </si>
  <si>
    <t>학교신증설</t>
  </si>
  <si>
    <t>학교시설증개축</t>
  </si>
  <si>
    <t>다목적교실증축</t>
    <phoneticPr fontId="3" type="noConversion"/>
  </si>
  <si>
    <t>학교시설교육환경개선</t>
    <phoneticPr fontId="3" type="noConversion"/>
  </si>
  <si>
    <t>본관동 개축(재난)</t>
    <phoneticPr fontId="3" type="noConversion"/>
  </si>
  <si>
    <t>직속기관시설관리</t>
    <phoneticPr fontId="3" type="noConversion"/>
  </si>
  <si>
    <t>예산액</t>
    <phoneticPr fontId="3" type="noConversion"/>
  </si>
  <si>
    <t>배정요구월</t>
    <phoneticPr fontId="3" type="noConversion"/>
  </si>
  <si>
    <t>나주</t>
    <phoneticPr fontId="3" type="noConversion"/>
  </si>
  <si>
    <t>학교신설</t>
    <phoneticPr fontId="3" type="noConversion"/>
  </si>
  <si>
    <t>시설비</t>
    <phoneticPr fontId="3" type="noConversion"/>
  </si>
  <si>
    <t>특별교실증개축</t>
    <phoneticPr fontId="3" type="noConversion"/>
  </si>
  <si>
    <t>기숙사(생활관)시설</t>
    <phoneticPr fontId="3" type="noConversion"/>
  </si>
  <si>
    <t>설계2</t>
    <phoneticPr fontId="3" type="noConversion"/>
  </si>
  <si>
    <t>승민</t>
    <phoneticPr fontId="3" type="noConversion"/>
  </si>
  <si>
    <t>설계1</t>
    <phoneticPr fontId="3" type="noConversion"/>
  </si>
  <si>
    <t>1/4분기</t>
    <phoneticPr fontId="3" type="noConversion"/>
  </si>
  <si>
    <t>2/4분기</t>
    <phoneticPr fontId="3" type="noConversion"/>
  </si>
  <si>
    <t>3/4분기</t>
    <phoneticPr fontId="3" type="noConversion"/>
  </si>
  <si>
    <t>4/4분기</t>
    <phoneticPr fontId="3" type="noConversion"/>
  </si>
  <si>
    <t>배정계획</t>
    <phoneticPr fontId="3" type="noConversion"/>
  </si>
  <si>
    <t>2017.본예산</t>
    <phoneticPr fontId="3" type="noConversion"/>
  </si>
  <si>
    <t>해남</t>
    <phoneticPr fontId="3" type="noConversion"/>
  </si>
  <si>
    <t>순천</t>
    <phoneticPr fontId="3" type="noConversion"/>
  </si>
  <si>
    <t>가칭'순천북유치원</t>
    <phoneticPr fontId="3" type="noConversion"/>
  </si>
  <si>
    <t>나주</t>
    <phoneticPr fontId="3" type="noConversion"/>
  </si>
  <si>
    <t>시설비</t>
  </si>
  <si>
    <t>시설비</t>
    <phoneticPr fontId="3" type="noConversion"/>
  </si>
  <si>
    <t>설계1</t>
    <phoneticPr fontId="3" type="noConversion"/>
  </si>
  <si>
    <t>가칭'한국바둑중</t>
    <phoneticPr fontId="3" type="noConversion"/>
  </si>
  <si>
    <t>학교신설</t>
  </si>
  <si>
    <t>1식</t>
  </si>
  <si>
    <t>남평초</t>
    <phoneticPr fontId="3" type="noConversion"/>
  </si>
  <si>
    <t>교실증축</t>
    <phoneticPr fontId="3" type="noConversion"/>
  </si>
  <si>
    <t>여수</t>
    <phoneticPr fontId="3" type="noConversion"/>
  </si>
  <si>
    <t>1식</t>
    <phoneticPr fontId="3" type="noConversion"/>
  </si>
  <si>
    <t>남평중</t>
    <phoneticPr fontId="3" type="noConversion"/>
  </si>
  <si>
    <t>강진</t>
    <phoneticPr fontId="3" type="noConversion"/>
  </si>
  <si>
    <t>전남생명과학고</t>
    <phoneticPr fontId="3" type="noConversion"/>
  </si>
  <si>
    <t>설계2</t>
    <phoneticPr fontId="3" type="noConversion"/>
  </si>
  <si>
    <t>충덕중</t>
    <phoneticPr fontId="3" type="noConversion"/>
  </si>
  <si>
    <t>장성</t>
    <phoneticPr fontId="3" type="noConversion"/>
  </si>
  <si>
    <t>삼계고</t>
    <phoneticPr fontId="3" type="noConversion"/>
  </si>
  <si>
    <t>황산중</t>
    <phoneticPr fontId="3" type="noConversion"/>
  </si>
  <si>
    <t>오태윤</t>
    <phoneticPr fontId="3" type="noConversion"/>
  </si>
  <si>
    <t>9월</t>
    <phoneticPr fontId="3" type="noConversion"/>
  </si>
  <si>
    <t>(단위: 천원)</t>
    <phoneticPr fontId="3" type="noConversion"/>
  </si>
  <si>
    <t>1월,4월</t>
    <phoneticPr fontId="3" type="noConversion"/>
  </si>
  <si>
    <t>2월</t>
    <phoneticPr fontId="3" type="noConversion"/>
  </si>
  <si>
    <t>4월</t>
    <phoneticPr fontId="3" type="noConversion"/>
  </si>
  <si>
    <t>백영섭</t>
    <phoneticPr fontId="3" type="noConversion"/>
  </si>
  <si>
    <t>윤석</t>
    <phoneticPr fontId="3" type="noConversion"/>
  </si>
  <si>
    <t>7월</t>
    <phoneticPr fontId="3" type="noConversion"/>
  </si>
  <si>
    <t>2017년도 3/4분기 시설사업 발주계획</t>
    <phoneticPr fontId="3" type="noConversion"/>
  </si>
  <si>
    <t>8월</t>
    <phoneticPr fontId="3" type="noConversion"/>
  </si>
  <si>
    <t>2017.1추</t>
    <phoneticPr fontId="3" type="noConversion"/>
  </si>
  <si>
    <t>나주</t>
    <phoneticPr fontId="3" type="noConversion"/>
  </si>
  <si>
    <t>빛가람초</t>
    <phoneticPr fontId="3" type="noConversion"/>
  </si>
  <si>
    <t>교실증축</t>
    <phoneticPr fontId="3" type="noConversion"/>
  </si>
  <si>
    <t>시설비</t>
    <phoneticPr fontId="3" type="noConversion"/>
  </si>
  <si>
    <t>1식</t>
    <phoneticPr fontId="3" type="noConversion"/>
  </si>
  <si>
    <t>9월</t>
    <phoneticPr fontId="3" type="noConversion"/>
  </si>
  <si>
    <t>7월</t>
    <phoneticPr fontId="3" type="noConversion"/>
  </si>
  <si>
    <t>학교신증설</t>
    <phoneticPr fontId="3" type="noConversion"/>
  </si>
  <si>
    <t>가칭'공원유치원</t>
    <phoneticPr fontId="3" type="noConversion"/>
  </si>
  <si>
    <t>교사신축</t>
    <phoneticPr fontId="3" type="noConversion"/>
  </si>
  <si>
    <t>설계비</t>
    <phoneticPr fontId="3" type="noConversion"/>
  </si>
  <si>
    <t>윤석</t>
    <phoneticPr fontId="3" type="noConversion"/>
  </si>
  <si>
    <t>가칭'매성중</t>
    <phoneticPr fontId="3" type="noConversion"/>
  </si>
  <si>
    <t>가칭'매성고</t>
    <phoneticPr fontId="3" type="noConversion"/>
  </si>
  <si>
    <t>교실신축</t>
    <phoneticPr fontId="3" type="noConversion"/>
  </si>
  <si>
    <t>김훤</t>
    <phoneticPr fontId="3" type="noConversion"/>
  </si>
  <si>
    <t>순천</t>
    <phoneticPr fontId="3" type="noConversion"/>
  </si>
  <si>
    <t>순천삼산중</t>
    <phoneticPr fontId="3" type="noConversion"/>
  </si>
  <si>
    <t>학교신설</t>
    <phoneticPr fontId="3" type="noConversion"/>
  </si>
  <si>
    <t>설계2</t>
    <phoneticPr fontId="3" type="noConversion"/>
  </si>
  <si>
    <t>조경회</t>
    <phoneticPr fontId="3" type="noConversion"/>
  </si>
  <si>
    <t>여수</t>
    <phoneticPr fontId="3" type="noConversion"/>
  </si>
  <si>
    <t>거문초</t>
    <phoneticPr fontId="3" type="noConversion"/>
  </si>
  <si>
    <t>백수현</t>
    <phoneticPr fontId="3" type="noConversion"/>
  </si>
  <si>
    <t>김영용</t>
    <phoneticPr fontId="3" type="noConversion"/>
  </si>
  <si>
    <t>1월,4월</t>
    <phoneticPr fontId="3" type="noConversion"/>
  </si>
  <si>
    <t>2016.본예산</t>
    <phoneticPr fontId="3" type="noConversion"/>
  </si>
  <si>
    <t>완도</t>
    <phoneticPr fontId="3" type="noConversion"/>
  </si>
  <si>
    <t>보길동초</t>
    <phoneticPr fontId="3" type="noConversion"/>
  </si>
  <si>
    <t>교사개축</t>
    <phoneticPr fontId="3" type="noConversion"/>
  </si>
  <si>
    <t>설계1</t>
    <phoneticPr fontId="3" type="noConversion"/>
  </si>
  <si>
    <t>2017.본예산</t>
    <phoneticPr fontId="3" type="noConversion"/>
  </si>
  <si>
    <t>해남</t>
    <phoneticPr fontId="3" type="noConversion"/>
  </si>
  <si>
    <t>공공도서관</t>
    <phoneticPr fontId="3" type="noConversion"/>
  </si>
  <si>
    <t>교육지원청시설</t>
    <phoneticPr fontId="3" type="noConversion"/>
  </si>
  <si>
    <t>전라남도유아교육진흥원</t>
    <phoneticPr fontId="3" type="noConversion"/>
  </si>
  <si>
    <t>급식실 증축</t>
    <phoneticPr fontId="3" type="noConversion"/>
  </si>
  <si>
    <t>승민</t>
    <phoneticPr fontId="3" type="noConversion"/>
  </si>
  <si>
    <t>교육지원청시설관리</t>
    <phoneticPr fontId="3" type="noConversion"/>
  </si>
  <si>
    <t>곡성</t>
    <phoneticPr fontId="3" type="noConversion"/>
  </si>
  <si>
    <t>주준형</t>
    <phoneticPr fontId="3" type="noConversion"/>
  </si>
  <si>
    <t>합  계</t>
    <phoneticPr fontId="3" type="noConversion"/>
  </si>
  <si>
    <t>4월</t>
    <phoneticPr fontId="3" type="noConversion"/>
  </si>
  <si>
    <t>5월</t>
    <phoneticPr fontId="3" type="noConversion"/>
  </si>
  <si>
    <t>발명교실및외국어체험센터</t>
    <phoneticPr fontId="3" type="noConversion"/>
  </si>
  <si>
    <t>감리비</t>
    <phoneticPr fontId="3" type="noConversion"/>
  </si>
  <si>
    <t>설계3</t>
    <phoneticPr fontId="3" type="noConversion"/>
  </si>
  <si>
    <t>장은석</t>
    <phoneticPr fontId="3" type="noConversion"/>
  </si>
  <si>
    <t>2월</t>
    <phoneticPr fontId="3" type="noConversion"/>
  </si>
  <si>
    <t>송채훈</t>
    <phoneticPr fontId="3" type="noConversion"/>
  </si>
  <si>
    <t>신용근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</si>
</sst>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76" formatCode="_(* #,##0.00_);_(* \(#,##0.00\);_(* &quot;-&quot;??_);_(@_)"/>
    <numFmt numFmtId="177" formatCode="_(* #,##0_);_(* \(#,##0\);_(* &quot;-&quot;??_);_(@_)"/>
    <numFmt numFmtId="178" formatCode="\(#,##0\)"/>
    <numFmt numFmtId="179" formatCode="&quot;$&quot;#,##0_);[Red]&quot;₩&quot;&quot;₩&quot;&quot;₩&quot;&quot;₩&quot;&quot;₩&quot;&quot;₩&quot;&quot;₩&quot;&quot;₩&quot;&quot;₩&quot;\!\(&quot;$&quot;#,##0&quot;₩&quot;&quot;₩&quot;&quot;₩&quot;&quot;₩&quot;&quot;₩&quot;&quot;₩&quot;&quot;₩&quot;&quot;₩&quot;&quot;₩&quot;\!\)"/>
    <numFmt numFmtId="180" formatCode="&quot;0552-&quot;00&quot;-&quot;0000"/>
    <numFmt numFmtId="181" formatCode="_ &quot;₩&quot;* #,##0_ ;_ &quot;₩&quot;* &quot;₩&quot;&quot;₩&quot;&quot;₩&quot;&quot;₩&quot;&quot;₩&quot;&quot;₩&quot;&quot;₩&quot;&quot;₩&quot;\!\-#,##0_ ;_ &quot;₩&quot;* &quot;-&quot;_ ;_ @_ "/>
    <numFmt numFmtId="182" formatCode="_-* #,##0.0_-;\-* #,##0.0_-;_-* &quot;-&quot;??_-;_-@_-"/>
    <numFmt numFmtId="183" formatCode="#,##0.0;[Red]\(#,##0.0\)"/>
    <numFmt numFmtId="184" formatCode="_ &quot;₩&quot;* #,##0.00_ ;_ &quot;₩&quot;* &quot;₩&quot;&quot;₩&quot;&quot;₩&quot;&quot;₩&quot;&quot;₩&quot;&quot;₩&quot;&quot;₩&quot;&quot;₩&quot;\!\-#,##0.00_ ;_ &quot;₩&quot;* &quot;-&quot;??_ ;_ @_ "/>
    <numFmt numFmtId="185" formatCode="#,##0.0\ ;\(#,##0.0\);&quot;-&quot;\ "/>
    <numFmt numFmtId="186" formatCode="_ &quot;₩&quot;* #,##0_ ;_ &quot;₩&quot;* &quot;₩&quot;&quot;₩&quot;&quot;₩&quot;&quot;₩&quot;&quot;₩&quot;&quot;₩&quot;&quot;₩&quot;&quot;₩&quot;&quot;₩&quot;\!\-#,##0_ ;_ &quot;₩&quot;* &quot;-&quot;_ ;_ @_ "/>
    <numFmt numFmtId="187" formatCode="&quot;$&quot;#,##0.00;\(&quot;$&quot;#,##0.00\)"/>
    <numFmt numFmtId="188" formatCode="#,##0;[Red]\(#,##0\)"/>
    <numFmt numFmtId="189" formatCode="_-&quot;₩&quot;* #,##0_-;\!\-&quot;₩&quot;* #,##0_-;_-&quot;₩&quot;* &quot;-&quot;_-;_-@_-"/>
  </numFmts>
  <fonts count="43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체"/>
      <family val="3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indexed="8"/>
      <name val="굴림체"/>
      <family val="3"/>
      <charset val="129"/>
    </font>
    <font>
      <b/>
      <sz val="8"/>
      <color indexed="8"/>
      <name val="굴림체"/>
      <family val="3"/>
      <charset val="129"/>
    </font>
    <font>
      <b/>
      <sz val="11"/>
      <color indexed="8"/>
      <name val="굴림체"/>
      <family val="3"/>
      <charset val="129"/>
    </font>
    <font>
      <sz val="12"/>
      <name val="바탕체"/>
      <family val="1"/>
      <charset val="129"/>
    </font>
    <font>
      <sz val="12"/>
      <name val="???"/>
      <family val="1"/>
    </font>
    <font>
      <sz val="12"/>
      <name val="¹UAAA¼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11"/>
      <name val="굴림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b/>
      <sz val="16"/>
      <color indexed="12"/>
      <name val="돋움체"/>
      <family val="3"/>
      <charset val="129"/>
    </font>
    <font>
      <sz val="1"/>
      <color indexed="8"/>
      <name val="Courier"/>
      <family val="3"/>
    </font>
    <font>
      <u/>
      <sz val="11"/>
      <color indexed="36"/>
      <name val="돋움"/>
      <family val="3"/>
      <charset val="129"/>
    </font>
    <font>
      <sz val="11"/>
      <name val="뼻뮝"/>
      <family val="3"/>
      <charset val="129"/>
    </font>
    <font>
      <sz val="11"/>
      <name val="굴림체"/>
      <family val="3"/>
      <charset val="129"/>
    </font>
    <font>
      <sz val="11"/>
      <name val="바탕"/>
      <family val="1"/>
      <charset val="129"/>
    </font>
    <font>
      <sz val="10"/>
      <name val="Helv"/>
      <family val="2"/>
    </font>
    <font>
      <sz val="17"/>
      <name val="바탕체"/>
      <family val="1"/>
      <charset val="129"/>
    </font>
    <font>
      <sz val="12"/>
      <name val="돋움"/>
      <family val="3"/>
      <charset val="129"/>
    </font>
    <font>
      <sz val="10"/>
      <color rgb="FF0000FF"/>
      <name val="Arial"/>
      <family val="2"/>
    </font>
    <font>
      <sz val="10"/>
      <name val="굴림체"/>
      <family val="3"/>
      <charset val="129"/>
    </font>
    <font>
      <sz val="10"/>
      <color rgb="FFFF0000"/>
      <name val="Arial"/>
      <family val="2"/>
    </font>
    <font>
      <sz val="20"/>
      <color indexed="8"/>
      <name val="HY울릉도M"/>
      <family val="1"/>
      <charset val="129"/>
    </font>
    <font>
      <sz val="10"/>
      <color indexed="8"/>
      <name val="휴먼모음T"/>
      <family val="1"/>
      <charset val="129"/>
    </font>
    <font>
      <sz val="11"/>
      <color theme="1"/>
      <name val="휴먼모음T"/>
      <family val="1"/>
      <charset val="129"/>
    </font>
    <font>
      <sz val="6"/>
      <color theme="1"/>
      <name val="휴먼모음T"/>
      <family val="1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13">
    <xf numFmtId="0" fontId="0" fillId="0" borderId="0"/>
    <xf numFmtId="176" fontId="1" fillId="0" borderId="0"/>
    <xf numFmtId="41" fontId="7" fillId="0" borderId="0" applyFont="0" applyFill="0" applyBorder="0" applyAlignment="0" applyProtection="0">
      <alignment vertical="center"/>
    </xf>
    <xf numFmtId="0" fontId="11" fillId="0" borderId="0"/>
    <xf numFmtId="0" fontId="12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178" fontId="14" fillId="0" borderId="0" applyFill="0" applyBorder="0" applyAlignment="0"/>
    <xf numFmtId="0" fontId="15" fillId="0" borderId="0"/>
    <xf numFmtId="0" fontId="16" fillId="0" borderId="0" applyFont="0" applyFill="0" applyBorder="0" applyAlignment="0" applyProtection="0"/>
    <xf numFmtId="179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9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 applyFont="0" applyFill="0" applyBorder="0" applyAlignment="0" applyProtection="0"/>
    <xf numFmtId="0" fontId="18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1" fontId="17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1" fillId="0" borderId="0"/>
    <xf numFmtId="180" fontId="11" fillId="0" borderId="0"/>
    <xf numFmtId="180" fontId="11" fillId="0" borderId="0"/>
    <xf numFmtId="18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1" fillId="0" borderId="0"/>
    <xf numFmtId="180" fontId="11" fillId="0" borderId="0"/>
    <xf numFmtId="180" fontId="11" fillId="0" borderId="0"/>
    <xf numFmtId="182" fontId="14" fillId="0" borderId="0" applyFont="0" applyFill="0" applyBorder="0" applyAlignment="0" applyProtection="0"/>
    <xf numFmtId="183" fontId="14" fillId="0" borderId="0" applyFont="0" applyFill="0" applyBorder="0" applyAlignment="0" applyProtection="0"/>
    <xf numFmtId="184" fontId="17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4" fontId="17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9" fillId="0" borderId="0" applyNumberFormat="0" applyAlignment="0">
      <alignment horizontal="left"/>
    </xf>
    <xf numFmtId="38" fontId="20" fillId="5" borderId="0" applyNumberFormat="0" applyBorder="0" applyAlignment="0" applyProtection="0"/>
    <xf numFmtId="0" fontId="21" fillId="0" borderId="0">
      <alignment horizontal="left"/>
    </xf>
    <xf numFmtId="0" fontId="22" fillId="0" borderId="23" applyNumberFormat="0" applyAlignment="0" applyProtection="0">
      <alignment horizontal="left" vertical="center"/>
    </xf>
    <xf numFmtId="0" fontId="22" fillId="0" borderId="24">
      <alignment horizontal="left" vertical="center"/>
    </xf>
    <xf numFmtId="10" fontId="20" fillId="6" borderId="17" applyNumberFormat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3" fillId="0" borderId="1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6" fontId="17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6" fontId="17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0" fontId="16" fillId="0" borderId="0"/>
    <xf numFmtId="10" fontId="16" fillId="0" borderId="0" applyFont="0" applyFill="0" applyBorder="0" applyAlignment="0" applyProtection="0"/>
    <xf numFmtId="30" fontId="24" fillId="0" borderId="0" applyNumberFormat="0" applyFill="0" applyBorder="0" applyAlignment="0" applyProtection="0">
      <alignment horizontal="left"/>
    </xf>
    <xf numFmtId="0" fontId="16" fillId="0" borderId="0"/>
    <xf numFmtId="0" fontId="23" fillId="0" borderId="0"/>
    <xf numFmtId="40" fontId="25" fillId="0" borderId="0" applyBorder="0">
      <alignment horizontal="right"/>
    </xf>
    <xf numFmtId="188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alignment horizontal="centerContinuous"/>
    </xf>
    <xf numFmtId="0" fontId="28" fillId="0" borderId="0">
      <protection locked="0"/>
    </xf>
    <xf numFmtId="0" fontId="28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30" fillId="0" borderId="0"/>
    <xf numFmtId="0" fontId="14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33" fillId="0" borderId="0"/>
    <xf numFmtId="4" fontId="28" fillId="0" borderId="0">
      <protection locked="0"/>
    </xf>
    <xf numFmtId="0" fontId="14" fillId="0" borderId="0">
      <protection locked="0"/>
    </xf>
    <xf numFmtId="0" fontId="11" fillId="0" borderId="0"/>
    <xf numFmtId="0" fontId="34" fillId="0" borderId="0"/>
    <xf numFmtId="38" fontId="35" fillId="0" borderId="0" applyFont="0" applyFill="0" applyBorder="0" applyAlignment="0">
      <alignment vertical="center"/>
    </xf>
    <xf numFmtId="18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31" fillId="0" borderId="0">
      <alignment vertical="center"/>
    </xf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>
      <alignment vertical="center"/>
    </xf>
    <xf numFmtId="0" fontId="17" fillId="0" borderId="14">
      <alignment vertical="center"/>
    </xf>
  </cellStyleXfs>
  <cellXfs count="85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horizontal="left" shrinkToFit="1"/>
    </xf>
    <xf numFmtId="49" fontId="5" fillId="2" borderId="0" xfId="0" applyNumberFormat="1" applyFont="1" applyFill="1" applyAlignment="1">
      <alignment horizontal="center" vertical="top" shrinkToFit="1"/>
    </xf>
    <xf numFmtId="177" fontId="4" fillId="0" borderId="0" xfId="1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177" fontId="4" fillId="0" borderId="17" xfId="1" applyNumberFormat="1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2" fillId="0" borderId="0" xfId="0" applyFont="1" applyAlignment="1">
      <alignment horizontal="centerContinuous" vertical="center" shrinkToFit="1"/>
    </xf>
    <xf numFmtId="0" fontId="6" fillId="7" borderId="16" xfId="0" applyFont="1" applyFill="1" applyBorder="1" applyAlignment="1">
      <alignment horizontal="centerContinuous" vertical="center" shrinkToFit="1"/>
    </xf>
    <xf numFmtId="49" fontId="6" fillId="8" borderId="17" xfId="0" applyNumberFormat="1" applyFont="1" applyFill="1" applyBorder="1" applyAlignment="1">
      <alignment horizontal="centerContinuous" vertical="center" shrinkToFit="1"/>
    </xf>
    <xf numFmtId="49" fontId="6" fillId="8" borderId="17" xfId="0" applyNumberFormat="1" applyFont="1" applyFill="1" applyBorder="1" applyAlignment="1">
      <alignment horizontal="center" vertical="center" shrinkToFit="1"/>
    </xf>
    <xf numFmtId="49" fontId="6" fillId="8" borderId="17" xfId="0" applyNumberFormat="1" applyFont="1" applyFill="1" applyBorder="1" applyAlignment="1">
      <alignment horizontal="left" vertical="center" shrinkToFit="1"/>
    </xf>
    <xf numFmtId="49" fontId="9" fillId="8" borderId="17" xfId="0" applyNumberFormat="1" applyFont="1" applyFill="1" applyBorder="1" applyAlignment="1">
      <alignment horizontal="center" vertical="center" shrinkToFit="1"/>
    </xf>
    <xf numFmtId="177" fontId="6" fillId="7" borderId="17" xfId="1" applyNumberFormat="1" applyFont="1" applyFill="1" applyBorder="1" applyAlignment="1">
      <alignment horizontal="center" vertical="center" shrinkToFit="1"/>
    </xf>
    <xf numFmtId="0" fontId="6" fillId="7" borderId="17" xfId="0" applyFont="1" applyFill="1" applyBorder="1" applyAlignment="1">
      <alignment horizontal="center" vertical="center" shrinkToFit="1"/>
    </xf>
    <xf numFmtId="0" fontId="6" fillId="7" borderId="18" xfId="0" applyFont="1" applyFill="1" applyBorder="1" applyAlignment="1">
      <alignment horizontal="center" vertical="center" shrinkToFit="1"/>
    </xf>
    <xf numFmtId="0" fontId="10" fillId="9" borderId="20" xfId="0" applyFont="1" applyFill="1" applyBorder="1" applyAlignment="1">
      <alignment horizontal="centerContinuous" vertical="center" shrinkToFit="1"/>
    </xf>
    <xf numFmtId="0" fontId="10" fillId="9" borderId="21" xfId="0" applyFont="1" applyFill="1" applyBorder="1" applyAlignment="1">
      <alignment horizontal="centerContinuous" shrinkToFit="1"/>
    </xf>
    <xf numFmtId="0" fontId="10" fillId="9" borderId="21" xfId="0" applyFont="1" applyFill="1" applyBorder="1" applyAlignment="1">
      <alignment horizontal="center" shrinkToFit="1"/>
    </xf>
    <xf numFmtId="0" fontId="10" fillId="9" borderId="21" xfId="0" applyFont="1" applyFill="1" applyBorder="1" applyAlignment="1">
      <alignment horizontal="left" shrinkToFit="1"/>
    </xf>
    <xf numFmtId="177" fontId="10" fillId="9" borderId="21" xfId="1" applyNumberFormat="1" applyFont="1" applyFill="1" applyBorder="1" applyAlignment="1">
      <alignment horizontal="center" vertical="center" shrinkToFit="1"/>
    </xf>
    <xf numFmtId="0" fontId="10" fillId="9" borderId="21" xfId="0" applyFont="1" applyFill="1" applyBorder="1" applyAlignment="1">
      <alignment horizontal="center" vertical="center" shrinkToFit="1"/>
    </xf>
    <xf numFmtId="0" fontId="10" fillId="9" borderId="22" xfId="0" applyFont="1" applyFill="1" applyBorder="1" applyAlignment="1">
      <alignment horizontal="center" vertical="center" shrinkToFit="1"/>
    </xf>
    <xf numFmtId="49" fontId="4" fillId="0" borderId="17" xfId="0" applyNumberFormat="1" applyFont="1" applyFill="1" applyBorder="1" applyAlignment="1">
      <alignment horizontal="left" vertical="center" shrinkToFit="1"/>
    </xf>
    <xf numFmtId="0" fontId="4" fillId="10" borderId="17" xfId="0" applyFont="1" applyFill="1" applyBorder="1" applyAlignment="1">
      <alignment horizontal="center" vertical="center" shrinkToFit="1"/>
    </xf>
    <xf numFmtId="177" fontId="1" fillId="10" borderId="17" xfId="1" applyNumberFormat="1" applyFill="1" applyBorder="1" applyAlignment="1">
      <alignment vertical="center" shrinkToFit="1"/>
    </xf>
    <xf numFmtId="177" fontId="36" fillId="10" borderId="15" xfId="1" applyNumberFormat="1" applyFont="1" applyFill="1" applyBorder="1" applyAlignment="1">
      <alignment vertical="center" shrinkToFit="1"/>
    </xf>
    <xf numFmtId="177" fontId="38" fillId="10" borderId="15" xfId="1" applyNumberFormat="1" applyFont="1" applyFill="1" applyBorder="1" applyAlignment="1">
      <alignment vertical="center" shrinkToFit="1"/>
    </xf>
    <xf numFmtId="177" fontId="1" fillId="0" borderId="0" xfId="1" applyNumberFormat="1" applyAlignment="1">
      <alignment shrinkToFit="1"/>
    </xf>
    <xf numFmtId="0" fontId="6" fillId="7" borderId="13" xfId="0" applyFont="1" applyFill="1" applyBorder="1" applyAlignment="1">
      <alignment horizontal="centerContinuous" vertical="center" shrinkToFit="1"/>
    </xf>
    <xf numFmtId="49" fontId="6" fillId="8" borderId="15" xfId="0" applyNumberFormat="1" applyFont="1" applyFill="1" applyBorder="1" applyAlignment="1">
      <alignment horizontal="centerContinuous" vertical="center" shrinkToFit="1"/>
    </xf>
    <xf numFmtId="49" fontId="6" fillId="8" borderId="14" xfId="0" applyNumberFormat="1" applyFont="1" applyFill="1" applyBorder="1" applyAlignment="1">
      <alignment horizontal="center" vertical="center" shrinkToFit="1"/>
    </xf>
    <xf numFmtId="49" fontId="6" fillId="8" borderId="14" xfId="0" applyNumberFormat="1" applyFont="1" applyFill="1" applyBorder="1" applyAlignment="1">
      <alignment horizontal="left" vertical="center" shrinkToFit="1"/>
    </xf>
    <xf numFmtId="49" fontId="9" fillId="8" borderId="14" xfId="0" applyNumberFormat="1" applyFont="1" applyFill="1" applyBorder="1" applyAlignment="1">
      <alignment horizontal="center" vertical="center" shrinkToFit="1"/>
    </xf>
    <xf numFmtId="177" fontId="6" fillId="7" borderId="14" xfId="1" applyNumberFormat="1" applyFont="1" applyFill="1" applyBorder="1" applyAlignment="1">
      <alignment horizontal="center" vertical="center" shrinkToFit="1"/>
    </xf>
    <xf numFmtId="0" fontId="6" fillId="7" borderId="14" xfId="0" applyFont="1" applyFill="1" applyBorder="1" applyAlignment="1">
      <alignment horizontal="center" vertical="center" shrinkToFit="1"/>
    </xf>
    <xf numFmtId="0" fontId="6" fillId="7" borderId="28" xfId="0" applyFont="1" applyFill="1" applyBorder="1" applyAlignment="1">
      <alignment horizontal="center" vertical="center" shrinkToFit="1"/>
    </xf>
    <xf numFmtId="0" fontId="39" fillId="0" borderId="0" xfId="0" applyFont="1" applyAlignment="1">
      <alignment horizontal="centerContinuous" vertical="center"/>
    </xf>
    <xf numFmtId="0" fontId="40" fillId="3" borderId="6" xfId="0" applyFont="1" applyFill="1" applyBorder="1" applyAlignment="1">
      <alignment horizontal="center" vertical="center" shrinkToFit="1"/>
    </xf>
    <xf numFmtId="0" fontId="40" fillId="3" borderId="8" xfId="0" applyFont="1" applyFill="1" applyBorder="1" applyAlignment="1">
      <alignment vertical="center" shrinkToFit="1"/>
    </xf>
    <xf numFmtId="0" fontId="40" fillId="3" borderId="25" xfId="0" applyFont="1" applyFill="1" applyBorder="1" applyAlignment="1">
      <alignment horizontal="center" vertical="center" shrinkToFit="1"/>
    </xf>
    <xf numFmtId="0" fontId="40" fillId="3" borderId="26" xfId="0" applyFont="1" applyFill="1" applyBorder="1" applyAlignment="1">
      <alignment horizontal="center" vertical="center" shrinkToFit="1"/>
    </xf>
    <xf numFmtId="0" fontId="40" fillId="3" borderId="27" xfId="0" applyFont="1" applyFill="1" applyBorder="1" applyAlignment="1">
      <alignment horizontal="center" vertical="center" shrinkToFit="1"/>
    </xf>
    <xf numFmtId="41" fontId="41" fillId="3" borderId="10" xfId="2" applyFont="1" applyFill="1" applyBorder="1" applyAlignment="1">
      <alignment horizontal="center" vertical="center" shrinkToFit="1"/>
    </xf>
    <xf numFmtId="41" fontId="42" fillId="3" borderId="10" xfId="2" applyFont="1" applyFill="1" applyBorder="1" applyAlignment="1">
      <alignment horizontal="center" vertical="center" wrapText="1" shrinkToFit="1"/>
    </xf>
    <xf numFmtId="0" fontId="40" fillId="3" borderId="12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49" fontId="6" fillId="0" borderId="19" xfId="0" applyNumberFormat="1" applyFont="1" applyFill="1" applyBorder="1" applyAlignment="1">
      <alignment horizontal="left" vertical="center" shrinkToFit="1"/>
    </xf>
    <xf numFmtId="49" fontId="4" fillId="0" borderId="14" xfId="0" applyNumberFormat="1" applyFont="1" applyFill="1" applyBorder="1" applyAlignment="1">
      <alignment horizontal="center" vertical="center" shrinkToFit="1"/>
    </xf>
    <xf numFmtId="49" fontId="4" fillId="0" borderId="19" xfId="0" quotePrefix="1" applyNumberFormat="1" applyFont="1" applyFill="1" applyBorder="1" applyAlignment="1">
      <alignment horizontal="left" vertical="center" shrinkToFit="1"/>
    </xf>
    <xf numFmtId="49" fontId="8" fillId="0" borderId="17" xfId="0" applyNumberFormat="1" applyFont="1" applyFill="1" applyBorder="1" applyAlignment="1">
      <alignment horizontal="center" vertical="center" shrinkToFit="1"/>
    </xf>
    <xf numFmtId="177" fontId="6" fillId="0" borderId="17" xfId="1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177" fontId="36" fillId="0" borderId="15" xfId="1" applyNumberFormat="1" applyFont="1" applyFill="1" applyBorder="1" applyAlignment="1">
      <alignment vertical="center" shrinkToFit="1"/>
    </xf>
    <xf numFmtId="177" fontId="38" fillId="0" borderId="15" xfId="1" applyNumberFormat="1" applyFont="1" applyFill="1" applyBorder="1" applyAlignment="1">
      <alignment vertical="center" shrinkToFit="1"/>
    </xf>
    <xf numFmtId="0" fontId="6" fillId="0" borderId="18" xfId="0" applyFont="1" applyFill="1" applyBorder="1" applyAlignment="1">
      <alignment horizontal="center" vertical="center" shrinkToFit="1"/>
    </xf>
    <xf numFmtId="49" fontId="4" fillId="0" borderId="19" xfId="0" applyNumberFormat="1" applyFont="1" applyFill="1" applyBorder="1" applyAlignment="1">
      <alignment horizontal="center" vertical="center" shrinkToFit="1"/>
    </xf>
    <xf numFmtId="49" fontId="4" fillId="0" borderId="19" xfId="0" applyNumberFormat="1" applyFont="1" applyFill="1" applyBorder="1" applyAlignment="1">
      <alignment horizontal="left" vertical="center" shrinkToFit="1"/>
    </xf>
    <xf numFmtId="0" fontId="37" fillId="10" borderId="17" xfId="0" applyFont="1" applyFill="1" applyBorder="1" applyAlignment="1">
      <alignment horizontal="center" vertical="center" shrinkToFit="1"/>
    </xf>
    <xf numFmtId="0" fontId="37" fillId="0" borderId="17" xfId="0" applyFont="1" applyFill="1" applyBorder="1" applyAlignment="1">
      <alignment horizontal="center" vertical="center" shrinkToFit="1"/>
    </xf>
    <xf numFmtId="0" fontId="37" fillId="0" borderId="13" xfId="0" applyFont="1" applyFill="1" applyBorder="1" applyAlignment="1">
      <alignment horizontal="center" vertical="center" shrinkToFit="1"/>
    </xf>
    <xf numFmtId="0" fontId="40" fillId="3" borderId="4" xfId="0" applyFont="1" applyFill="1" applyBorder="1" applyAlignment="1">
      <alignment horizontal="center" vertical="center" shrinkToFit="1"/>
    </xf>
    <xf numFmtId="0" fontId="40" fillId="3" borderId="11" xfId="0" applyFont="1" applyFill="1" applyBorder="1" applyAlignment="1">
      <alignment horizontal="center" vertical="center" shrinkToFit="1"/>
    </xf>
    <xf numFmtId="0" fontId="40" fillId="3" borderId="5" xfId="0" applyFont="1" applyFill="1" applyBorder="1" applyAlignment="1">
      <alignment horizontal="center" vertical="center" shrinkToFit="1"/>
    </xf>
    <xf numFmtId="0" fontId="40" fillId="3" borderId="6" xfId="0" applyFont="1" applyFill="1" applyBorder="1" applyAlignment="1">
      <alignment horizontal="center" vertical="center" shrinkToFit="1"/>
    </xf>
    <xf numFmtId="0" fontId="40" fillId="3" borderId="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0" fillId="3" borderId="2" xfId="0" applyFont="1" applyFill="1" applyBorder="1" applyAlignment="1">
      <alignment horizontal="center" vertical="center" shrinkToFit="1"/>
    </xf>
    <xf numFmtId="0" fontId="40" fillId="3" borderId="9" xfId="0" applyFont="1" applyFill="1" applyBorder="1" applyAlignment="1">
      <alignment horizontal="center" vertical="center" shrinkToFit="1"/>
    </xf>
    <xf numFmtId="49" fontId="40" fillId="4" borderId="3" xfId="0" applyNumberFormat="1" applyFont="1" applyFill="1" applyBorder="1" applyAlignment="1">
      <alignment horizontal="center" vertical="center" shrinkToFit="1"/>
    </xf>
    <xf numFmtId="49" fontId="40" fillId="4" borderId="10" xfId="0" applyNumberFormat="1" applyFont="1" applyFill="1" applyBorder="1" applyAlignment="1">
      <alignment horizontal="center" vertical="center" shrinkToFit="1"/>
    </xf>
    <xf numFmtId="49" fontId="40" fillId="4" borderId="4" xfId="0" applyNumberFormat="1" applyFont="1" applyFill="1" applyBorder="1" applyAlignment="1">
      <alignment horizontal="center" vertical="center" shrinkToFit="1"/>
    </xf>
    <xf numFmtId="49" fontId="40" fillId="4" borderId="11" xfId="0" applyNumberFormat="1" applyFont="1" applyFill="1" applyBorder="1" applyAlignment="1">
      <alignment horizontal="center" vertical="center" shrinkToFit="1"/>
    </xf>
    <xf numFmtId="177" fontId="40" fillId="3" borderId="3" xfId="1" applyNumberFormat="1" applyFont="1" applyFill="1" applyBorder="1" applyAlignment="1">
      <alignment horizontal="center" vertical="center" shrinkToFit="1"/>
    </xf>
    <xf numFmtId="177" fontId="40" fillId="3" borderId="10" xfId="1" applyNumberFormat="1" applyFont="1" applyFill="1" applyBorder="1" applyAlignment="1">
      <alignment horizontal="center" vertical="center" shrinkToFit="1"/>
    </xf>
  </cellXfs>
  <cellStyles count="313">
    <cellStyle name="??&amp;O?&amp;H?_x0008_??_x0007__x0001__x0001_" xfId="3"/>
    <cellStyle name="??_?.????" xfId="4"/>
    <cellStyle name="AeE­ [0]_INQUIRY ¿μ¾÷AßAø " xfId="5"/>
    <cellStyle name="AeE­_INQUIRY ¿μ¾÷AßAø " xfId="6"/>
    <cellStyle name="AÞ¸¶ [0]_INQUIRY ¿μ¾÷AßAø " xfId="7"/>
    <cellStyle name="AÞ¸¶_INQUIRY ¿μ¾÷AßAø " xfId="8"/>
    <cellStyle name="C￥AØ_¿μ¾÷CoE² " xfId="9"/>
    <cellStyle name="Calc Currency (0)" xfId="10"/>
    <cellStyle name="category" xfId="11"/>
    <cellStyle name="Comma [0]_ SG&amp;A Bridge " xfId="12"/>
    <cellStyle name="comma zerodec" xfId="13"/>
    <cellStyle name="comma zerodec 10" xfId="14"/>
    <cellStyle name="comma zerodec 11" xfId="15"/>
    <cellStyle name="comma zerodec 12" xfId="16"/>
    <cellStyle name="comma zerodec 13" xfId="17"/>
    <cellStyle name="comma zerodec 14" xfId="18"/>
    <cellStyle name="comma zerodec 15" xfId="19"/>
    <cellStyle name="comma zerodec 16" xfId="20"/>
    <cellStyle name="comma zerodec 17" xfId="21"/>
    <cellStyle name="comma zerodec 18" xfId="22"/>
    <cellStyle name="comma zerodec 19" xfId="23"/>
    <cellStyle name="comma zerodec 2" xfId="24"/>
    <cellStyle name="comma zerodec 2 2" xfId="25"/>
    <cellStyle name="comma zerodec 2 2 2" xfId="26"/>
    <cellStyle name="comma zerodec 20" xfId="27"/>
    <cellStyle name="comma zerodec 21" xfId="28"/>
    <cellStyle name="comma zerodec 22" xfId="29"/>
    <cellStyle name="comma zerodec 23" xfId="30"/>
    <cellStyle name="comma zerodec 24" xfId="31"/>
    <cellStyle name="comma zerodec 25" xfId="32"/>
    <cellStyle name="comma zerodec 26" xfId="33"/>
    <cellStyle name="comma zerodec 27" xfId="34"/>
    <cellStyle name="comma zerodec 28" xfId="35"/>
    <cellStyle name="comma zerodec 29" xfId="36"/>
    <cellStyle name="comma zerodec 3" xfId="37"/>
    <cellStyle name="comma zerodec 30" xfId="38"/>
    <cellStyle name="comma zerodec 31" xfId="39"/>
    <cellStyle name="comma zerodec 32" xfId="40"/>
    <cellStyle name="comma zerodec 33" xfId="41"/>
    <cellStyle name="comma zerodec 34" xfId="42"/>
    <cellStyle name="comma zerodec 35" xfId="43"/>
    <cellStyle name="comma zerodec 36" xfId="44"/>
    <cellStyle name="comma zerodec 37" xfId="45"/>
    <cellStyle name="comma zerodec 38" xfId="46"/>
    <cellStyle name="comma zerodec 39" xfId="47"/>
    <cellStyle name="comma zerodec 4" xfId="48"/>
    <cellStyle name="comma zerodec 40" xfId="49"/>
    <cellStyle name="comma zerodec 41" xfId="50"/>
    <cellStyle name="comma zerodec 42" xfId="51"/>
    <cellStyle name="comma zerodec 43" xfId="52"/>
    <cellStyle name="comma zerodec 44" xfId="53"/>
    <cellStyle name="comma zerodec 45" xfId="54"/>
    <cellStyle name="comma zerodec 46" xfId="55"/>
    <cellStyle name="comma zerodec 47" xfId="56"/>
    <cellStyle name="comma zerodec 48" xfId="57"/>
    <cellStyle name="comma zerodec 49" xfId="58"/>
    <cellStyle name="comma zerodec 5" xfId="59"/>
    <cellStyle name="comma zerodec 50" xfId="60"/>
    <cellStyle name="comma zerodec 51" xfId="61"/>
    <cellStyle name="comma zerodec 52" xfId="62"/>
    <cellStyle name="comma zerodec 53" xfId="63"/>
    <cellStyle name="comma zerodec 54" xfId="64"/>
    <cellStyle name="comma zerodec 55" xfId="65"/>
    <cellStyle name="comma zerodec 6" xfId="66"/>
    <cellStyle name="comma zerodec 7" xfId="67"/>
    <cellStyle name="comma zerodec 8" xfId="68"/>
    <cellStyle name="comma zerodec 9" xfId="69"/>
    <cellStyle name="Comma_ SG&amp;A Bridge " xfId="70"/>
    <cellStyle name="Copied" xfId="71"/>
    <cellStyle name="Currency [0]_ SG&amp;A Bridge " xfId="72"/>
    <cellStyle name="Currency_ SG&amp;A Bridge " xfId="73"/>
    <cellStyle name="Currency1" xfId="74"/>
    <cellStyle name="Currency1 10" xfId="75"/>
    <cellStyle name="Currency1 11" xfId="76"/>
    <cellStyle name="Currency1 12" xfId="77"/>
    <cellStyle name="Currency1 13" xfId="78"/>
    <cellStyle name="Currency1 14" xfId="79"/>
    <cellStyle name="Currency1 15" xfId="80"/>
    <cellStyle name="Currency1 16" xfId="81"/>
    <cellStyle name="Currency1 17" xfId="82"/>
    <cellStyle name="Currency1 18" xfId="83"/>
    <cellStyle name="Currency1 19" xfId="84"/>
    <cellStyle name="Currency1 2" xfId="85"/>
    <cellStyle name="Currency1 2 2" xfId="86"/>
    <cellStyle name="Currency1 2 2 2" xfId="87"/>
    <cellStyle name="Currency1 20" xfId="88"/>
    <cellStyle name="Currency1 21" xfId="89"/>
    <cellStyle name="Currency1 22" xfId="90"/>
    <cellStyle name="Currency1 23" xfId="91"/>
    <cellStyle name="Currency1 24" xfId="92"/>
    <cellStyle name="Currency1 25" xfId="93"/>
    <cellStyle name="Currency1 26" xfId="94"/>
    <cellStyle name="Currency1 27" xfId="95"/>
    <cellStyle name="Currency1 28" xfId="96"/>
    <cellStyle name="Currency1 29" xfId="97"/>
    <cellStyle name="Currency1 3" xfId="98"/>
    <cellStyle name="Currency1 30" xfId="99"/>
    <cellStyle name="Currency1 31" xfId="100"/>
    <cellStyle name="Currency1 32" xfId="101"/>
    <cellStyle name="Currency1 33" xfId="102"/>
    <cellStyle name="Currency1 34" xfId="103"/>
    <cellStyle name="Currency1 35" xfId="104"/>
    <cellStyle name="Currency1 36" xfId="105"/>
    <cellStyle name="Currency1 37" xfId="106"/>
    <cellStyle name="Currency1 38" xfId="107"/>
    <cellStyle name="Currency1 39" xfId="108"/>
    <cellStyle name="Currency1 4" xfId="109"/>
    <cellStyle name="Currency1 40" xfId="110"/>
    <cellStyle name="Currency1 41" xfId="111"/>
    <cellStyle name="Currency1 42" xfId="112"/>
    <cellStyle name="Currency1 43" xfId="113"/>
    <cellStyle name="Currency1 44" xfId="114"/>
    <cellStyle name="Currency1 45" xfId="115"/>
    <cellStyle name="Currency1 46" xfId="116"/>
    <cellStyle name="Currency1 47" xfId="117"/>
    <cellStyle name="Currency1 48" xfId="118"/>
    <cellStyle name="Currency1 49" xfId="119"/>
    <cellStyle name="Currency1 5" xfId="120"/>
    <cellStyle name="Currency1 50" xfId="121"/>
    <cellStyle name="Currency1 51" xfId="122"/>
    <cellStyle name="Currency1 52" xfId="123"/>
    <cellStyle name="Currency1 53" xfId="124"/>
    <cellStyle name="Currency1 54" xfId="125"/>
    <cellStyle name="Currency1 55" xfId="126"/>
    <cellStyle name="Currency1 56" xfId="127"/>
    <cellStyle name="Currency1 57" xfId="128"/>
    <cellStyle name="Currency1 58" xfId="129"/>
    <cellStyle name="Currency1 59" xfId="130"/>
    <cellStyle name="Currency1 6" xfId="131"/>
    <cellStyle name="Currency1 60" xfId="132"/>
    <cellStyle name="Currency1 61" xfId="133"/>
    <cellStyle name="Currency1 62" xfId="134"/>
    <cellStyle name="Currency1 63" xfId="135"/>
    <cellStyle name="Currency1 64" xfId="136"/>
    <cellStyle name="Currency1 65" xfId="137"/>
    <cellStyle name="Currency1 66" xfId="138"/>
    <cellStyle name="Currency1 67" xfId="139"/>
    <cellStyle name="Currency1 68" xfId="140"/>
    <cellStyle name="Currency1 7" xfId="141"/>
    <cellStyle name="Currency1 8" xfId="142"/>
    <cellStyle name="Currency1 9" xfId="143"/>
    <cellStyle name="Dezimal [0]_laroux" xfId="144"/>
    <cellStyle name="Dezimal_laroux" xfId="145"/>
    <cellStyle name="Dollar (zero dec)" xfId="146"/>
    <cellStyle name="Dollar (zero dec) 10" xfId="147"/>
    <cellStyle name="Dollar (zero dec) 11" xfId="148"/>
    <cellStyle name="Dollar (zero dec) 12" xfId="149"/>
    <cellStyle name="Dollar (zero dec) 13" xfId="150"/>
    <cellStyle name="Dollar (zero dec) 14" xfId="151"/>
    <cellStyle name="Dollar (zero dec) 15" xfId="152"/>
    <cellStyle name="Dollar (zero dec) 16" xfId="153"/>
    <cellStyle name="Dollar (zero dec) 17" xfId="154"/>
    <cellStyle name="Dollar (zero dec) 18" xfId="155"/>
    <cellStyle name="Dollar (zero dec) 19" xfId="156"/>
    <cellStyle name="Dollar (zero dec) 2" xfId="157"/>
    <cellStyle name="Dollar (zero dec) 2 2" xfId="158"/>
    <cellStyle name="Dollar (zero dec) 2 2 2" xfId="159"/>
    <cellStyle name="Dollar (zero dec) 20" xfId="160"/>
    <cellStyle name="Dollar (zero dec) 21" xfId="161"/>
    <cellStyle name="Dollar (zero dec) 22" xfId="162"/>
    <cellStyle name="Dollar (zero dec) 23" xfId="163"/>
    <cellStyle name="Dollar (zero dec) 24" xfId="164"/>
    <cellStyle name="Dollar (zero dec) 25" xfId="165"/>
    <cellStyle name="Dollar (zero dec) 26" xfId="166"/>
    <cellStyle name="Dollar (zero dec) 27" xfId="167"/>
    <cellStyle name="Dollar (zero dec) 28" xfId="168"/>
    <cellStyle name="Dollar (zero dec) 29" xfId="169"/>
    <cellStyle name="Dollar (zero dec) 3" xfId="170"/>
    <cellStyle name="Dollar (zero dec) 30" xfId="171"/>
    <cellStyle name="Dollar (zero dec) 31" xfId="172"/>
    <cellStyle name="Dollar (zero dec) 32" xfId="173"/>
    <cellStyle name="Dollar (zero dec) 33" xfId="174"/>
    <cellStyle name="Dollar (zero dec) 34" xfId="175"/>
    <cellStyle name="Dollar (zero dec) 35" xfId="176"/>
    <cellStyle name="Dollar (zero dec) 36" xfId="177"/>
    <cellStyle name="Dollar (zero dec) 37" xfId="178"/>
    <cellStyle name="Dollar (zero dec) 38" xfId="179"/>
    <cellStyle name="Dollar (zero dec) 39" xfId="180"/>
    <cellStyle name="Dollar (zero dec) 4" xfId="181"/>
    <cellStyle name="Dollar (zero dec) 40" xfId="182"/>
    <cellStyle name="Dollar (zero dec) 41" xfId="183"/>
    <cellStyle name="Dollar (zero dec) 42" xfId="184"/>
    <cellStyle name="Dollar (zero dec) 43" xfId="185"/>
    <cellStyle name="Dollar (zero dec) 44" xfId="186"/>
    <cellStyle name="Dollar (zero dec) 45" xfId="187"/>
    <cellStyle name="Dollar (zero dec) 46" xfId="188"/>
    <cellStyle name="Dollar (zero dec) 47" xfId="189"/>
    <cellStyle name="Dollar (zero dec) 48" xfId="190"/>
    <cellStyle name="Dollar (zero dec) 49" xfId="191"/>
    <cellStyle name="Dollar (zero dec) 5" xfId="192"/>
    <cellStyle name="Dollar (zero dec) 50" xfId="193"/>
    <cellStyle name="Dollar (zero dec) 51" xfId="194"/>
    <cellStyle name="Dollar (zero dec) 52" xfId="195"/>
    <cellStyle name="Dollar (zero dec) 53" xfId="196"/>
    <cellStyle name="Dollar (zero dec) 54" xfId="197"/>
    <cellStyle name="Dollar (zero dec) 55" xfId="198"/>
    <cellStyle name="Dollar (zero dec) 6" xfId="199"/>
    <cellStyle name="Dollar (zero dec) 7" xfId="200"/>
    <cellStyle name="Dollar (zero dec) 8" xfId="201"/>
    <cellStyle name="Dollar (zero dec) 9" xfId="202"/>
    <cellStyle name="Entered" xfId="203"/>
    <cellStyle name="Grey" xfId="204"/>
    <cellStyle name="HEADER" xfId="205"/>
    <cellStyle name="Header1" xfId="206"/>
    <cellStyle name="Header2" xfId="207"/>
    <cellStyle name="Input [yellow]" xfId="208"/>
    <cellStyle name="Milliers [0]_Arabian Spec" xfId="209"/>
    <cellStyle name="Milliers_Arabian Spec" xfId="210"/>
    <cellStyle name="Model" xfId="211"/>
    <cellStyle name="Mon?aire [0]_Arabian Spec" xfId="212"/>
    <cellStyle name="Mon?aire_Arabian Spec" xfId="213"/>
    <cellStyle name="Normal - Style1" xfId="214"/>
    <cellStyle name="Normal - Style1 10" xfId="215"/>
    <cellStyle name="Normal - Style1 11" xfId="216"/>
    <cellStyle name="Normal - Style1 12" xfId="217"/>
    <cellStyle name="Normal - Style1 13" xfId="218"/>
    <cellStyle name="Normal - Style1 14" xfId="219"/>
    <cellStyle name="Normal - Style1 15" xfId="220"/>
    <cellStyle name="Normal - Style1 16" xfId="221"/>
    <cellStyle name="Normal - Style1 17" xfId="222"/>
    <cellStyle name="Normal - Style1 18" xfId="223"/>
    <cellStyle name="Normal - Style1 19" xfId="224"/>
    <cellStyle name="Normal - Style1 2" xfId="225"/>
    <cellStyle name="Normal - Style1 2 2" xfId="226"/>
    <cellStyle name="Normal - Style1 2 2 2" xfId="227"/>
    <cellStyle name="Normal - Style1 20" xfId="228"/>
    <cellStyle name="Normal - Style1 21" xfId="229"/>
    <cellStyle name="Normal - Style1 22" xfId="230"/>
    <cellStyle name="Normal - Style1 23" xfId="231"/>
    <cellStyle name="Normal - Style1 24" xfId="232"/>
    <cellStyle name="Normal - Style1 25" xfId="233"/>
    <cellStyle name="Normal - Style1 26" xfId="234"/>
    <cellStyle name="Normal - Style1 27" xfId="235"/>
    <cellStyle name="Normal - Style1 28" xfId="236"/>
    <cellStyle name="Normal - Style1 29" xfId="237"/>
    <cellStyle name="Normal - Style1 3" xfId="238"/>
    <cellStyle name="Normal - Style1 30" xfId="239"/>
    <cellStyle name="Normal - Style1 31" xfId="240"/>
    <cellStyle name="Normal - Style1 32" xfId="241"/>
    <cellStyle name="Normal - Style1 33" xfId="242"/>
    <cellStyle name="Normal - Style1 34" xfId="243"/>
    <cellStyle name="Normal - Style1 35" xfId="244"/>
    <cellStyle name="Normal - Style1 36" xfId="245"/>
    <cellStyle name="Normal - Style1 37" xfId="246"/>
    <cellStyle name="Normal - Style1 38" xfId="247"/>
    <cellStyle name="Normal - Style1 39" xfId="248"/>
    <cellStyle name="Normal - Style1 4" xfId="249"/>
    <cellStyle name="Normal - Style1 40" xfId="250"/>
    <cellStyle name="Normal - Style1 41" xfId="251"/>
    <cellStyle name="Normal - Style1 42" xfId="252"/>
    <cellStyle name="Normal - Style1 43" xfId="253"/>
    <cellStyle name="Normal - Style1 44" xfId="254"/>
    <cellStyle name="Normal - Style1 45" xfId="255"/>
    <cellStyle name="Normal - Style1 46" xfId="256"/>
    <cellStyle name="Normal - Style1 47" xfId="257"/>
    <cellStyle name="Normal - Style1 48" xfId="258"/>
    <cellStyle name="Normal - Style1 49" xfId="259"/>
    <cellStyle name="Normal - Style1 5" xfId="260"/>
    <cellStyle name="Normal - Style1 50" xfId="261"/>
    <cellStyle name="Normal - Style1 51" xfId="262"/>
    <cellStyle name="Normal - Style1 52" xfId="263"/>
    <cellStyle name="Normal - Style1 53" xfId="264"/>
    <cellStyle name="Normal - Style1 54" xfId="265"/>
    <cellStyle name="Normal - Style1 55" xfId="266"/>
    <cellStyle name="Normal - Style1 6" xfId="267"/>
    <cellStyle name="Normal - Style1 7" xfId="268"/>
    <cellStyle name="Normal - Style1 8" xfId="269"/>
    <cellStyle name="Normal - Style1 9" xfId="270"/>
    <cellStyle name="Normal_ SG&amp;A Bridge " xfId="271"/>
    <cellStyle name="Percent [2]" xfId="272"/>
    <cellStyle name="RevList" xfId="273"/>
    <cellStyle name="Standard_laroux" xfId="274"/>
    <cellStyle name="subhead" xfId="275"/>
    <cellStyle name="Subtotal" xfId="276"/>
    <cellStyle name="W?rung [0]_laroux" xfId="277"/>
    <cellStyle name="W?rung_laroux" xfId="278"/>
    <cellStyle name="고정소숫점" xfId="279"/>
    <cellStyle name="고정출력1" xfId="280"/>
    <cellStyle name="고정출력2" xfId="281"/>
    <cellStyle name="기본" xfId="282"/>
    <cellStyle name="날짜" xfId="283"/>
    <cellStyle name="달러" xfId="284"/>
    <cellStyle name="뒤에 오는 하이퍼링크_dimon" xfId="285"/>
    <cellStyle name="똿뗦먛귟 [0.00]_laroux" xfId="286"/>
    <cellStyle name="똿뗦먛귟_laroux" xfId="287"/>
    <cellStyle name="믅됞 [0.00]_laroux" xfId="288"/>
    <cellStyle name="믅됞_laroux" xfId="289"/>
    <cellStyle name="뷭?_빟랹둴봃섟 " xfId="290"/>
    <cellStyle name="숫자(R)" xfId="291"/>
    <cellStyle name="쉼표 [0]" xfId="1" builtinId="6"/>
    <cellStyle name="쉼표 [0] 2" xfId="292"/>
    <cellStyle name="쉼표 [0] 2 2" xfId="293"/>
    <cellStyle name="쉼표 [0] 2 3" xfId="294"/>
    <cellStyle name="쉼표 [0] 2 4" xfId="295"/>
    <cellStyle name="쉼표 [0] 3" xfId="296"/>
    <cellStyle name="쉼표 [0] 4" xfId="297"/>
    <cellStyle name="쉼표 [0] 5" xfId="2"/>
    <cellStyle name="스타일 1" xfId="298"/>
    <cellStyle name="자리수" xfId="299"/>
    <cellStyle name="자리수0" xfId="300"/>
    <cellStyle name="제목1" xfId="301"/>
    <cellStyle name="제목2" xfId="302"/>
    <cellStyle name="컴마" xfId="303"/>
    <cellStyle name="콤마 [0]_(월초P)" xfId="304"/>
    <cellStyle name="콤마_(type)총괄" xfId="305"/>
    <cellStyle name="표준" xfId="0" builtinId="0"/>
    <cellStyle name="표준 2" xfId="306"/>
    <cellStyle name="표준 2 2" xfId="307"/>
    <cellStyle name="표준 2 3" xfId="308"/>
    <cellStyle name="표준 3" xfId="309"/>
    <cellStyle name="표준 4" xfId="310"/>
    <cellStyle name="표준 5" xfId="311"/>
    <cellStyle name="합계" xfId="312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Right="0"/>
    <pageSetUpPr fitToPage="1"/>
  </sheetPr>
  <dimension ref="A1:AF36"/>
  <sheetViews>
    <sheetView tabSelected="1" zoomScaleNormal="100" zoomScaleSheetLayoutView="100" workbookViewId="0">
      <pane xSplit="8" ySplit="4" topLeftCell="I5" activePane="bottomRight" state="frozen"/>
      <selection pane="topRight" activeCell="I1" sqref="I1"/>
      <selection pane="bottomLeft" activeCell="A6" sqref="A6"/>
      <selection pane="bottomRight" activeCell="AE41" sqref="AE41"/>
    </sheetView>
  </sheetViews>
  <sheetFormatPr defaultRowHeight="18.75" customHeight="1"/>
  <cols>
    <col min="1" max="1" width="9.140625" style="1"/>
    <col min="2" max="2" width="16.7109375" style="3" customWidth="1"/>
    <col min="3" max="3" width="3.85546875" style="2" customWidth="1"/>
    <col min="4" max="4" width="11.7109375" style="3" customWidth="1"/>
    <col min="5" max="5" width="15" style="2" customWidth="1"/>
    <col min="6" max="6" width="7.28515625" style="2" customWidth="1"/>
    <col min="7" max="7" width="5" style="2" customWidth="1"/>
    <col min="8" max="8" width="13.28515625" style="5" customWidth="1"/>
    <col min="9" max="9" width="6.42578125" style="1" customWidth="1"/>
    <col min="10" max="11" width="7.140625" style="1" customWidth="1"/>
    <col min="12" max="25" width="11" style="1" hidden="1" customWidth="1"/>
    <col min="26" max="28" width="8.5703125" style="1" customWidth="1"/>
    <col min="29" max="29" width="5.140625" style="1" customWidth="1"/>
    <col min="30" max="30" width="9.140625" style="1"/>
    <col min="31" max="31" width="13" style="1" customWidth="1"/>
    <col min="32" max="32" width="16.28515625" style="2" customWidth="1"/>
    <col min="33" max="16384" width="9.140625" style="2"/>
  </cols>
  <sheetData>
    <row r="1" spans="1:32" ht="30" customHeight="1">
      <c r="A1" s="47" t="s">
        <v>70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</row>
    <row r="2" spans="1:32" ht="16.5" customHeight="1" thickBot="1">
      <c r="F2" s="4"/>
      <c r="G2" s="4"/>
      <c r="AA2" s="6"/>
      <c r="AB2" s="76" t="s">
        <v>63</v>
      </c>
      <c r="AC2" s="76"/>
    </row>
    <row r="3" spans="1:32" s="7" customFormat="1" ht="18.75" customHeight="1">
      <c r="A3" s="77" t="s">
        <v>0</v>
      </c>
      <c r="B3" s="79" t="s">
        <v>1</v>
      </c>
      <c r="C3" s="79" t="s">
        <v>2</v>
      </c>
      <c r="D3" s="79" t="s">
        <v>3</v>
      </c>
      <c r="E3" s="79" t="s">
        <v>4</v>
      </c>
      <c r="F3" s="79" t="s">
        <v>5</v>
      </c>
      <c r="G3" s="81" t="s">
        <v>6</v>
      </c>
      <c r="H3" s="83" t="s">
        <v>23</v>
      </c>
      <c r="I3" s="71" t="s">
        <v>7</v>
      </c>
      <c r="J3" s="71" t="s">
        <v>8</v>
      </c>
      <c r="K3" s="71" t="s">
        <v>24</v>
      </c>
      <c r="L3" s="73" t="s">
        <v>37</v>
      </c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48"/>
      <c r="Y3" s="48"/>
      <c r="Z3" s="73" t="s">
        <v>9</v>
      </c>
      <c r="AA3" s="74"/>
      <c r="AB3" s="75"/>
      <c r="AC3" s="49" t="s">
        <v>10</v>
      </c>
    </row>
    <row r="4" spans="1:32" s="7" customFormat="1" ht="27.75" customHeight="1" thickBot="1">
      <c r="A4" s="78"/>
      <c r="B4" s="80"/>
      <c r="C4" s="80"/>
      <c r="D4" s="80"/>
      <c r="E4" s="80"/>
      <c r="F4" s="80"/>
      <c r="G4" s="82"/>
      <c r="H4" s="84"/>
      <c r="I4" s="72"/>
      <c r="J4" s="72"/>
      <c r="K4" s="72"/>
      <c r="L4" s="50" t="s">
        <v>33</v>
      </c>
      <c r="M4" s="51"/>
      <c r="N4" s="52"/>
      <c r="O4" s="50" t="s">
        <v>34</v>
      </c>
      <c r="P4" s="51"/>
      <c r="Q4" s="52"/>
      <c r="R4" s="50" t="s">
        <v>35</v>
      </c>
      <c r="S4" s="51"/>
      <c r="T4" s="52"/>
      <c r="U4" s="50" t="s">
        <v>36</v>
      </c>
      <c r="V4" s="51"/>
      <c r="W4" s="52"/>
      <c r="X4" s="52"/>
      <c r="Y4" s="52"/>
      <c r="Z4" s="53" t="s">
        <v>11</v>
      </c>
      <c r="AA4" s="53" t="s">
        <v>12</v>
      </c>
      <c r="AB4" s="54" t="s">
        <v>13</v>
      </c>
      <c r="AC4" s="55"/>
    </row>
    <row r="5" spans="1:32" ht="20.25" customHeight="1" thickTop="1">
      <c r="A5" s="56" t="s">
        <v>38</v>
      </c>
      <c r="B5" s="57" t="s">
        <v>17</v>
      </c>
      <c r="C5" s="66" t="s">
        <v>40</v>
      </c>
      <c r="D5" s="59" t="s">
        <v>41</v>
      </c>
      <c r="E5" s="14" t="s">
        <v>26</v>
      </c>
      <c r="F5" s="60" t="s">
        <v>14</v>
      </c>
      <c r="G5" s="60" t="s">
        <v>15</v>
      </c>
      <c r="H5" s="11">
        <v>6088458</v>
      </c>
      <c r="I5" s="12" t="s">
        <v>56</v>
      </c>
      <c r="J5" s="12" t="s">
        <v>31</v>
      </c>
      <c r="K5" s="34" t="s">
        <v>65</v>
      </c>
      <c r="L5" s="35"/>
      <c r="M5" s="35">
        <v>2435384</v>
      </c>
      <c r="N5" s="35"/>
      <c r="O5" s="35">
        <v>1826537</v>
      </c>
      <c r="P5" s="35"/>
      <c r="Q5" s="35"/>
      <c r="R5" s="35">
        <v>1826537</v>
      </c>
      <c r="S5" s="35"/>
      <c r="T5" s="35"/>
      <c r="U5" s="35"/>
      <c r="V5" s="35"/>
      <c r="W5" s="35"/>
      <c r="X5" s="36">
        <f t="shared" ref="X5:X24" si="0">SUM(L5:W5)</f>
        <v>6088458</v>
      </c>
      <c r="Y5" s="37">
        <f t="shared" ref="Y5:Y24" si="1">H5-X5</f>
        <v>0</v>
      </c>
      <c r="Z5" s="8"/>
      <c r="AA5" s="12" t="s">
        <v>69</v>
      </c>
      <c r="AB5" s="8"/>
      <c r="AC5" s="9"/>
    </row>
    <row r="6" spans="1:32" ht="20.25" customHeight="1">
      <c r="A6" s="56" t="s">
        <v>104</v>
      </c>
      <c r="B6" s="57" t="s">
        <v>80</v>
      </c>
      <c r="C6" s="66" t="s">
        <v>89</v>
      </c>
      <c r="D6" s="59" t="s">
        <v>41</v>
      </c>
      <c r="E6" s="14" t="s">
        <v>26</v>
      </c>
      <c r="F6" s="60" t="s">
        <v>118</v>
      </c>
      <c r="G6" s="60" t="s">
        <v>77</v>
      </c>
      <c r="H6" s="11">
        <v>60000</v>
      </c>
      <c r="I6" s="12" t="s">
        <v>119</v>
      </c>
      <c r="J6" s="12" t="s">
        <v>120</v>
      </c>
      <c r="K6" s="34" t="s">
        <v>121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6"/>
      <c r="Y6" s="37"/>
      <c r="Z6" s="8"/>
      <c r="AA6" s="12"/>
      <c r="AB6" s="8" t="s">
        <v>79</v>
      </c>
      <c r="AC6" s="9"/>
    </row>
    <row r="7" spans="1:32" ht="20.25" customHeight="1">
      <c r="A7" s="56" t="s">
        <v>38</v>
      </c>
      <c r="B7" s="57" t="s">
        <v>17</v>
      </c>
      <c r="C7" s="66" t="s">
        <v>40</v>
      </c>
      <c r="D7" s="59" t="s">
        <v>46</v>
      </c>
      <c r="E7" s="14" t="s">
        <v>47</v>
      </c>
      <c r="F7" s="60" t="s">
        <v>43</v>
      </c>
      <c r="G7" s="60" t="s">
        <v>48</v>
      </c>
      <c r="H7" s="11">
        <v>8645101</v>
      </c>
      <c r="I7" s="12" t="s">
        <v>30</v>
      </c>
      <c r="J7" s="12" t="s">
        <v>113</v>
      </c>
      <c r="K7" s="34" t="s">
        <v>66</v>
      </c>
      <c r="L7" s="35"/>
      <c r="M7" s="35"/>
      <c r="N7" s="35"/>
      <c r="O7" s="35">
        <v>3458041</v>
      </c>
      <c r="P7" s="35"/>
      <c r="Q7" s="35"/>
      <c r="R7" s="35">
        <v>2593530</v>
      </c>
      <c r="S7" s="35"/>
      <c r="T7" s="35"/>
      <c r="U7" s="35">
        <v>2593530</v>
      </c>
      <c r="V7" s="35"/>
      <c r="W7" s="35"/>
      <c r="X7" s="36">
        <f t="shared" si="0"/>
        <v>8645101</v>
      </c>
      <c r="Y7" s="37">
        <f t="shared" si="1"/>
        <v>0</v>
      </c>
      <c r="Z7" s="8"/>
      <c r="AA7" s="12" t="s">
        <v>71</v>
      </c>
      <c r="AB7" s="8"/>
      <c r="AC7" s="9"/>
    </row>
    <row r="8" spans="1:32" ht="20.25" customHeight="1">
      <c r="A8" s="56" t="s">
        <v>38</v>
      </c>
      <c r="B8" s="57" t="s">
        <v>17</v>
      </c>
      <c r="C8" s="66" t="s">
        <v>40</v>
      </c>
      <c r="D8" s="59" t="s">
        <v>46</v>
      </c>
      <c r="E8" s="14" t="s">
        <v>47</v>
      </c>
      <c r="F8" s="60" t="s">
        <v>118</v>
      </c>
      <c r="G8" s="60" t="s">
        <v>77</v>
      </c>
      <c r="H8" s="11">
        <v>89925</v>
      </c>
      <c r="I8" s="12" t="s">
        <v>119</v>
      </c>
      <c r="J8" s="12" t="s">
        <v>120</v>
      </c>
      <c r="K8" s="34" t="s">
        <v>115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6"/>
      <c r="Y8" s="37"/>
      <c r="Z8" s="8"/>
      <c r="AA8" s="12"/>
      <c r="AB8" s="8" t="s">
        <v>71</v>
      </c>
      <c r="AC8" s="9"/>
    </row>
    <row r="9" spans="1:32" ht="20.25" customHeight="1">
      <c r="A9" s="56" t="s">
        <v>38</v>
      </c>
      <c r="B9" s="57" t="s">
        <v>17</v>
      </c>
      <c r="C9" s="14" t="s">
        <v>25</v>
      </c>
      <c r="D9" s="59" t="s">
        <v>49</v>
      </c>
      <c r="E9" s="14" t="s">
        <v>50</v>
      </c>
      <c r="F9" s="60" t="s">
        <v>44</v>
      </c>
      <c r="G9" s="60" t="s">
        <v>52</v>
      </c>
      <c r="H9" s="11">
        <v>4076247</v>
      </c>
      <c r="I9" s="12" t="s">
        <v>45</v>
      </c>
      <c r="J9" s="12" t="s">
        <v>61</v>
      </c>
      <c r="K9" s="34" t="s">
        <v>66</v>
      </c>
      <c r="L9" s="35"/>
      <c r="M9" s="35"/>
      <c r="N9" s="35"/>
      <c r="O9" s="35">
        <v>1358749</v>
      </c>
      <c r="P9" s="35"/>
      <c r="Q9" s="35"/>
      <c r="R9" s="35">
        <v>1358749</v>
      </c>
      <c r="S9" s="35"/>
      <c r="T9" s="35"/>
      <c r="U9" s="35">
        <v>1358749</v>
      </c>
      <c r="V9" s="35"/>
      <c r="W9" s="35"/>
      <c r="X9" s="36">
        <f t="shared" si="0"/>
        <v>4076247</v>
      </c>
      <c r="Y9" s="37">
        <f t="shared" si="1"/>
        <v>0</v>
      </c>
      <c r="Z9" s="12"/>
      <c r="AA9" s="12" t="s">
        <v>71</v>
      </c>
      <c r="AB9" s="12"/>
      <c r="AC9" s="9"/>
    </row>
    <row r="10" spans="1:32" ht="20.25" customHeight="1">
      <c r="A10" s="56" t="s">
        <v>38</v>
      </c>
      <c r="B10" s="57" t="s">
        <v>17</v>
      </c>
      <c r="C10" s="14" t="s">
        <v>25</v>
      </c>
      <c r="D10" s="59" t="s">
        <v>49</v>
      </c>
      <c r="E10" s="14" t="s">
        <v>50</v>
      </c>
      <c r="F10" s="60" t="s">
        <v>118</v>
      </c>
      <c r="G10" s="60" t="s">
        <v>77</v>
      </c>
      <c r="H10" s="11">
        <v>58197</v>
      </c>
      <c r="I10" s="12" t="s">
        <v>119</v>
      </c>
      <c r="J10" s="12" t="s">
        <v>122</v>
      </c>
      <c r="K10" s="34" t="s">
        <v>115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6"/>
      <c r="Y10" s="37"/>
      <c r="Z10" s="12"/>
      <c r="AA10" s="12"/>
      <c r="AB10" s="12" t="s">
        <v>71</v>
      </c>
      <c r="AC10" s="9"/>
    </row>
    <row r="11" spans="1:32" s="1" customFormat="1" ht="20.25" customHeight="1">
      <c r="A11" s="56" t="s">
        <v>38</v>
      </c>
      <c r="B11" s="57" t="s">
        <v>17</v>
      </c>
      <c r="C11" s="14" t="s">
        <v>42</v>
      </c>
      <c r="D11" s="59" t="s">
        <v>53</v>
      </c>
      <c r="E11" s="14" t="s">
        <v>50</v>
      </c>
      <c r="F11" s="60" t="s">
        <v>14</v>
      </c>
      <c r="G11" s="60" t="s">
        <v>15</v>
      </c>
      <c r="H11" s="11">
        <v>1318153</v>
      </c>
      <c r="I11" s="12" t="s">
        <v>45</v>
      </c>
      <c r="J11" s="12" t="s">
        <v>67</v>
      </c>
      <c r="K11" s="34" t="s">
        <v>66</v>
      </c>
      <c r="L11" s="35"/>
      <c r="M11" s="35"/>
      <c r="N11" s="35"/>
      <c r="O11" s="35">
        <v>439384</v>
      </c>
      <c r="P11" s="35"/>
      <c r="Q11" s="35"/>
      <c r="R11" s="35">
        <v>439384</v>
      </c>
      <c r="S11" s="35"/>
      <c r="T11" s="35"/>
      <c r="U11" s="35">
        <v>439385</v>
      </c>
      <c r="V11" s="35"/>
      <c r="W11" s="35"/>
      <c r="X11" s="36">
        <f t="shared" si="0"/>
        <v>1318153</v>
      </c>
      <c r="Y11" s="37">
        <f t="shared" si="1"/>
        <v>0</v>
      </c>
      <c r="Z11" s="12"/>
      <c r="AA11" s="12" t="s">
        <v>79</v>
      </c>
      <c r="AB11" s="12"/>
      <c r="AC11" s="13"/>
      <c r="AF11" s="2"/>
    </row>
    <row r="12" spans="1:32" s="1" customFormat="1" ht="20.25" customHeight="1">
      <c r="A12" s="56" t="s">
        <v>38</v>
      </c>
      <c r="B12" s="57" t="s">
        <v>17</v>
      </c>
      <c r="C12" s="14" t="s">
        <v>42</v>
      </c>
      <c r="D12" s="59" t="s">
        <v>53</v>
      </c>
      <c r="E12" s="14" t="s">
        <v>50</v>
      </c>
      <c r="F12" s="60" t="s">
        <v>118</v>
      </c>
      <c r="G12" s="60" t="s">
        <v>77</v>
      </c>
      <c r="H12" s="11">
        <v>19809</v>
      </c>
      <c r="I12" s="12" t="s">
        <v>119</v>
      </c>
      <c r="J12" s="12" t="s">
        <v>122</v>
      </c>
      <c r="K12" s="34" t="s">
        <v>115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6"/>
      <c r="Y12" s="37"/>
      <c r="Z12" s="12"/>
      <c r="AA12" s="12"/>
      <c r="AB12" s="12" t="s">
        <v>79</v>
      </c>
      <c r="AC12" s="13"/>
      <c r="AF12" s="2"/>
    </row>
    <row r="13" spans="1:32" s="1" customFormat="1" ht="20.25" customHeight="1">
      <c r="A13" s="56" t="s">
        <v>72</v>
      </c>
      <c r="B13" s="57" t="s">
        <v>80</v>
      </c>
      <c r="C13" s="14" t="s">
        <v>73</v>
      </c>
      <c r="D13" s="59" t="s">
        <v>81</v>
      </c>
      <c r="E13" s="14" t="s">
        <v>82</v>
      </c>
      <c r="F13" s="60" t="s">
        <v>83</v>
      </c>
      <c r="G13" s="60" t="s">
        <v>77</v>
      </c>
      <c r="H13" s="11">
        <v>325366</v>
      </c>
      <c r="I13" s="12" t="s">
        <v>45</v>
      </c>
      <c r="J13" s="12" t="s">
        <v>84</v>
      </c>
      <c r="K13" s="68" t="s">
        <v>116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  <c r="Y13" s="37"/>
      <c r="Z13" s="12" t="s">
        <v>71</v>
      </c>
      <c r="AA13" s="12"/>
      <c r="AB13" s="12"/>
      <c r="AC13" s="13"/>
      <c r="AF13" s="2"/>
    </row>
    <row r="14" spans="1:32" s="1" customFormat="1" ht="20.25" customHeight="1">
      <c r="A14" s="56" t="s">
        <v>72</v>
      </c>
      <c r="B14" s="57" t="s">
        <v>80</v>
      </c>
      <c r="C14" s="14" t="s">
        <v>94</v>
      </c>
      <c r="D14" s="59" t="s">
        <v>95</v>
      </c>
      <c r="E14" s="14" t="s">
        <v>91</v>
      </c>
      <c r="F14" s="60" t="s">
        <v>83</v>
      </c>
      <c r="G14" s="60" t="s">
        <v>77</v>
      </c>
      <c r="H14" s="11">
        <v>652026</v>
      </c>
      <c r="I14" s="12" t="s">
        <v>92</v>
      </c>
      <c r="J14" s="12" t="s">
        <v>96</v>
      </c>
      <c r="K14" s="68" t="s">
        <v>116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6"/>
      <c r="Y14" s="37"/>
      <c r="Z14" s="12" t="s">
        <v>79</v>
      </c>
      <c r="AA14" s="12"/>
      <c r="AB14" s="12"/>
      <c r="AC14" s="13"/>
      <c r="AF14" s="2"/>
    </row>
    <row r="15" spans="1:32" s="1" customFormat="1" ht="20.25" customHeight="1">
      <c r="A15" s="56" t="s">
        <v>72</v>
      </c>
      <c r="B15" s="57" t="s">
        <v>17</v>
      </c>
      <c r="C15" s="14" t="s">
        <v>73</v>
      </c>
      <c r="D15" s="59" t="s">
        <v>74</v>
      </c>
      <c r="E15" s="14" t="s">
        <v>75</v>
      </c>
      <c r="F15" s="60" t="s">
        <v>76</v>
      </c>
      <c r="G15" s="60" t="s">
        <v>77</v>
      </c>
      <c r="H15" s="11">
        <v>1850559</v>
      </c>
      <c r="I15" s="12" t="s">
        <v>45</v>
      </c>
      <c r="J15" s="12" t="s">
        <v>61</v>
      </c>
      <c r="K15" s="68" t="s">
        <v>116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/>
      <c r="Y15" s="37"/>
      <c r="Z15" s="12"/>
      <c r="AA15" s="12" t="s">
        <v>78</v>
      </c>
      <c r="AB15" s="12"/>
      <c r="AC15" s="13"/>
      <c r="AF15" s="2"/>
    </row>
    <row r="16" spans="1:32" s="1" customFormat="1" ht="20.25" customHeight="1">
      <c r="A16" s="56" t="s">
        <v>72</v>
      </c>
      <c r="B16" s="57" t="s">
        <v>17</v>
      </c>
      <c r="C16" s="14" t="s">
        <v>73</v>
      </c>
      <c r="D16" s="59" t="s">
        <v>74</v>
      </c>
      <c r="E16" s="14" t="s">
        <v>75</v>
      </c>
      <c r="F16" s="60" t="s">
        <v>118</v>
      </c>
      <c r="G16" s="60" t="s">
        <v>77</v>
      </c>
      <c r="H16" s="11">
        <v>25865</v>
      </c>
      <c r="I16" s="12" t="s">
        <v>119</v>
      </c>
      <c r="J16" s="12" t="s">
        <v>122</v>
      </c>
      <c r="K16" s="68" t="s">
        <v>116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6"/>
      <c r="Y16" s="37"/>
      <c r="Z16" s="12"/>
      <c r="AA16" s="12"/>
      <c r="AB16" s="12" t="s">
        <v>78</v>
      </c>
      <c r="AC16" s="13"/>
      <c r="AF16" s="2"/>
    </row>
    <row r="17" spans="1:32" s="1" customFormat="1" ht="20.25" customHeight="1">
      <c r="A17" s="56" t="s">
        <v>72</v>
      </c>
      <c r="B17" s="57" t="s">
        <v>17</v>
      </c>
      <c r="C17" s="14" t="s">
        <v>89</v>
      </c>
      <c r="D17" s="59" t="s">
        <v>90</v>
      </c>
      <c r="E17" s="14" t="s">
        <v>91</v>
      </c>
      <c r="F17" s="60" t="s">
        <v>83</v>
      </c>
      <c r="G17" s="60" t="s">
        <v>77</v>
      </c>
      <c r="H17" s="11">
        <v>963428</v>
      </c>
      <c r="I17" s="12" t="s">
        <v>92</v>
      </c>
      <c r="J17" s="12" t="s">
        <v>93</v>
      </c>
      <c r="K17" s="68" t="s">
        <v>116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/>
      <c r="Y17" s="37"/>
      <c r="Z17" s="12" t="s">
        <v>79</v>
      </c>
      <c r="AA17" s="12"/>
      <c r="AB17" s="12"/>
      <c r="AC17" s="13"/>
      <c r="AF17" s="2"/>
    </row>
    <row r="18" spans="1:32" s="1" customFormat="1" ht="20.25" customHeight="1">
      <c r="A18" s="56" t="s">
        <v>72</v>
      </c>
      <c r="B18" s="57" t="s">
        <v>17</v>
      </c>
      <c r="C18" s="14" t="s">
        <v>73</v>
      </c>
      <c r="D18" s="59" t="s">
        <v>85</v>
      </c>
      <c r="E18" s="14" t="s">
        <v>87</v>
      </c>
      <c r="F18" s="60" t="s">
        <v>83</v>
      </c>
      <c r="G18" s="60" t="s">
        <v>77</v>
      </c>
      <c r="H18" s="11">
        <v>1053081</v>
      </c>
      <c r="I18" s="12" t="s">
        <v>45</v>
      </c>
      <c r="J18" s="12" t="s">
        <v>88</v>
      </c>
      <c r="K18" s="68" t="s">
        <v>116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6"/>
      <c r="Y18" s="37"/>
      <c r="Z18" s="12" t="s">
        <v>71</v>
      </c>
      <c r="AA18" s="12"/>
      <c r="AB18" s="12"/>
      <c r="AC18" s="13"/>
      <c r="AF18" s="2"/>
    </row>
    <row r="19" spans="1:32" s="1" customFormat="1" ht="20.25" customHeight="1">
      <c r="A19" s="56" t="s">
        <v>72</v>
      </c>
      <c r="B19" s="57" t="s">
        <v>17</v>
      </c>
      <c r="C19" s="58" t="s">
        <v>73</v>
      </c>
      <c r="D19" s="59" t="s">
        <v>86</v>
      </c>
      <c r="E19" s="14" t="s">
        <v>87</v>
      </c>
      <c r="F19" s="60" t="s">
        <v>83</v>
      </c>
      <c r="G19" s="60" t="s">
        <v>77</v>
      </c>
      <c r="H19" s="11">
        <v>1053081</v>
      </c>
      <c r="I19" s="12" t="s">
        <v>45</v>
      </c>
      <c r="J19" s="12" t="s">
        <v>88</v>
      </c>
      <c r="K19" s="68" t="s">
        <v>116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  <c r="Y19" s="37"/>
      <c r="Z19" s="12" t="s">
        <v>71</v>
      </c>
      <c r="AA19" s="12"/>
      <c r="AB19" s="12"/>
      <c r="AC19" s="13"/>
      <c r="AF19" s="2"/>
    </row>
    <row r="20" spans="1:32" s="10" customFormat="1" ht="19.5" customHeight="1">
      <c r="A20" s="18" t="s">
        <v>16</v>
      </c>
      <c r="B20" s="19"/>
      <c r="C20" s="20"/>
      <c r="D20" s="21"/>
      <c r="E20" s="20"/>
      <c r="F20" s="22"/>
      <c r="G20" s="22"/>
      <c r="H20" s="23">
        <f>SUM(H5:H19)</f>
        <v>26279296</v>
      </c>
      <c r="I20" s="24"/>
      <c r="J20" s="24"/>
      <c r="K20" s="24"/>
      <c r="L20" s="23">
        <f t="shared" ref="L20:W20" si="2">SUM(L5:L19)</f>
        <v>0</v>
      </c>
      <c r="M20" s="23">
        <f t="shared" si="2"/>
        <v>2435384</v>
      </c>
      <c r="N20" s="23">
        <f t="shared" si="2"/>
        <v>0</v>
      </c>
      <c r="O20" s="23">
        <f t="shared" si="2"/>
        <v>7082711</v>
      </c>
      <c r="P20" s="23">
        <f t="shared" si="2"/>
        <v>0</v>
      </c>
      <c r="Q20" s="23">
        <f t="shared" si="2"/>
        <v>0</v>
      </c>
      <c r="R20" s="23">
        <f t="shared" si="2"/>
        <v>6218200</v>
      </c>
      <c r="S20" s="23">
        <f t="shared" si="2"/>
        <v>0</v>
      </c>
      <c r="T20" s="23">
        <f t="shared" si="2"/>
        <v>0</v>
      </c>
      <c r="U20" s="23">
        <f t="shared" si="2"/>
        <v>4391664</v>
      </c>
      <c r="V20" s="23">
        <f t="shared" si="2"/>
        <v>0</v>
      </c>
      <c r="W20" s="23">
        <f t="shared" si="2"/>
        <v>0</v>
      </c>
      <c r="X20" s="36">
        <f t="shared" si="0"/>
        <v>20127959</v>
      </c>
      <c r="Y20" s="37">
        <f t="shared" si="1"/>
        <v>6151337</v>
      </c>
      <c r="Z20" s="24"/>
      <c r="AA20" s="24"/>
      <c r="AB20" s="24"/>
      <c r="AC20" s="25"/>
      <c r="AD20" s="7"/>
      <c r="AE20" s="7"/>
    </row>
    <row r="21" spans="1:32" ht="19.5" customHeight="1">
      <c r="A21" s="56" t="s">
        <v>38</v>
      </c>
      <c r="B21" s="57" t="s">
        <v>18</v>
      </c>
      <c r="C21" s="66" t="s">
        <v>54</v>
      </c>
      <c r="D21" s="67" t="s">
        <v>55</v>
      </c>
      <c r="E21" s="14" t="s">
        <v>28</v>
      </c>
      <c r="F21" s="60" t="s">
        <v>27</v>
      </c>
      <c r="G21" s="60" t="s">
        <v>15</v>
      </c>
      <c r="H21" s="11">
        <v>4516050</v>
      </c>
      <c r="I21" s="12" t="s">
        <v>45</v>
      </c>
      <c r="J21" s="12" t="s">
        <v>68</v>
      </c>
      <c r="K21" s="68" t="s">
        <v>116</v>
      </c>
      <c r="L21" s="35"/>
      <c r="M21" s="35"/>
      <c r="N21" s="35"/>
      <c r="O21" s="35"/>
      <c r="P21" s="35">
        <v>1354815</v>
      </c>
      <c r="Q21" s="35"/>
      <c r="R21" s="35">
        <v>1580618</v>
      </c>
      <c r="S21" s="35"/>
      <c r="T21" s="35"/>
      <c r="U21" s="35">
        <v>1580617</v>
      </c>
      <c r="V21" s="35"/>
      <c r="W21" s="35"/>
      <c r="X21" s="36">
        <f t="shared" si="0"/>
        <v>4516050</v>
      </c>
      <c r="Y21" s="37">
        <f t="shared" si="1"/>
        <v>0</v>
      </c>
      <c r="Z21" s="8"/>
      <c r="AA21" s="12" t="s">
        <v>78</v>
      </c>
      <c r="AB21" s="8"/>
      <c r="AC21" s="9"/>
    </row>
    <row r="22" spans="1:32" s="1" customFormat="1" ht="19.5" customHeight="1">
      <c r="A22" s="56" t="s">
        <v>38</v>
      </c>
      <c r="B22" s="57" t="s">
        <v>18</v>
      </c>
      <c r="C22" s="66" t="s">
        <v>51</v>
      </c>
      <c r="D22" s="67" t="s">
        <v>57</v>
      </c>
      <c r="E22" s="14" t="s">
        <v>19</v>
      </c>
      <c r="F22" s="60" t="s">
        <v>14</v>
      </c>
      <c r="G22" s="60" t="s">
        <v>15</v>
      </c>
      <c r="H22" s="11">
        <v>2116614</v>
      </c>
      <c r="I22" s="12" t="s">
        <v>30</v>
      </c>
      <c r="J22" s="12" t="s">
        <v>93</v>
      </c>
      <c r="K22" s="34" t="s">
        <v>64</v>
      </c>
      <c r="L22" s="35">
        <v>211662</v>
      </c>
      <c r="M22" s="35"/>
      <c r="N22" s="35"/>
      <c r="O22" s="35">
        <v>634984</v>
      </c>
      <c r="P22" s="35"/>
      <c r="Q22" s="35"/>
      <c r="R22" s="35">
        <v>634984</v>
      </c>
      <c r="S22" s="35"/>
      <c r="T22" s="35"/>
      <c r="U22" s="35">
        <v>634984</v>
      </c>
      <c r="V22" s="35"/>
      <c r="W22" s="35"/>
      <c r="X22" s="36">
        <f t="shared" si="0"/>
        <v>2116614</v>
      </c>
      <c r="Y22" s="37">
        <f t="shared" si="1"/>
        <v>0</v>
      </c>
      <c r="Z22" s="8"/>
      <c r="AA22" s="12" t="s">
        <v>79</v>
      </c>
      <c r="AB22" s="8"/>
      <c r="AC22" s="9"/>
      <c r="AF22" s="2"/>
    </row>
    <row r="23" spans="1:32" s="1" customFormat="1" ht="19.5" customHeight="1">
      <c r="A23" s="56" t="s">
        <v>38</v>
      </c>
      <c r="B23" s="57" t="s">
        <v>18</v>
      </c>
      <c r="C23" s="66" t="s">
        <v>58</v>
      </c>
      <c r="D23" s="67" t="s">
        <v>59</v>
      </c>
      <c r="E23" s="14" t="s">
        <v>29</v>
      </c>
      <c r="F23" s="60" t="s">
        <v>27</v>
      </c>
      <c r="G23" s="60" t="s">
        <v>15</v>
      </c>
      <c r="H23" s="11">
        <v>3726411</v>
      </c>
      <c r="I23" s="12" t="s">
        <v>56</v>
      </c>
      <c r="J23" s="12" t="s">
        <v>96</v>
      </c>
      <c r="K23" s="34" t="s">
        <v>66</v>
      </c>
      <c r="L23" s="35"/>
      <c r="M23" s="35"/>
      <c r="N23" s="35"/>
      <c r="O23" s="35">
        <v>1490565</v>
      </c>
      <c r="P23" s="35"/>
      <c r="Q23" s="35"/>
      <c r="R23" s="35">
        <v>1117923</v>
      </c>
      <c r="S23" s="35"/>
      <c r="T23" s="35"/>
      <c r="U23" s="35">
        <v>1117923</v>
      </c>
      <c r="V23" s="35"/>
      <c r="W23" s="35"/>
      <c r="X23" s="36">
        <f t="shared" si="0"/>
        <v>3726411</v>
      </c>
      <c r="Y23" s="37">
        <f t="shared" si="1"/>
        <v>0</v>
      </c>
      <c r="Z23" s="8"/>
      <c r="AA23" s="12" t="s">
        <v>79</v>
      </c>
      <c r="AB23" s="8"/>
      <c r="AC23" s="9"/>
      <c r="AF23" s="2"/>
    </row>
    <row r="24" spans="1:32" s="10" customFormat="1" ht="19.5" customHeight="1">
      <c r="A24" s="18" t="s">
        <v>16</v>
      </c>
      <c r="B24" s="19"/>
      <c r="C24" s="20"/>
      <c r="D24" s="21"/>
      <c r="E24" s="20"/>
      <c r="F24" s="22"/>
      <c r="G24" s="22"/>
      <c r="H24" s="23">
        <f>SUM(H21:H23)</f>
        <v>10359075</v>
      </c>
      <c r="I24" s="24"/>
      <c r="J24" s="24"/>
      <c r="K24" s="24"/>
      <c r="L24" s="23">
        <f t="shared" ref="L24:W24" si="3">SUM(L21:L23)</f>
        <v>211662</v>
      </c>
      <c r="M24" s="23">
        <f t="shared" si="3"/>
        <v>0</v>
      </c>
      <c r="N24" s="23">
        <f t="shared" si="3"/>
        <v>0</v>
      </c>
      <c r="O24" s="23">
        <f t="shared" si="3"/>
        <v>2125549</v>
      </c>
      <c r="P24" s="23">
        <f t="shared" si="3"/>
        <v>1354815</v>
      </c>
      <c r="Q24" s="23">
        <f t="shared" si="3"/>
        <v>0</v>
      </c>
      <c r="R24" s="23">
        <f t="shared" si="3"/>
        <v>3333525</v>
      </c>
      <c r="S24" s="23">
        <f t="shared" si="3"/>
        <v>0</v>
      </c>
      <c r="T24" s="23">
        <f t="shared" si="3"/>
        <v>0</v>
      </c>
      <c r="U24" s="23">
        <f t="shared" si="3"/>
        <v>3333524</v>
      </c>
      <c r="V24" s="23">
        <f t="shared" si="3"/>
        <v>0</v>
      </c>
      <c r="W24" s="23">
        <f t="shared" si="3"/>
        <v>0</v>
      </c>
      <c r="X24" s="36">
        <f t="shared" si="0"/>
        <v>10359075</v>
      </c>
      <c r="Y24" s="37">
        <f t="shared" si="1"/>
        <v>0</v>
      </c>
      <c r="Z24" s="24"/>
      <c r="AA24" s="24"/>
      <c r="AB24" s="24"/>
      <c r="AC24" s="25"/>
      <c r="AD24" s="7"/>
      <c r="AE24" s="7"/>
    </row>
    <row r="25" spans="1:32" ht="19.5" customHeight="1">
      <c r="A25" s="56" t="s">
        <v>38</v>
      </c>
      <c r="B25" s="67" t="s">
        <v>20</v>
      </c>
      <c r="C25" s="66" t="s">
        <v>39</v>
      </c>
      <c r="D25" s="67" t="s">
        <v>60</v>
      </c>
      <c r="E25" s="14" t="s">
        <v>21</v>
      </c>
      <c r="F25" s="60" t="s">
        <v>14</v>
      </c>
      <c r="G25" s="60" t="s">
        <v>15</v>
      </c>
      <c r="H25" s="11">
        <v>5414088</v>
      </c>
      <c r="I25" s="12" t="s">
        <v>32</v>
      </c>
      <c r="J25" s="12" t="s">
        <v>97</v>
      </c>
      <c r="K25" s="34" t="s">
        <v>98</v>
      </c>
      <c r="L25" s="35"/>
      <c r="M25" s="35"/>
      <c r="N25" s="35"/>
      <c r="O25" s="35">
        <v>1804696</v>
      </c>
      <c r="P25" s="35"/>
      <c r="Q25" s="35"/>
      <c r="R25" s="35">
        <v>1804696</v>
      </c>
      <c r="S25" s="35"/>
      <c r="T25" s="35"/>
      <c r="U25" s="35">
        <v>1804696</v>
      </c>
      <c r="V25" s="35"/>
      <c r="W25" s="35"/>
      <c r="X25" s="36">
        <f t="shared" ref="X25:X28" si="4">SUM(L25:W25)</f>
        <v>5414088</v>
      </c>
      <c r="Y25" s="37">
        <f t="shared" ref="Y25:Y28" si="5">H25-X25</f>
        <v>0</v>
      </c>
      <c r="Z25" s="8"/>
      <c r="AA25" s="12" t="s">
        <v>78</v>
      </c>
      <c r="AB25" s="8"/>
      <c r="AC25" s="9"/>
    </row>
    <row r="26" spans="1:32" ht="19.5" customHeight="1">
      <c r="A26" s="56" t="s">
        <v>38</v>
      </c>
      <c r="B26" s="67" t="s">
        <v>20</v>
      </c>
      <c r="C26" s="66" t="s">
        <v>39</v>
      </c>
      <c r="D26" s="67" t="s">
        <v>60</v>
      </c>
      <c r="E26" s="14" t="s">
        <v>21</v>
      </c>
      <c r="F26" s="60" t="s">
        <v>118</v>
      </c>
      <c r="G26" s="60" t="s">
        <v>77</v>
      </c>
      <c r="H26" s="11">
        <v>56590</v>
      </c>
      <c r="I26" s="12" t="s">
        <v>119</v>
      </c>
      <c r="J26" s="12" t="s">
        <v>123</v>
      </c>
      <c r="K26" s="34" t="s">
        <v>98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7"/>
      <c r="Z26" s="8"/>
      <c r="AA26" s="12"/>
      <c r="AB26" s="8" t="s">
        <v>78</v>
      </c>
      <c r="AC26" s="9"/>
    </row>
    <row r="27" spans="1:32" s="1" customFormat="1" ht="19.5" customHeight="1">
      <c r="A27" s="56" t="s">
        <v>99</v>
      </c>
      <c r="B27" s="67" t="s">
        <v>20</v>
      </c>
      <c r="C27" s="66" t="s">
        <v>100</v>
      </c>
      <c r="D27" s="67" t="s">
        <v>101</v>
      </c>
      <c r="E27" s="14" t="s">
        <v>102</v>
      </c>
      <c r="F27" s="60" t="s">
        <v>76</v>
      </c>
      <c r="G27" s="60" t="s">
        <v>77</v>
      </c>
      <c r="H27" s="11">
        <v>4047695</v>
      </c>
      <c r="I27" s="12" t="s">
        <v>103</v>
      </c>
      <c r="J27" s="12" t="s">
        <v>97</v>
      </c>
      <c r="K27" s="34" t="s">
        <v>98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  <c r="Y27" s="37"/>
      <c r="Z27" s="8"/>
      <c r="AA27" s="12" t="s">
        <v>78</v>
      </c>
      <c r="AB27" s="8"/>
      <c r="AC27" s="9"/>
      <c r="AF27" s="2"/>
    </row>
    <row r="28" spans="1:32" s="10" customFormat="1" ht="20.25" customHeight="1">
      <c r="A28" s="18" t="s">
        <v>16</v>
      </c>
      <c r="B28" s="19"/>
      <c r="C28" s="20"/>
      <c r="D28" s="21"/>
      <c r="E28" s="20"/>
      <c r="F28" s="22"/>
      <c r="G28" s="22"/>
      <c r="H28" s="23">
        <f>SUM(H25:H27)</f>
        <v>9518373</v>
      </c>
      <c r="I28" s="24"/>
      <c r="J28" s="24"/>
      <c r="K28" s="24"/>
      <c r="L28" s="23">
        <f t="shared" ref="L28:W28" si="6">SUM(L25:L25)</f>
        <v>0</v>
      </c>
      <c r="M28" s="23">
        <f t="shared" si="6"/>
        <v>0</v>
      </c>
      <c r="N28" s="23">
        <f t="shared" si="6"/>
        <v>0</v>
      </c>
      <c r="O28" s="23">
        <f t="shared" si="6"/>
        <v>1804696</v>
      </c>
      <c r="P28" s="23">
        <f t="shared" si="6"/>
        <v>0</v>
      </c>
      <c r="Q28" s="23">
        <f t="shared" si="6"/>
        <v>0</v>
      </c>
      <c r="R28" s="23">
        <f t="shared" si="6"/>
        <v>1804696</v>
      </c>
      <c r="S28" s="23">
        <f t="shared" si="6"/>
        <v>0</v>
      </c>
      <c r="T28" s="23">
        <f t="shared" si="6"/>
        <v>0</v>
      </c>
      <c r="U28" s="23">
        <f t="shared" si="6"/>
        <v>1804696</v>
      </c>
      <c r="V28" s="23">
        <f t="shared" si="6"/>
        <v>0</v>
      </c>
      <c r="W28" s="23">
        <f t="shared" si="6"/>
        <v>0</v>
      </c>
      <c r="X28" s="36">
        <f t="shared" si="4"/>
        <v>5414088</v>
      </c>
      <c r="Y28" s="37">
        <f t="shared" si="5"/>
        <v>4104285</v>
      </c>
      <c r="Z28" s="24"/>
      <c r="AA28" s="24"/>
      <c r="AB28" s="24"/>
      <c r="AC28" s="25"/>
      <c r="AD28" s="7"/>
      <c r="AE28" s="7"/>
    </row>
    <row r="29" spans="1:32" s="10" customFormat="1" ht="20.25" customHeight="1">
      <c r="A29" s="56" t="s">
        <v>72</v>
      </c>
      <c r="B29" s="33" t="s">
        <v>111</v>
      </c>
      <c r="C29" s="14" t="s">
        <v>112</v>
      </c>
      <c r="D29" s="33" t="s">
        <v>117</v>
      </c>
      <c r="E29" s="14" t="s">
        <v>107</v>
      </c>
      <c r="F29" s="60" t="s">
        <v>83</v>
      </c>
      <c r="G29" s="60" t="s">
        <v>15</v>
      </c>
      <c r="H29" s="11">
        <v>86290</v>
      </c>
      <c r="I29" s="12" t="s">
        <v>92</v>
      </c>
      <c r="J29" s="12" t="s">
        <v>113</v>
      </c>
      <c r="K29" s="34" t="s">
        <v>116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3"/>
      <c r="Y29" s="64"/>
      <c r="Z29" s="69" t="s">
        <v>79</v>
      </c>
      <c r="AA29" s="12"/>
      <c r="AB29" s="62"/>
      <c r="AC29" s="65"/>
      <c r="AD29" s="7"/>
      <c r="AE29" s="7"/>
    </row>
    <row r="30" spans="1:32" s="10" customFormat="1" ht="20.25" customHeight="1">
      <c r="A30" s="70" t="s">
        <v>99</v>
      </c>
      <c r="B30" s="33" t="s">
        <v>111</v>
      </c>
      <c r="C30" s="14" t="s">
        <v>105</v>
      </c>
      <c r="D30" s="33" t="s">
        <v>106</v>
      </c>
      <c r="E30" s="14" t="s">
        <v>107</v>
      </c>
      <c r="F30" s="60" t="s">
        <v>14</v>
      </c>
      <c r="G30" s="60" t="s">
        <v>15</v>
      </c>
      <c r="H30" s="11">
        <v>4070000</v>
      </c>
      <c r="I30" s="12" t="s">
        <v>103</v>
      </c>
      <c r="J30" s="12" t="s">
        <v>84</v>
      </c>
      <c r="K30" s="68" t="s">
        <v>98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3"/>
      <c r="Y30" s="64"/>
      <c r="Z30" s="62"/>
      <c r="AA30" s="12" t="s">
        <v>62</v>
      </c>
      <c r="AB30" s="62"/>
      <c r="AC30" s="65"/>
      <c r="AD30" s="7"/>
      <c r="AE30" s="7"/>
    </row>
    <row r="31" spans="1:32" s="10" customFormat="1" ht="20.25" customHeight="1">
      <c r="A31" s="39" t="s">
        <v>16</v>
      </c>
      <c r="B31" s="40"/>
      <c r="C31" s="41"/>
      <c r="D31" s="42"/>
      <c r="E31" s="41"/>
      <c r="F31" s="43"/>
      <c r="G31" s="43"/>
      <c r="H31" s="44">
        <f>SUM(H29:H30)</f>
        <v>4156290</v>
      </c>
      <c r="I31" s="45"/>
      <c r="J31" s="45"/>
      <c r="K31" s="45"/>
      <c r="L31" s="44" t="e">
        <f>SUM(#REF!)</f>
        <v>#REF!</v>
      </c>
      <c r="M31" s="44" t="e">
        <f>SUM(#REF!)</f>
        <v>#REF!</v>
      </c>
      <c r="N31" s="44" t="e">
        <f>SUM(#REF!)</f>
        <v>#REF!</v>
      </c>
      <c r="O31" s="44" t="e">
        <f>SUM(#REF!)</f>
        <v>#REF!</v>
      </c>
      <c r="P31" s="44" t="e">
        <f>SUM(#REF!)</f>
        <v>#REF!</v>
      </c>
      <c r="Q31" s="44" t="e">
        <f>SUM(#REF!)</f>
        <v>#REF!</v>
      </c>
      <c r="R31" s="44" t="e">
        <f>SUM(#REF!)</f>
        <v>#REF!</v>
      </c>
      <c r="S31" s="44" t="e">
        <f>SUM(#REF!)</f>
        <v>#REF!</v>
      </c>
      <c r="T31" s="44" t="e">
        <f>SUM(#REF!)</f>
        <v>#REF!</v>
      </c>
      <c r="U31" s="44" t="e">
        <f>SUM(#REF!)</f>
        <v>#REF!</v>
      </c>
      <c r="V31" s="44" t="e">
        <f>SUM(#REF!)</f>
        <v>#REF!</v>
      </c>
      <c r="W31" s="44" t="e">
        <f>SUM(#REF!)</f>
        <v>#REF!</v>
      </c>
      <c r="X31" s="36" t="e">
        <f t="shared" ref="X31" si="7">SUM(L31:W31)</f>
        <v>#REF!</v>
      </c>
      <c r="Y31" s="37" t="e">
        <f t="shared" ref="Y31" si="8">H31-X31</f>
        <v>#REF!</v>
      </c>
      <c r="Z31" s="45"/>
      <c r="AA31" s="45"/>
      <c r="AB31" s="45"/>
      <c r="AC31" s="46"/>
      <c r="AD31" s="7"/>
      <c r="AE31" s="7"/>
    </row>
    <row r="32" spans="1:32" s="10" customFormat="1" ht="21" customHeight="1">
      <c r="A32" s="56" t="s">
        <v>72</v>
      </c>
      <c r="B32" s="67" t="s">
        <v>22</v>
      </c>
      <c r="C32" s="66" t="s">
        <v>89</v>
      </c>
      <c r="D32" s="67" t="s">
        <v>108</v>
      </c>
      <c r="E32" s="66" t="s">
        <v>109</v>
      </c>
      <c r="F32" s="60" t="s">
        <v>83</v>
      </c>
      <c r="G32" s="60" t="s">
        <v>77</v>
      </c>
      <c r="H32" s="11">
        <v>25622</v>
      </c>
      <c r="I32" s="12" t="s">
        <v>92</v>
      </c>
      <c r="J32" s="12" t="s">
        <v>110</v>
      </c>
      <c r="K32" s="34" t="s">
        <v>116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3"/>
      <c r="Y32" s="64"/>
      <c r="Z32" s="12" t="s">
        <v>79</v>
      </c>
      <c r="AA32" s="12"/>
      <c r="AB32" s="62"/>
      <c r="AC32" s="65"/>
      <c r="AD32" s="7"/>
      <c r="AE32" s="7"/>
    </row>
    <row r="33" spans="1:31" s="10" customFormat="1" ht="20.25" customHeight="1">
      <c r="A33" s="56" t="s">
        <v>72</v>
      </c>
      <c r="B33" s="33" t="s">
        <v>22</v>
      </c>
      <c r="C33" s="14" t="s">
        <v>89</v>
      </c>
      <c r="D33" s="33" t="s">
        <v>108</v>
      </c>
      <c r="E33" s="14" t="s">
        <v>109</v>
      </c>
      <c r="F33" s="60" t="s">
        <v>76</v>
      </c>
      <c r="G33" s="60" t="s">
        <v>77</v>
      </c>
      <c r="H33" s="11">
        <v>446378</v>
      </c>
      <c r="I33" s="12" t="s">
        <v>92</v>
      </c>
      <c r="J33" s="12" t="s">
        <v>110</v>
      </c>
      <c r="K33" s="34" t="s">
        <v>116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3"/>
      <c r="Y33" s="64"/>
      <c r="Z33" s="62"/>
      <c r="AA33" s="12" t="s">
        <v>78</v>
      </c>
      <c r="AB33" s="62"/>
      <c r="AC33" s="65"/>
      <c r="AD33" s="7"/>
      <c r="AE33" s="7"/>
    </row>
    <row r="34" spans="1:31" s="10" customFormat="1" ht="20.25" customHeight="1" thickBot="1">
      <c r="A34" s="39" t="s">
        <v>16</v>
      </c>
      <c r="B34" s="40"/>
      <c r="C34" s="41"/>
      <c r="D34" s="42"/>
      <c r="E34" s="41"/>
      <c r="F34" s="43"/>
      <c r="G34" s="43"/>
      <c r="H34" s="44">
        <f>SUM(H32:H33)</f>
        <v>472000</v>
      </c>
      <c r="I34" s="45"/>
      <c r="J34" s="45"/>
      <c r="K34" s="45"/>
      <c r="L34" s="44" t="e">
        <f>SUM(#REF!)</f>
        <v>#REF!</v>
      </c>
      <c r="M34" s="44" t="e">
        <f>SUM(#REF!)</f>
        <v>#REF!</v>
      </c>
      <c r="N34" s="44" t="e">
        <f>SUM(#REF!)</f>
        <v>#REF!</v>
      </c>
      <c r="O34" s="44" t="e">
        <f>SUM(#REF!)</f>
        <v>#REF!</v>
      </c>
      <c r="P34" s="44" t="e">
        <f>SUM(#REF!)</f>
        <v>#REF!</v>
      </c>
      <c r="Q34" s="44" t="e">
        <f>SUM(#REF!)</f>
        <v>#REF!</v>
      </c>
      <c r="R34" s="44" t="e">
        <f>SUM(#REF!)</f>
        <v>#REF!</v>
      </c>
      <c r="S34" s="44" t="e">
        <f>SUM(#REF!)</f>
        <v>#REF!</v>
      </c>
      <c r="T34" s="44" t="e">
        <f>SUM(#REF!)</f>
        <v>#REF!</v>
      </c>
      <c r="U34" s="44" t="e">
        <f>SUM(#REF!)</f>
        <v>#REF!</v>
      </c>
      <c r="V34" s="44" t="e">
        <f>SUM(#REF!)</f>
        <v>#REF!</v>
      </c>
      <c r="W34" s="44" t="e">
        <f>SUM(#REF!)</f>
        <v>#REF!</v>
      </c>
      <c r="X34" s="36" t="e">
        <f t="shared" ref="X34:X35" si="9">SUM(L34:W34)</f>
        <v>#REF!</v>
      </c>
      <c r="Y34" s="37" t="e">
        <f t="shared" ref="Y34:Y35" si="10">H34-X34</f>
        <v>#REF!</v>
      </c>
      <c r="Z34" s="45"/>
      <c r="AA34" s="45"/>
      <c r="AB34" s="45"/>
      <c r="AC34" s="46"/>
      <c r="AD34" s="7"/>
      <c r="AE34" s="7"/>
    </row>
    <row r="35" spans="1:31" s="16" customFormat="1" ht="18.75" customHeight="1" thickBot="1">
      <c r="A35" s="26" t="s">
        <v>114</v>
      </c>
      <c r="B35" s="27"/>
      <c r="C35" s="28"/>
      <c r="D35" s="29"/>
      <c r="E35" s="28"/>
      <c r="F35" s="28"/>
      <c r="G35" s="28"/>
      <c r="H35" s="30">
        <f>SUM(H34,H31,H28,H24,H20)</f>
        <v>50785034</v>
      </c>
      <c r="I35" s="31"/>
      <c r="J35" s="31"/>
      <c r="K35" s="31"/>
      <c r="L35" s="30" t="e">
        <f>SUM(L34,#REF!,#REF!,L28,L24,L20,#REF!)</f>
        <v>#REF!</v>
      </c>
      <c r="M35" s="30" t="e">
        <f>SUM(M34,#REF!,#REF!,M28,M24,M20,#REF!)</f>
        <v>#REF!</v>
      </c>
      <c r="N35" s="30" t="e">
        <f>SUM(N34,#REF!,#REF!,N28,N24,N20,#REF!)</f>
        <v>#REF!</v>
      </c>
      <c r="O35" s="30" t="e">
        <f>SUM(O34,#REF!,#REF!,O28,O24,O20,#REF!)</f>
        <v>#REF!</v>
      </c>
      <c r="P35" s="30" t="e">
        <f>SUM(P34,#REF!,#REF!,P28,P24,P20,#REF!)</f>
        <v>#REF!</v>
      </c>
      <c r="Q35" s="30" t="e">
        <f>SUM(Q34,#REF!,#REF!,Q28,Q24,Q20,#REF!)</f>
        <v>#REF!</v>
      </c>
      <c r="R35" s="30" t="e">
        <f>SUM(R34,#REF!,#REF!,R28,R24,R20,#REF!)</f>
        <v>#REF!</v>
      </c>
      <c r="S35" s="30" t="e">
        <f>SUM(S34,#REF!,#REF!,S28,S24,S20,#REF!)</f>
        <v>#REF!</v>
      </c>
      <c r="T35" s="30" t="e">
        <f>SUM(T34,#REF!,#REF!,T28,T24,T20,#REF!)</f>
        <v>#REF!</v>
      </c>
      <c r="U35" s="30" t="e">
        <f>SUM(U34,#REF!,#REF!,U28,U24,U20,#REF!)</f>
        <v>#REF!</v>
      </c>
      <c r="V35" s="30" t="e">
        <f>SUM(V34,#REF!,#REF!,V28,V24,V20,#REF!)</f>
        <v>#REF!</v>
      </c>
      <c r="W35" s="30" t="e">
        <f>SUM(W34,#REF!,#REF!,W28,W24,W20,#REF!)</f>
        <v>#REF!</v>
      </c>
      <c r="X35" s="36" t="e">
        <f t="shared" si="9"/>
        <v>#REF!</v>
      </c>
      <c r="Y35" s="37" t="e">
        <f t="shared" si="10"/>
        <v>#REF!</v>
      </c>
      <c r="Z35" s="31"/>
      <c r="AA35" s="31"/>
      <c r="AB35" s="31"/>
      <c r="AC35" s="32"/>
      <c r="AD35" s="15"/>
      <c r="AE35" s="15"/>
    </row>
    <row r="36" spans="1:31" ht="18.75" customHeight="1"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autoFilter ref="A4:AC35"/>
  <mergeCells count="14">
    <mergeCell ref="F3:F4"/>
    <mergeCell ref="G3:G4"/>
    <mergeCell ref="H3:H4"/>
    <mergeCell ref="I3:I4"/>
    <mergeCell ref="A3:A4"/>
    <mergeCell ref="B3:B4"/>
    <mergeCell ref="C3:C4"/>
    <mergeCell ref="D3:D4"/>
    <mergeCell ref="E3:E4"/>
    <mergeCell ref="J3:J4"/>
    <mergeCell ref="K3:K4"/>
    <mergeCell ref="L3:W3"/>
    <mergeCell ref="Z3:AB3"/>
    <mergeCell ref="AB2:AC2"/>
  </mergeCells>
  <phoneticPr fontId="3" type="noConversion"/>
  <pageMargins left="0.27559055118110237" right="0.27559055118110237" top="0.78740157480314965" bottom="0.59055118110236227" header="0" footer="0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발주계획(3분기)</vt:lpstr>
      <vt:lpstr>'발주계획(3분기)'!Print_Titles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김희경</dc:creator>
  <cp:lastModifiedBy>희경</cp:lastModifiedBy>
  <cp:lastPrinted>2017-07-17T05:35:38Z</cp:lastPrinted>
  <dcterms:created xsi:type="dcterms:W3CDTF">2015-12-20T23:27:34Z</dcterms:created>
  <dcterms:modified xsi:type="dcterms:W3CDTF">2017-07-17T05:58:07Z</dcterms:modified>
</cp:coreProperties>
</file>